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'DC16'!$A$1:$AA$74</definedName>
    <definedName name="_xlnm.Print_Area" localSheetId="11">'DC18'!$A$1:$AA$74</definedName>
    <definedName name="_xlnm.Print_Area" localSheetId="18">'DC19'!$A$1:$AA$74</definedName>
    <definedName name="_xlnm.Print_Area" localSheetId="23">'DC20'!$A$1:$AA$74</definedName>
    <definedName name="_xlnm.Print_Area" localSheetId="2">'FS161'!$A$1:$AA$74</definedName>
    <definedName name="_xlnm.Print_Area" localSheetId="3">'FS162'!$A$1:$AA$74</definedName>
    <definedName name="_xlnm.Print_Area" localSheetId="4">'FS163'!$A$1:$AA$74</definedName>
    <definedName name="_xlnm.Print_Area" localSheetId="6">'FS181'!$A$1:$AA$74</definedName>
    <definedName name="_xlnm.Print_Area" localSheetId="7">'FS182'!$A$1:$AA$74</definedName>
    <definedName name="_xlnm.Print_Area" localSheetId="8">'FS183'!$A$1:$AA$74</definedName>
    <definedName name="_xlnm.Print_Area" localSheetId="9">'FS184'!$A$1:$AA$74</definedName>
    <definedName name="_xlnm.Print_Area" localSheetId="10">'FS185'!$A$1:$AA$74</definedName>
    <definedName name="_xlnm.Print_Area" localSheetId="12">'FS191'!$A$1:$AA$74</definedName>
    <definedName name="_xlnm.Print_Area" localSheetId="13">'FS192'!$A$1:$AA$74</definedName>
    <definedName name="_xlnm.Print_Area" localSheetId="14">'FS193'!$A$1:$AA$74</definedName>
    <definedName name="_xlnm.Print_Area" localSheetId="15">'FS194'!$A$1:$AA$74</definedName>
    <definedName name="_xlnm.Print_Area" localSheetId="16">'FS195'!$A$1:$AA$74</definedName>
    <definedName name="_xlnm.Print_Area" localSheetId="17">'FS196'!$A$1:$AA$74</definedName>
    <definedName name="_xlnm.Print_Area" localSheetId="19">'FS201'!$A$1:$AA$74</definedName>
    <definedName name="_xlnm.Print_Area" localSheetId="20">'FS203'!$A$1:$AA$74</definedName>
    <definedName name="_xlnm.Print_Area" localSheetId="21">'FS204'!$A$1:$AA$74</definedName>
    <definedName name="_xlnm.Print_Area" localSheetId="22">'FS205'!$A$1:$AA$74</definedName>
    <definedName name="_xlnm.Print_Area" localSheetId="1">'MAN'!$A$1:$AA$74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<sst xmlns="http://schemas.openxmlformats.org/spreadsheetml/2006/main" count="2472" uniqueCount="87">
  <si>
    <t>Free State: Mangaung(MAN)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</si>
  <si>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</si>
  <si>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</si>
  <si>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</si>
  <si>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</si>
  <si>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</si>
  <si>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</si>
  <si>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</si>
  <si>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</si>
  <si>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</si>
  <si>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</si>
  <si>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</si>
  <si>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</si>
  <si>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</si>
  <si>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</si>
  <si>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</si>
  <si>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</si>
  <si>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</si>
  <si>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</si>
  <si>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</si>
  <si>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</si>
  <si>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</si>
  <si>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</si>
  <si>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</si>
  <si>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</si>
  <si>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</si>
  <si>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</si>
  <si>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</si>
  <si>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</si>
  <si>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</si>
  <si>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</si>
  <si>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</si>
  <si>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</si>
  <si>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</si>
  <si>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</si>
  <si>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</si>
  <si>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</si>
  <si>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</si>
  <si>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</si>
  <si>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</si>
  <si>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</si>
  <si>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</si>
  <si>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</si>
  <si>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</si>
  <si>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</si>
  <si>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</si>
  <si>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</si>
  <si>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</si>
  <si>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</si>
  <si>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</si>
  <si>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</si>
  <si>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</si>
  <si>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</si>
  <si>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</si>
  <si>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</si>
  <si>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</si>
  <si>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</si>
  <si>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</si>
  <si>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Free State: Letsemeng(FS161) - Table C9 Quarterly Budget Statement - Capital Expenditure by Asset Clas ( All ) for 1st Quarter ended 30 September 2016 (Figures Finalised as at 2016/11/02)</t>
  </si>
  <si>
    <t>Free State: Kopanong(FS162) - Table C9 Quarterly Budget Statement - Capital Expenditure by Asset Clas ( All ) for 1st Quarter ended 30 September 2016 (Figures Finalised as at 2016/11/02)</t>
  </si>
  <si>
    <t>Free State: Mohokare(FS163) - Table C9 Quarterly Budget Statement - Capital Expenditure by Asset Clas ( All ) for 1st Quarter ended 30 September 2016 (Figures Finalised as at 2016/11/02)</t>
  </si>
  <si>
    <t>Free State: Xhariep(DC16) - Table C9 Quarterly Budget Statement - Capital Expenditure by Asset Clas ( All ) for 1st Quarter ended 30 September 2016 (Figures Finalised as at 2016/11/02)</t>
  </si>
  <si>
    <t>Free State: Masilonyana(FS181) - Table C9 Quarterly Budget Statement - Capital Expenditure by Asset Clas ( All ) for 1st Quarter ended 30 September 2016 (Figures Finalised as at 2016/11/02)</t>
  </si>
  <si>
    <t>Free State: Tokologo(FS182) - Table C9 Quarterly Budget Statement - Capital Expenditure by Asset Clas ( All ) for 1st Quarter ended 30 September 2016 (Figures Finalised as at 2016/11/02)</t>
  </si>
  <si>
    <t>Free State: Tswelopele(FS183) - Table C9 Quarterly Budget Statement - Capital Expenditure by Asset Clas ( All ) for 1st Quarter ended 30 September 2016 (Figures Finalised as at 2016/11/02)</t>
  </si>
  <si>
    <t>Free State: Matjhabeng(FS184) - Table C9 Quarterly Budget Statement - Capital Expenditure by Asset Clas ( All ) for 1st Quarter ended 30 September 2016 (Figures Finalised as at 2016/11/02)</t>
  </si>
  <si>
    <t>Free State: Nala(FS185) - Table C9 Quarterly Budget Statement - Capital Expenditure by Asset Clas ( All ) for 1st Quarter ended 30 September 2016 (Figures Finalised as at 2016/11/02)</t>
  </si>
  <si>
    <t>Free State: Lejweleputswa(DC18) - Table C9 Quarterly Budget Statement - Capital Expenditure by Asset Clas ( All ) for 1st Quarter ended 30 September 2016 (Figures Finalised as at 2016/11/02)</t>
  </si>
  <si>
    <t>Free State: Setsoto(FS191) - Table C9 Quarterly Budget Statement - Capital Expenditure by Asset Clas ( All ) for 1st Quarter ended 30 September 2016 (Figures Finalised as at 2016/11/02)</t>
  </si>
  <si>
    <t>Free State: Dihlabeng(FS192) - Table C9 Quarterly Budget Statement - Capital Expenditure by Asset Clas ( All ) for 1st Quarter ended 30 September 2016 (Figures Finalised as at 2016/11/02)</t>
  </si>
  <si>
    <t>Free State: Nketoana(FS193) - Table C9 Quarterly Budget Statement - Capital Expenditure by Asset Clas ( All ) for 1st Quarter ended 30 September 2016 (Figures Finalised as at 2016/11/02)</t>
  </si>
  <si>
    <t>Free State: Maluti-a-Phofung(FS194) - Table C9 Quarterly Budget Statement - Capital Expenditure by Asset Clas ( All ) for 1st Quarter ended 30 September 2016 (Figures Finalised as at 2016/11/02)</t>
  </si>
  <si>
    <t>Free State: Phumelela(FS195) - Table C9 Quarterly Budget Statement - Capital Expenditure by Asset Clas ( All ) for 1st Quarter ended 30 September 2016 (Figures Finalised as at 2016/11/02)</t>
  </si>
  <si>
    <t>Free State: Mantsopa(FS196) - Table C9 Quarterly Budget Statement - Capital Expenditure by Asset Clas ( All ) for 1st Quarter ended 30 September 2016 (Figures Finalised as at 2016/11/02)</t>
  </si>
  <si>
    <t>Free State: Thabo Mofutsanyana(DC19) - Table C9 Quarterly Budget Statement - Capital Expenditure by Asset Clas ( All ) for 1st Quarter ended 30 September 2016 (Figures Finalised as at 2016/11/02)</t>
  </si>
  <si>
    <t>Free State: Moqhaka(FS201) - Table C9 Quarterly Budget Statement - Capital Expenditure by Asset Clas ( All ) for 1st Quarter ended 30 September 2016 (Figures Finalised as at 2016/11/02)</t>
  </si>
  <si>
    <t>Free State: Ngwathe(FS203) - Table C9 Quarterly Budget Statement - Capital Expenditure by Asset Clas ( All ) for 1st Quarter ended 30 September 2016 (Figures Finalised as at 2016/11/02)</t>
  </si>
  <si>
    <t>Free State: Metsimaholo(FS204) - Table C9 Quarterly Budget Statement - Capital Expenditure by Asset Clas ( All ) for 1st Quarter ended 30 September 2016 (Figures Finalised as at 2016/11/02)</t>
  </si>
  <si>
    <t>Free State: Mafube(FS205) - Table C9 Quarterly Budget Statement - Capital Expenditure by Asset Clas ( All ) for 1st Quarter ended 30 September 2016 (Figures Finalised as at 2016/11/02)</t>
  </si>
  <si>
    <t>Free State: Fezile Dabi(DC20)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</si>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</sst>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4607553438</v>
      </c>
      <c r="D5" s="42">
        <f t="shared" si="0"/>
        <v>0</v>
      </c>
      <c r="E5" s="43">
        <f t="shared" si="0"/>
        <v>2515416806</v>
      </c>
      <c r="F5" s="43">
        <f t="shared" si="0"/>
        <v>2515416806</v>
      </c>
      <c r="G5" s="43">
        <f t="shared" si="0"/>
        <v>99084375</v>
      </c>
      <c r="H5" s="43">
        <f t="shared" si="0"/>
        <v>93605247</v>
      </c>
      <c r="I5" s="43">
        <f t="shared" si="0"/>
        <v>150855450</v>
      </c>
      <c r="J5" s="43">
        <f t="shared" si="0"/>
        <v>343545072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343545072</v>
      </c>
      <c r="X5" s="43">
        <f t="shared" si="0"/>
        <v>628854211</v>
      </c>
      <c r="Y5" s="43">
        <f t="shared" si="0"/>
        <v>-285309139</v>
      </c>
      <c r="Z5" s="44">
        <f>+IF(X5&lt;&gt;0,+(Y5/X5)*100,0)</f>
        <v>-45.36967933255996</v>
      </c>
      <c r="AA5" s="45">
        <f>SUM(AA11:AA18)</f>
        <v>2515416806</v>
      </c>
    </row>
    <row r="6" spans="1:27" ht="13.5">
      <c r="A6" s="46" t="s">
        <v>32</v>
      </c>
      <c r="B6" s="47"/>
      <c r="C6" s="9">
        <v>386261320</v>
      </c>
      <c r="D6" s="10"/>
      <c r="E6" s="11">
        <v>448966314</v>
      </c>
      <c r="F6" s="11">
        <v>448966314</v>
      </c>
      <c r="G6" s="11">
        <v>10759770</v>
      </c>
      <c r="H6" s="11">
        <v>23396433</v>
      </c>
      <c r="I6" s="11">
        <v>26641540</v>
      </c>
      <c r="J6" s="11">
        <v>60797743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60797743</v>
      </c>
      <c r="X6" s="11">
        <v>112241580</v>
      </c>
      <c r="Y6" s="11">
        <v>-51443837</v>
      </c>
      <c r="Z6" s="2">
        <v>-45.83</v>
      </c>
      <c r="AA6" s="15">
        <v>448966314</v>
      </c>
    </row>
    <row r="7" spans="1:27" ht="13.5">
      <c r="A7" s="46" t="s">
        <v>33</v>
      </c>
      <c r="B7" s="47"/>
      <c r="C7" s="9">
        <v>450685679</v>
      </c>
      <c r="D7" s="10"/>
      <c r="E7" s="11">
        <v>240240572</v>
      </c>
      <c r="F7" s="11">
        <v>240240572</v>
      </c>
      <c r="G7" s="11">
        <v>18594869</v>
      </c>
      <c r="H7" s="11">
        <v>30060984</v>
      </c>
      <c r="I7" s="11">
        <v>28294652</v>
      </c>
      <c r="J7" s="11">
        <v>76950505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76950505</v>
      </c>
      <c r="X7" s="11">
        <v>60060144</v>
      </c>
      <c r="Y7" s="11">
        <v>16890361</v>
      </c>
      <c r="Z7" s="2">
        <v>28.12</v>
      </c>
      <c r="AA7" s="15">
        <v>240240572</v>
      </c>
    </row>
    <row r="8" spans="1:27" ht="13.5">
      <c r="A8" s="46" t="s">
        <v>34</v>
      </c>
      <c r="B8" s="47"/>
      <c r="C8" s="9">
        <v>450575123</v>
      </c>
      <c r="D8" s="10"/>
      <c r="E8" s="11">
        <v>466634490</v>
      </c>
      <c r="F8" s="11">
        <v>466634490</v>
      </c>
      <c r="G8" s="11">
        <v>26518627</v>
      </c>
      <c r="H8" s="11">
        <v>13208611</v>
      </c>
      <c r="I8" s="11">
        <v>21293347</v>
      </c>
      <c r="J8" s="11">
        <v>61020585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61020585</v>
      </c>
      <c r="X8" s="11">
        <v>116658624</v>
      </c>
      <c r="Y8" s="11">
        <v>-55638039</v>
      </c>
      <c r="Z8" s="2">
        <v>-47.69</v>
      </c>
      <c r="AA8" s="15">
        <v>466634490</v>
      </c>
    </row>
    <row r="9" spans="1:27" ht="13.5">
      <c r="A9" s="46" t="s">
        <v>35</v>
      </c>
      <c r="B9" s="47"/>
      <c r="C9" s="9">
        <v>369897005</v>
      </c>
      <c r="D9" s="10"/>
      <c r="E9" s="11">
        <v>497157016</v>
      </c>
      <c r="F9" s="11">
        <v>497157016</v>
      </c>
      <c r="G9" s="11">
        <v>2565940</v>
      </c>
      <c r="H9" s="11">
        <v>7744990</v>
      </c>
      <c r="I9" s="11">
        <v>31600296</v>
      </c>
      <c r="J9" s="11">
        <v>41911226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41911226</v>
      </c>
      <c r="X9" s="11">
        <v>124289256</v>
      </c>
      <c r="Y9" s="11">
        <v>-82378030</v>
      </c>
      <c r="Z9" s="2">
        <v>-66.28</v>
      </c>
      <c r="AA9" s="15">
        <v>497157016</v>
      </c>
    </row>
    <row r="10" spans="1:27" ht="13.5">
      <c r="A10" s="46" t="s">
        <v>36</v>
      </c>
      <c r="B10" s="47"/>
      <c r="C10" s="9">
        <v>1219947447</v>
      </c>
      <c r="D10" s="10"/>
      <c r="E10" s="11">
        <v>265412555</v>
      </c>
      <c r="F10" s="11">
        <v>265412555</v>
      </c>
      <c r="G10" s="11">
        <v>5662630</v>
      </c>
      <c r="H10" s="11">
        <v>4535828</v>
      </c>
      <c r="I10" s="11">
        <v>8649068</v>
      </c>
      <c r="J10" s="11">
        <v>18847526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18847526</v>
      </c>
      <c r="X10" s="11">
        <v>66353139</v>
      </c>
      <c r="Y10" s="11">
        <v>-47505613</v>
      </c>
      <c r="Z10" s="2">
        <v>-71.6</v>
      </c>
      <c r="AA10" s="15">
        <v>265412555</v>
      </c>
    </row>
    <row r="11" spans="1:27" ht="13.5">
      <c r="A11" s="48" t="s">
        <v>37</v>
      </c>
      <c r="B11" s="47"/>
      <c r="C11" s="49">
        <f aca="true" t="shared" si="1" ref="C11:Y11">SUM(C6:C10)</f>
        <v>2877366574</v>
      </c>
      <c r="D11" s="50">
        <f t="shared" si="1"/>
        <v>0</v>
      </c>
      <c r="E11" s="51">
        <f t="shared" si="1"/>
        <v>1918410947</v>
      </c>
      <c r="F11" s="51">
        <f t="shared" si="1"/>
        <v>1918410947</v>
      </c>
      <c r="G11" s="51">
        <f t="shared" si="1"/>
        <v>64101836</v>
      </c>
      <c r="H11" s="51">
        <f t="shared" si="1"/>
        <v>78946846</v>
      </c>
      <c r="I11" s="51">
        <f t="shared" si="1"/>
        <v>116478903</v>
      </c>
      <c r="J11" s="51">
        <f t="shared" si="1"/>
        <v>259527585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259527585</v>
      </c>
      <c r="X11" s="51">
        <f t="shared" si="1"/>
        <v>479602743</v>
      </c>
      <c r="Y11" s="51">
        <f t="shared" si="1"/>
        <v>-220075158</v>
      </c>
      <c r="Z11" s="52">
        <f>+IF(X11&lt;&gt;0,+(Y11/X11)*100,0)</f>
        <v>-45.8869681652342</v>
      </c>
      <c r="AA11" s="53">
        <f>SUM(AA6:AA10)</f>
        <v>1918410947</v>
      </c>
    </row>
    <row r="12" spans="1:27" ht="13.5">
      <c r="A12" s="54" t="s">
        <v>38</v>
      </c>
      <c r="B12" s="35"/>
      <c r="C12" s="9">
        <v>466225127</v>
      </c>
      <c r="D12" s="10"/>
      <c r="E12" s="11">
        <v>198468723</v>
      </c>
      <c r="F12" s="11">
        <v>198468723</v>
      </c>
      <c r="G12" s="11">
        <v>12110766</v>
      </c>
      <c r="H12" s="11">
        <v>7152781</v>
      </c>
      <c r="I12" s="11">
        <v>13441888</v>
      </c>
      <c r="J12" s="11">
        <v>32705435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32705435</v>
      </c>
      <c r="X12" s="11">
        <v>49617182</v>
      </c>
      <c r="Y12" s="11">
        <v>-16911747</v>
      </c>
      <c r="Z12" s="2">
        <v>-34.08</v>
      </c>
      <c r="AA12" s="15">
        <v>198468723</v>
      </c>
    </row>
    <row r="13" spans="1:27" ht="13.5">
      <c r="A13" s="54" t="s">
        <v>39</v>
      </c>
      <c r="B13" s="35"/>
      <c r="C13" s="12">
        <v>30700000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47996000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1173132427</v>
      </c>
      <c r="D15" s="10"/>
      <c r="E15" s="11">
        <v>396537136</v>
      </c>
      <c r="F15" s="11">
        <v>396537136</v>
      </c>
      <c r="G15" s="11">
        <v>22871773</v>
      </c>
      <c r="H15" s="11">
        <v>7246330</v>
      </c>
      <c r="I15" s="11">
        <v>20934659</v>
      </c>
      <c r="J15" s="11">
        <v>51052762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51052762</v>
      </c>
      <c r="X15" s="11">
        <v>99134286</v>
      </c>
      <c r="Y15" s="11">
        <v>-48081524</v>
      </c>
      <c r="Z15" s="2">
        <v>-48.5</v>
      </c>
      <c r="AA15" s="15">
        <v>396537136</v>
      </c>
    </row>
    <row r="16" spans="1:27" ht="13.5">
      <c r="A16" s="55" t="s">
        <v>43</v>
      </c>
      <c r="B16" s="56"/>
      <c r="C16" s="15">
        <v>927928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11205382</v>
      </c>
      <c r="D18" s="17"/>
      <c r="E18" s="18">
        <v>2000000</v>
      </c>
      <c r="F18" s="18">
        <v>2000000</v>
      </c>
      <c r="G18" s="18"/>
      <c r="H18" s="18">
        <v>259290</v>
      </c>
      <c r="I18" s="18"/>
      <c r="J18" s="18">
        <v>259290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259290</v>
      </c>
      <c r="X18" s="18">
        <v>500000</v>
      </c>
      <c r="Y18" s="18">
        <v>-240710</v>
      </c>
      <c r="Z18" s="3">
        <v>-48.14</v>
      </c>
      <c r="AA18" s="23">
        <v>2000000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2507354</v>
      </c>
      <c r="D20" s="59">
        <f t="shared" si="2"/>
        <v>0</v>
      </c>
      <c r="E20" s="60">
        <f t="shared" si="2"/>
        <v>760727911</v>
      </c>
      <c r="F20" s="60">
        <f t="shared" si="2"/>
        <v>760727911</v>
      </c>
      <c r="G20" s="60">
        <f t="shared" si="2"/>
        <v>822834</v>
      </c>
      <c r="H20" s="60">
        <f t="shared" si="2"/>
        <v>5039175</v>
      </c>
      <c r="I20" s="60">
        <f t="shared" si="2"/>
        <v>47003818</v>
      </c>
      <c r="J20" s="60">
        <f t="shared" si="2"/>
        <v>52865827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52865827</v>
      </c>
      <c r="X20" s="60">
        <f t="shared" si="2"/>
        <v>190181979</v>
      </c>
      <c r="Y20" s="60">
        <f t="shared" si="2"/>
        <v>-137316152</v>
      </c>
      <c r="Z20" s="61">
        <f>+IF(X20&lt;&gt;0,+(Y20/X20)*100,0)</f>
        <v>-72.2025045285705</v>
      </c>
      <c r="AA20" s="62">
        <f>SUM(AA26:AA33)</f>
        <v>760727911</v>
      </c>
    </row>
    <row r="21" spans="1:27" ht="13.5">
      <c r="A21" s="46" t="s">
        <v>32</v>
      </c>
      <c r="B21" s="47"/>
      <c r="C21" s="9"/>
      <c r="D21" s="10"/>
      <c r="E21" s="11">
        <v>177224236</v>
      </c>
      <c r="F21" s="11">
        <v>177224236</v>
      </c>
      <c r="G21" s="11"/>
      <c r="H21" s="11">
        <v>2268090</v>
      </c>
      <c r="I21" s="11">
        <v>16905892</v>
      </c>
      <c r="J21" s="11">
        <v>19173982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19173982</v>
      </c>
      <c r="X21" s="11">
        <v>44306059</v>
      </c>
      <c r="Y21" s="11">
        <v>-25132077</v>
      </c>
      <c r="Z21" s="2">
        <v>-56.72</v>
      </c>
      <c r="AA21" s="15">
        <v>177224236</v>
      </c>
    </row>
    <row r="22" spans="1:27" ht="13.5">
      <c r="A22" s="46" t="s">
        <v>33</v>
      </c>
      <c r="B22" s="47"/>
      <c r="C22" s="9">
        <v>1433561</v>
      </c>
      <c r="D22" s="10"/>
      <c r="E22" s="11">
        <v>57524000</v>
      </c>
      <c r="F22" s="11">
        <v>57524000</v>
      </c>
      <c r="G22" s="11">
        <v>822834</v>
      </c>
      <c r="H22" s="11">
        <v>94941</v>
      </c>
      <c r="I22" s="11">
        <v>4095325</v>
      </c>
      <c r="J22" s="11">
        <v>5013100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5013100</v>
      </c>
      <c r="X22" s="11">
        <v>14381000</v>
      </c>
      <c r="Y22" s="11">
        <v>-9367900</v>
      </c>
      <c r="Z22" s="2">
        <v>-65.14</v>
      </c>
      <c r="AA22" s="15">
        <v>57524000</v>
      </c>
    </row>
    <row r="23" spans="1:27" ht="13.5">
      <c r="A23" s="46" t="s">
        <v>34</v>
      </c>
      <c r="B23" s="47"/>
      <c r="C23" s="9"/>
      <c r="D23" s="10"/>
      <c r="E23" s="11">
        <v>323581255</v>
      </c>
      <c r="F23" s="11">
        <v>323581255</v>
      </c>
      <c r="G23" s="11"/>
      <c r="H23" s="11">
        <v>2172889</v>
      </c>
      <c r="I23" s="11">
        <v>23151349</v>
      </c>
      <c r="J23" s="11">
        <v>25324238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25324238</v>
      </c>
      <c r="X23" s="11">
        <v>80895314</v>
      </c>
      <c r="Y23" s="11">
        <v>-55571076</v>
      </c>
      <c r="Z23" s="2">
        <v>-68.7</v>
      </c>
      <c r="AA23" s="15">
        <v>323581255</v>
      </c>
    </row>
    <row r="24" spans="1:27" ht="13.5">
      <c r="A24" s="46" t="s">
        <v>35</v>
      </c>
      <c r="B24" s="47"/>
      <c r="C24" s="9"/>
      <c r="D24" s="10"/>
      <c r="E24" s="11">
        <v>113325343</v>
      </c>
      <c r="F24" s="11">
        <v>113325343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28331336</v>
      </c>
      <c r="Y24" s="11">
        <v>-28331336</v>
      </c>
      <c r="Z24" s="2">
        <v>-100</v>
      </c>
      <c r="AA24" s="15">
        <v>113325343</v>
      </c>
    </row>
    <row r="25" spans="1:27" ht="13.5">
      <c r="A25" s="46" t="s">
        <v>36</v>
      </c>
      <c r="B25" s="47"/>
      <c r="C25" s="9"/>
      <c r="D25" s="10"/>
      <c r="E25" s="11">
        <v>17362523</v>
      </c>
      <c r="F25" s="11">
        <v>17362523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4340631</v>
      </c>
      <c r="Y25" s="11">
        <v>-4340631</v>
      </c>
      <c r="Z25" s="2">
        <v>-100</v>
      </c>
      <c r="AA25" s="15">
        <v>17362523</v>
      </c>
    </row>
    <row r="26" spans="1:27" ht="13.5">
      <c r="A26" s="48" t="s">
        <v>37</v>
      </c>
      <c r="B26" s="63"/>
      <c r="C26" s="49">
        <f aca="true" t="shared" si="3" ref="C26:Y26">SUM(C21:C25)</f>
        <v>1433561</v>
      </c>
      <c r="D26" s="50">
        <f t="shared" si="3"/>
        <v>0</v>
      </c>
      <c r="E26" s="51">
        <f t="shared" si="3"/>
        <v>689017357</v>
      </c>
      <c r="F26" s="51">
        <f t="shared" si="3"/>
        <v>689017357</v>
      </c>
      <c r="G26" s="51">
        <f t="shared" si="3"/>
        <v>822834</v>
      </c>
      <c r="H26" s="51">
        <f t="shared" si="3"/>
        <v>4535920</v>
      </c>
      <c r="I26" s="51">
        <f t="shared" si="3"/>
        <v>44152566</v>
      </c>
      <c r="J26" s="51">
        <f t="shared" si="3"/>
        <v>49511320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49511320</v>
      </c>
      <c r="X26" s="51">
        <f t="shared" si="3"/>
        <v>172254340</v>
      </c>
      <c r="Y26" s="51">
        <f t="shared" si="3"/>
        <v>-122743020</v>
      </c>
      <c r="Z26" s="52">
        <f>+IF(X26&lt;&gt;0,+(Y26/X26)*100,0)</f>
        <v>-71.25685193185844</v>
      </c>
      <c r="AA26" s="53">
        <f>SUM(AA21:AA25)</f>
        <v>689017357</v>
      </c>
    </row>
    <row r="27" spans="1:27" ht="13.5">
      <c r="A27" s="54" t="s">
        <v>38</v>
      </c>
      <c r="B27" s="64"/>
      <c r="C27" s="9"/>
      <c r="D27" s="10"/>
      <c r="E27" s="11">
        <v>49148454</v>
      </c>
      <c r="F27" s="11">
        <v>49148454</v>
      </c>
      <c r="G27" s="11"/>
      <c r="H27" s="11">
        <v>503255</v>
      </c>
      <c r="I27" s="11">
        <v>383530</v>
      </c>
      <c r="J27" s="11">
        <v>886785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886785</v>
      </c>
      <c r="X27" s="11">
        <v>12287114</v>
      </c>
      <c r="Y27" s="11">
        <v>-11400329</v>
      </c>
      <c r="Z27" s="2">
        <v>-92.78</v>
      </c>
      <c r="AA27" s="15">
        <v>49148454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1073793</v>
      </c>
      <c r="D30" s="10"/>
      <c r="E30" s="11">
        <v>22562100</v>
      </c>
      <c r="F30" s="11">
        <v>22562100</v>
      </c>
      <c r="G30" s="11"/>
      <c r="H30" s="11"/>
      <c r="I30" s="11">
        <v>2467722</v>
      </c>
      <c r="J30" s="11">
        <v>2467722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2467722</v>
      </c>
      <c r="X30" s="11">
        <v>5640525</v>
      </c>
      <c r="Y30" s="11">
        <v>-3172803</v>
      </c>
      <c r="Z30" s="2">
        <v>-56.25</v>
      </c>
      <c r="AA30" s="15">
        <v>22562100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386261320</v>
      </c>
      <c r="D36" s="10">
        <f t="shared" si="4"/>
        <v>0</v>
      </c>
      <c r="E36" s="11">
        <f t="shared" si="4"/>
        <v>626190550</v>
      </c>
      <c r="F36" s="11">
        <f t="shared" si="4"/>
        <v>626190550</v>
      </c>
      <c r="G36" s="11">
        <f t="shared" si="4"/>
        <v>10759770</v>
      </c>
      <c r="H36" s="11">
        <f t="shared" si="4"/>
        <v>25664523</v>
      </c>
      <c r="I36" s="11">
        <f t="shared" si="4"/>
        <v>43547432</v>
      </c>
      <c r="J36" s="11">
        <f t="shared" si="4"/>
        <v>79971725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79971725</v>
      </c>
      <c r="X36" s="11">
        <f t="shared" si="4"/>
        <v>156547639</v>
      </c>
      <c r="Y36" s="11">
        <f t="shared" si="4"/>
        <v>-76575914</v>
      </c>
      <c r="Z36" s="2">
        <f aca="true" t="shared" si="5" ref="Z36:Z49">+IF(X36&lt;&gt;0,+(Y36/X36)*100,0)</f>
        <v>-48.91540651085769</v>
      </c>
      <c r="AA36" s="15">
        <f>AA6+AA21</f>
        <v>626190550</v>
      </c>
    </row>
    <row r="37" spans="1:27" ht="13.5">
      <c r="A37" s="46" t="s">
        <v>33</v>
      </c>
      <c r="B37" s="47"/>
      <c r="C37" s="9">
        <f t="shared" si="4"/>
        <v>452119240</v>
      </c>
      <c r="D37" s="10">
        <f t="shared" si="4"/>
        <v>0</v>
      </c>
      <c r="E37" s="11">
        <f t="shared" si="4"/>
        <v>297764572</v>
      </c>
      <c r="F37" s="11">
        <f t="shared" si="4"/>
        <v>297764572</v>
      </c>
      <c r="G37" s="11">
        <f t="shared" si="4"/>
        <v>19417703</v>
      </c>
      <c r="H37" s="11">
        <f t="shared" si="4"/>
        <v>30155925</v>
      </c>
      <c r="I37" s="11">
        <f t="shared" si="4"/>
        <v>32389977</v>
      </c>
      <c r="J37" s="11">
        <f t="shared" si="4"/>
        <v>81963605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81963605</v>
      </c>
      <c r="X37" s="11">
        <f t="shared" si="4"/>
        <v>74441144</v>
      </c>
      <c r="Y37" s="11">
        <f t="shared" si="4"/>
        <v>7522461</v>
      </c>
      <c r="Z37" s="2">
        <f t="shared" si="5"/>
        <v>10.105246367519554</v>
      </c>
      <c r="AA37" s="15">
        <f>AA7+AA22</f>
        <v>297764572</v>
      </c>
    </row>
    <row r="38" spans="1:27" ht="13.5">
      <c r="A38" s="46" t="s">
        <v>34</v>
      </c>
      <c r="B38" s="47"/>
      <c r="C38" s="9">
        <f t="shared" si="4"/>
        <v>450575123</v>
      </c>
      <c r="D38" s="10">
        <f t="shared" si="4"/>
        <v>0</v>
      </c>
      <c r="E38" s="11">
        <f t="shared" si="4"/>
        <v>790215745</v>
      </c>
      <c r="F38" s="11">
        <f t="shared" si="4"/>
        <v>790215745</v>
      </c>
      <c r="G38" s="11">
        <f t="shared" si="4"/>
        <v>26518627</v>
      </c>
      <c r="H38" s="11">
        <f t="shared" si="4"/>
        <v>15381500</v>
      </c>
      <c r="I38" s="11">
        <f t="shared" si="4"/>
        <v>44444696</v>
      </c>
      <c r="J38" s="11">
        <f t="shared" si="4"/>
        <v>86344823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86344823</v>
      </c>
      <c r="X38" s="11">
        <f t="shared" si="4"/>
        <v>197553938</v>
      </c>
      <c r="Y38" s="11">
        <f t="shared" si="4"/>
        <v>-111209115</v>
      </c>
      <c r="Z38" s="2">
        <f t="shared" si="5"/>
        <v>-56.29303881555629</v>
      </c>
      <c r="AA38" s="15">
        <f>AA8+AA23</f>
        <v>790215745</v>
      </c>
    </row>
    <row r="39" spans="1:27" ht="13.5">
      <c r="A39" s="46" t="s">
        <v>35</v>
      </c>
      <c r="B39" s="47"/>
      <c r="C39" s="9">
        <f t="shared" si="4"/>
        <v>369897005</v>
      </c>
      <c r="D39" s="10">
        <f t="shared" si="4"/>
        <v>0</v>
      </c>
      <c r="E39" s="11">
        <f t="shared" si="4"/>
        <v>610482359</v>
      </c>
      <c r="F39" s="11">
        <f t="shared" si="4"/>
        <v>610482359</v>
      </c>
      <c r="G39" s="11">
        <f t="shared" si="4"/>
        <v>2565940</v>
      </c>
      <c r="H39" s="11">
        <f t="shared" si="4"/>
        <v>7744990</v>
      </c>
      <c r="I39" s="11">
        <f t="shared" si="4"/>
        <v>31600296</v>
      </c>
      <c r="J39" s="11">
        <f t="shared" si="4"/>
        <v>41911226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41911226</v>
      </c>
      <c r="X39" s="11">
        <f t="shared" si="4"/>
        <v>152620592</v>
      </c>
      <c r="Y39" s="11">
        <f t="shared" si="4"/>
        <v>-110709366</v>
      </c>
      <c r="Z39" s="2">
        <f t="shared" si="5"/>
        <v>-72.5389441550587</v>
      </c>
      <c r="AA39" s="15">
        <f>AA9+AA24</f>
        <v>610482359</v>
      </c>
    </row>
    <row r="40" spans="1:27" ht="13.5">
      <c r="A40" s="46" t="s">
        <v>36</v>
      </c>
      <c r="B40" s="47"/>
      <c r="C40" s="9">
        <f t="shared" si="4"/>
        <v>1219947447</v>
      </c>
      <c r="D40" s="10">
        <f t="shared" si="4"/>
        <v>0</v>
      </c>
      <c r="E40" s="11">
        <f t="shared" si="4"/>
        <v>282775078</v>
      </c>
      <c r="F40" s="11">
        <f t="shared" si="4"/>
        <v>282775078</v>
      </c>
      <c r="G40" s="11">
        <f t="shared" si="4"/>
        <v>5662630</v>
      </c>
      <c r="H40" s="11">
        <f t="shared" si="4"/>
        <v>4535828</v>
      </c>
      <c r="I40" s="11">
        <f t="shared" si="4"/>
        <v>8649068</v>
      </c>
      <c r="J40" s="11">
        <f t="shared" si="4"/>
        <v>18847526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18847526</v>
      </c>
      <c r="X40" s="11">
        <f t="shared" si="4"/>
        <v>70693770</v>
      </c>
      <c r="Y40" s="11">
        <f t="shared" si="4"/>
        <v>-51846244</v>
      </c>
      <c r="Z40" s="2">
        <f t="shared" si="5"/>
        <v>-73.33919806511946</v>
      </c>
      <c r="AA40" s="15">
        <f>AA10+AA25</f>
        <v>282775078</v>
      </c>
    </row>
    <row r="41" spans="1:27" ht="13.5">
      <c r="A41" s="48" t="s">
        <v>37</v>
      </c>
      <c r="B41" s="47"/>
      <c r="C41" s="49">
        <f aca="true" t="shared" si="6" ref="C41:Y41">SUM(C36:C40)</f>
        <v>2878800135</v>
      </c>
      <c r="D41" s="50">
        <f t="shared" si="6"/>
        <v>0</v>
      </c>
      <c r="E41" s="51">
        <f t="shared" si="6"/>
        <v>2607428304</v>
      </c>
      <c r="F41" s="51">
        <f t="shared" si="6"/>
        <v>2607428304</v>
      </c>
      <c r="G41" s="51">
        <f t="shared" si="6"/>
        <v>64924670</v>
      </c>
      <c r="H41" s="51">
        <f t="shared" si="6"/>
        <v>83482766</v>
      </c>
      <c r="I41" s="51">
        <f t="shared" si="6"/>
        <v>160631469</v>
      </c>
      <c r="J41" s="51">
        <f t="shared" si="6"/>
        <v>309038905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309038905</v>
      </c>
      <c r="X41" s="51">
        <f t="shared" si="6"/>
        <v>651857083</v>
      </c>
      <c r="Y41" s="51">
        <f t="shared" si="6"/>
        <v>-342818178</v>
      </c>
      <c r="Z41" s="52">
        <f t="shared" si="5"/>
        <v>-52.591002988303806</v>
      </c>
      <c r="AA41" s="53">
        <f>SUM(AA36:AA40)</f>
        <v>2607428304</v>
      </c>
    </row>
    <row r="42" spans="1:27" ht="13.5">
      <c r="A42" s="54" t="s">
        <v>38</v>
      </c>
      <c r="B42" s="35"/>
      <c r="C42" s="65">
        <f aca="true" t="shared" si="7" ref="C42:Y48">C12+C27</f>
        <v>466225127</v>
      </c>
      <c r="D42" s="66">
        <f t="shared" si="7"/>
        <v>0</v>
      </c>
      <c r="E42" s="67">
        <f t="shared" si="7"/>
        <v>247617177</v>
      </c>
      <c r="F42" s="67">
        <f t="shared" si="7"/>
        <v>247617177</v>
      </c>
      <c r="G42" s="67">
        <f t="shared" si="7"/>
        <v>12110766</v>
      </c>
      <c r="H42" s="67">
        <f t="shared" si="7"/>
        <v>7656036</v>
      </c>
      <c r="I42" s="67">
        <f t="shared" si="7"/>
        <v>13825418</v>
      </c>
      <c r="J42" s="67">
        <f t="shared" si="7"/>
        <v>33592220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33592220</v>
      </c>
      <c r="X42" s="67">
        <f t="shared" si="7"/>
        <v>61904296</v>
      </c>
      <c r="Y42" s="67">
        <f t="shared" si="7"/>
        <v>-28312076</v>
      </c>
      <c r="Z42" s="69">
        <f t="shared" si="5"/>
        <v>-45.735236210423906</v>
      </c>
      <c r="AA42" s="68">
        <f aca="true" t="shared" si="8" ref="AA42:AA48">AA12+AA27</f>
        <v>247617177</v>
      </c>
    </row>
    <row r="43" spans="1:27" ht="13.5">
      <c r="A43" s="54" t="s">
        <v>39</v>
      </c>
      <c r="B43" s="35"/>
      <c r="C43" s="70">
        <f t="shared" si="7"/>
        <v>30700000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47996000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1174206220</v>
      </c>
      <c r="D45" s="66">
        <f t="shared" si="7"/>
        <v>0</v>
      </c>
      <c r="E45" s="67">
        <f t="shared" si="7"/>
        <v>419099236</v>
      </c>
      <c r="F45" s="67">
        <f t="shared" si="7"/>
        <v>419099236</v>
      </c>
      <c r="G45" s="67">
        <f t="shared" si="7"/>
        <v>22871773</v>
      </c>
      <c r="H45" s="67">
        <f t="shared" si="7"/>
        <v>7246330</v>
      </c>
      <c r="I45" s="67">
        <f t="shared" si="7"/>
        <v>23402381</v>
      </c>
      <c r="J45" s="67">
        <f t="shared" si="7"/>
        <v>53520484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53520484</v>
      </c>
      <c r="X45" s="67">
        <f t="shared" si="7"/>
        <v>104774811</v>
      </c>
      <c r="Y45" s="67">
        <f t="shared" si="7"/>
        <v>-51254327</v>
      </c>
      <c r="Z45" s="69">
        <f t="shared" si="5"/>
        <v>-48.918558297375505</v>
      </c>
      <c r="AA45" s="68">
        <f t="shared" si="8"/>
        <v>419099236</v>
      </c>
    </row>
    <row r="46" spans="1:27" ht="13.5">
      <c r="A46" s="55" t="s">
        <v>43</v>
      </c>
      <c r="B46" s="35"/>
      <c r="C46" s="65">
        <f t="shared" si="7"/>
        <v>927928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11205382</v>
      </c>
      <c r="D48" s="66">
        <f t="shared" si="7"/>
        <v>0</v>
      </c>
      <c r="E48" s="67">
        <f t="shared" si="7"/>
        <v>2000000</v>
      </c>
      <c r="F48" s="67">
        <f t="shared" si="7"/>
        <v>2000000</v>
      </c>
      <c r="G48" s="67">
        <f t="shared" si="7"/>
        <v>0</v>
      </c>
      <c r="H48" s="67">
        <f t="shared" si="7"/>
        <v>259290</v>
      </c>
      <c r="I48" s="67">
        <f t="shared" si="7"/>
        <v>0</v>
      </c>
      <c r="J48" s="67">
        <f t="shared" si="7"/>
        <v>259290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259290</v>
      </c>
      <c r="X48" s="67">
        <f t="shared" si="7"/>
        <v>500000</v>
      </c>
      <c r="Y48" s="67">
        <f t="shared" si="7"/>
        <v>-240710</v>
      </c>
      <c r="Z48" s="69">
        <f t="shared" si="5"/>
        <v>-48.142</v>
      </c>
      <c r="AA48" s="68">
        <f t="shared" si="8"/>
        <v>2000000</v>
      </c>
    </row>
    <row r="49" spans="1:27" ht="13.5">
      <c r="A49" s="75" t="s">
        <v>49</v>
      </c>
      <c r="B49" s="76"/>
      <c r="C49" s="77">
        <f aca="true" t="shared" si="9" ref="C49:Y49">SUM(C41:C48)</f>
        <v>4610060792</v>
      </c>
      <c r="D49" s="78">
        <f t="shared" si="9"/>
        <v>0</v>
      </c>
      <c r="E49" s="79">
        <f t="shared" si="9"/>
        <v>3276144717</v>
      </c>
      <c r="F49" s="79">
        <f t="shared" si="9"/>
        <v>3276144717</v>
      </c>
      <c r="G49" s="79">
        <f t="shared" si="9"/>
        <v>99907209</v>
      </c>
      <c r="H49" s="79">
        <f t="shared" si="9"/>
        <v>98644422</v>
      </c>
      <c r="I49" s="79">
        <f t="shared" si="9"/>
        <v>197859268</v>
      </c>
      <c r="J49" s="79">
        <f t="shared" si="9"/>
        <v>396410899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396410899</v>
      </c>
      <c r="X49" s="79">
        <f t="shared" si="9"/>
        <v>819036190</v>
      </c>
      <c r="Y49" s="79">
        <f t="shared" si="9"/>
        <v>-422625291</v>
      </c>
      <c r="Z49" s="80">
        <f t="shared" si="5"/>
        <v>-51.6003195170167</v>
      </c>
      <c r="AA49" s="81">
        <f>SUM(AA41:AA48)</f>
        <v>3276144717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776400734</v>
      </c>
      <c r="D51" s="66">
        <f t="shared" si="10"/>
        <v>0</v>
      </c>
      <c r="E51" s="67">
        <f t="shared" si="10"/>
        <v>1011221055</v>
      </c>
      <c r="F51" s="67">
        <f t="shared" si="10"/>
        <v>1011221055</v>
      </c>
      <c r="G51" s="67">
        <f t="shared" si="10"/>
        <v>20579323</v>
      </c>
      <c r="H51" s="67">
        <f t="shared" si="10"/>
        <v>31356435</v>
      </c>
      <c r="I51" s="67">
        <f t="shared" si="10"/>
        <v>29967000</v>
      </c>
      <c r="J51" s="67">
        <f t="shared" si="10"/>
        <v>81902758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81902758</v>
      </c>
      <c r="X51" s="67">
        <f t="shared" si="10"/>
        <v>252805270</v>
      </c>
      <c r="Y51" s="67">
        <f t="shared" si="10"/>
        <v>-170902512</v>
      </c>
      <c r="Z51" s="69">
        <f>+IF(X51&lt;&gt;0,+(Y51/X51)*100,0)</f>
        <v>-67.60243249675926</v>
      </c>
      <c r="AA51" s="68">
        <f>SUM(AA57:AA61)</f>
        <v>1011221055</v>
      </c>
    </row>
    <row r="52" spans="1:27" ht="13.5">
      <c r="A52" s="84" t="s">
        <v>32</v>
      </c>
      <c r="B52" s="47"/>
      <c r="C52" s="9">
        <v>64305630</v>
      </c>
      <c r="D52" s="10"/>
      <c r="E52" s="11">
        <v>198388160</v>
      </c>
      <c r="F52" s="11">
        <v>198388160</v>
      </c>
      <c r="G52" s="11">
        <v>9637816</v>
      </c>
      <c r="H52" s="11">
        <v>4089649</v>
      </c>
      <c r="I52" s="11">
        <v>6890258</v>
      </c>
      <c r="J52" s="11">
        <v>20617723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20617723</v>
      </c>
      <c r="X52" s="11">
        <v>49597041</v>
      </c>
      <c r="Y52" s="11">
        <v>-28979318</v>
      </c>
      <c r="Z52" s="2">
        <v>-58.43</v>
      </c>
      <c r="AA52" s="15">
        <v>198388160</v>
      </c>
    </row>
    <row r="53" spans="1:27" ht="13.5">
      <c r="A53" s="84" t="s">
        <v>33</v>
      </c>
      <c r="B53" s="47"/>
      <c r="C53" s="9">
        <v>139099894</v>
      </c>
      <c r="D53" s="10"/>
      <c r="E53" s="11">
        <v>214444814</v>
      </c>
      <c r="F53" s="11">
        <v>214444814</v>
      </c>
      <c r="G53" s="11">
        <v>189343</v>
      </c>
      <c r="H53" s="11">
        <v>2938675</v>
      </c>
      <c r="I53" s="11">
        <v>602822</v>
      </c>
      <c r="J53" s="11">
        <v>3730840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3730840</v>
      </c>
      <c r="X53" s="11">
        <v>53611205</v>
      </c>
      <c r="Y53" s="11">
        <v>-49880365</v>
      </c>
      <c r="Z53" s="2">
        <v>-93.04</v>
      </c>
      <c r="AA53" s="15">
        <v>214444814</v>
      </c>
    </row>
    <row r="54" spans="1:27" ht="13.5">
      <c r="A54" s="84" t="s">
        <v>34</v>
      </c>
      <c r="B54" s="47"/>
      <c r="C54" s="9">
        <v>11938478</v>
      </c>
      <c r="D54" s="10"/>
      <c r="E54" s="11">
        <v>132058208</v>
      </c>
      <c r="F54" s="11">
        <v>132058208</v>
      </c>
      <c r="G54" s="11"/>
      <c r="H54" s="11">
        <v>12553628</v>
      </c>
      <c r="I54" s="11">
        <v>2242103</v>
      </c>
      <c r="J54" s="11">
        <v>14795731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14795731</v>
      </c>
      <c r="X54" s="11">
        <v>33014553</v>
      </c>
      <c r="Y54" s="11">
        <v>-18218822</v>
      </c>
      <c r="Z54" s="2">
        <v>-55.18</v>
      </c>
      <c r="AA54" s="15">
        <v>132058208</v>
      </c>
    </row>
    <row r="55" spans="1:27" ht="13.5">
      <c r="A55" s="84" t="s">
        <v>35</v>
      </c>
      <c r="B55" s="47"/>
      <c r="C55" s="9">
        <v>13076731</v>
      </c>
      <c r="D55" s="10"/>
      <c r="E55" s="11">
        <v>103910681</v>
      </c>
      <c r="F55" s="11">
        <v>103910681</v>
      </c>
      <c r="G55" s="11"/>
      <c r="H55" s="11">
        <v>3678005</v>
      </c>
      <c r="I55" s="11">
        <v>829726</v>
      </c>
      <c r="J55" s="11">
        <v>4507731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4507731</v>
      </c>
      <c r="X55" s="11">
        <v>25977671</v>
      </c>
      <c r="Y55" s="11">
        <v>-21469940</v>
      </c>
      <c r="Z55" s="2">
        <v>-82.65</v>
      </c>
      <c r="AA55" s="15">
        <v>103910681</v>
      </c>
    </row>
    <row r="56" spans="1:27" ht="13.5">
      <c r="A56" s="84" t="s">
        <v>36</v>
      </c>
      <c r="B56" s="47"/>
      <c r="C56" s="9">
        <v>301044575</v>
      </c>
      <c r="D56" s="10"/>
      <c r="E56" s="11">
        <v>25358589</v>
      </c>
      <c r="F56" s="11">
        <v>25358589</v>
      </c>
      <c r="G56" s="11">
        <v>1945085</v>
      </c>
      <c r="H56" s="11"/>
      <c r="I56" s="11">
        <v>1586562</v>
      </c>
      <c r="J56" s="11">
        <v>3531647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3531647</v>
      </c>
      <c r="X56" s="11">
        <v>6339647</v>
      </c>
      <c r="Y56" s="11">
        <v>-2808000</v>
      </c>
      <c r="Z56" s="2">
        <v>-44.29</v>
      </c>
      <c r="AA56" s="15">
        <v>25358589</v>
      </c>
    </row>
    <row r="57" spans="1:27" ht="13.5">
      <c r="A57" s="85" t="s">
        <v>37</v>
      </c>
      <c r="B57" s="47"/>
      <c r="C57" s="49">
        <f aca="true" t="shared" si="11" ref="C57:Y57">SUM(C52:C56)</f>
        <v>529465308</v>
      </c>
      <c r="D57" s="50">
        <f t="shared" si="11"/>
        <v>0</v>
      </c>
      <c r="E57" s="51">
        <f t="shared" si="11"/>
        <v>674160452</v>
      </c>
      <c r="F57" s="51">
        <f t="shared" si="11"/>
        <v>674160452</v>
      </c>
      <c r="G57" s="51">
        <f t="shared" si="11"/>
        <v>11772244</v>
      </c>
      <c r="H57" s="51">
        <f t="shared" si="11"/>
        <v>23259957</v>
      </c>
      <c r="I57" s="51">
        <f t="shared" si="11"/>
        <v>12151471</v>
      </c>
      <c r="J57" s="51">
        <f t="shared" si="11"/>
        <v>47183672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47183672</v>
      </c>
      <c r="X57" s="51">
        <f t="shared" si="11"/>
        <v>168540117</v>
      </c>
      <c r="Y57" s="51">
        <f t="shared" si="11"/>
        <v>-121356445</v>
      </c>
      <c r="Z57" s="52">
        <f>+IF(X57&lt;&gt;0,+(Y57/X57)*100,0)</f>
        <v>-72.00448602987501</v>
      </c>
      <c r="AA57" s="53">
        <f>SUM(AA52:AA56)</f>
        <v>674160452</v>
      </c>
    </row>
    <row r="58" spans="1:27" ht="13.5">
      <c r="A58" s="86" t="s">
        <v>38</v>
      </c>
      <c r="B58" s="35"/>
      <c r="C58" s="9">
        <v>11439850</v>
      </c>
      <c r="D58" s="10"/>
      <c r="E58" s="11">
        <v>57870228</v>
      </c>
      <c r="F58" s="11">
        <v>57870228</v>
      </c>
      <c r="G58" s="11">
        <v>29500</v>
      </c>
      <c r="H58" s="11">
        <v>719468</v>
      </c>
      <c r="I58" s="11">
        <v>2059810</v>
      </c>
      <c r="J58" s="11">
        <v>2808778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2808778</v>
      </c>
      <c r="X58" s="11">
        <v>14467558</v>
      </c>
      <c r="Y58" s="11">
        <v>-11658780</v>
      </c>
      <c r="Z58" s="2">
        <v>-80.59</v>
      </c>
      <c r="AA58" s="15">
        <v>57870228</v>
      </c>
    </row>
    <row r="59" spans="1:27" ht="13.5">
      <c r="A59" s="86" t="s">
        <v>39</v>
      </c>
      <c r="B59" s="35"/>
      <c r="C59" s="12"/>
      <c r="D59" s="13"/>
      <c r="E59" s="14">
        <v>2037537</v>
      </c>
      <c r="F59" s="14">
        <v>2037537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509384</v>
      </c>
      <c r="Y59" s="14">
        <v>-509384</v>
      </c>
      <c r="Z59" s="2">
        <v>-100</v>
      </c>
      <c r="AA59" s="22">
        <v>2037537</v>
      </c>
    </row>
    <row r="60" spans="1:27" ht="13.5">
      <c r="A60" s="86" t="s">
        <v>40</v>
      </c>
      <c r="B60" s="35"/>
      <c r="C60" s="9"/>
      <c r="D60" s="10"/>
      <c r="E60" s="11">
        <v>65000</v>
      </c>
      <c r="F60" s="11">
        <v>65000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16250</v>
      </c>
      <c r="Y60" s="11">
        <v>-16250</v>
      </c>
      <c r="Z60" s="2">
        <v>-100</v>
      </c>
      <c r="AA60" s="15">
        <v>65000</v>
      </c>
    </row>
    <row r="61" spans="1:27" ht="13.5">
      <c r="A61" s="86" t="s">
        <v>41</v>
      </c>
      <c r="B61" s="35" t="s">
        <v>51</v>
      </c>
      <c r="C61" s="9">
        <v>235495576</v>
      </c>
      <c r="D61" s="10"/>
      <c r="E61" s="11">
        <v>277087838</v>
      </c>
      <c r="F61" s="11">
        <v>277087838</v>
      </c>
      <c r="G61" s="11">
        <v>8777579</v>
      </c>
      <c r="H61" s="11">
        <v>7377010</v>
      </c>
      <c r="I61" s="11">
        <v>15755719</v>
      </c>
      <c r="J61" s="11">
        <v>31910308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31910308</v>
      </c>
      <c r="X61" s="11">
        <v>69271961</v>
      </c>
      <c r="Y61" s="11">
        <v>-37361653</v>
      </c>
      <c r="Z61" s="2">
        <v>-53.93</v>
      </c>
      <c r="AA61" s="15">
        <v>277087838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60236000</v>
      </c>
      <c r="F65" s="11"/>
      <c r="G65" s="11">
        <v>7875775</v>
      </c>
      <c r="H65" s="11">
        <v>4438448</v>
      </c>
      <c r="I65" s="11">
        <v>8661516</v>
      </c>
      <c r="J65" s="11">
        <v>20975739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20975739</v>
      </c>
      <c r="X65" s="11"/>
      <c r="Y65" s="11">
        <v>20975739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334019923</v>
      </c>
      <c r="F66" s="14"/>
      <c r="G66" s="14">
        <v>13253167</v>
      </c>
      <c r="H66" s="14">
        <v>7163683</v>
      </c>
      <c r="I66" s="14">
        <v>6929179</v>
      </c>
      <c r="J66" s="14">
        <v>27346029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27346029</v>
      </c>
      <c r="X66" s="14"/>
      <c r="Y66" s="14">
        <v>27346029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338894160</v>
      </c>
      <c r="F67" s="11"/>
      <c r="G67" s="11">
        <v>10157</v>
      </c>
      <c r="H67" s="11">
        <v>23448869</v>
      </c>
      <c r="I67" s="11">
        <v>24151097</v>
      </c>
      <c r="J67" s="11">
        <v>47610123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47610123</v>
      </c>
      <c r="X67" s="11"/>
      <c r="Y67" s="11">
        <v>47610123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221772608</v>
      </c>
      <c r="F68" s="11"/>
      <c r="G68" s="11">
        <v>19146121</v>
      </c>
      <c r="H68" s="11">
        <v>19250227</v>
      </c>
      <c r="I68" s="11">
        <v>14777256</v>
      </c>
      <c r="J68" s="11">
        <v>53173604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53173604</v>
      </c>
      <c r="X68" s="11"/>
      <c r="Y68" s="11">
        <v>53173604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954922691</v>
      </c>
      <c r="F69" s="79">
        <f t="shared" si="12"/>
        <v>0</v>
      </c>
      <c r="G69" s="79">
        <f t="shared" si="12"/>
        <v>40285220</v>
      </c>
      <c r="H69" s="79">
        <f t="shared" si="12"/>
        <v>54301227</v>
      </c>
      <c r="I69" s="79">
        <f t="shared" si="12"/>
        <v>54519048</v>
      </c>
      <c r="J69" s="79">
        <f t="shared" si="12"/>
        <v>149105495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149105495</v>
      </c>
      <c r="X69" s="79">
        <f t="shared" si="12"/>
        <v>0</v>
      </c>
      <c r="Y69" s="79">
        <f t="shared" si="12"/>
        <v>149105495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117246706</v>
      </c>
      <c r="D5" s="42">
        <f t="shared" si="0"/>
        <v>0</v>
      </c>
      <c r="E5" s="43">
        <f t="shared" si="0"/>
        <v>83928519</v>
      </c>
      <c r="F5" s="43">
        <f t="shared" si="0"/>
        <v>83928519</v>
      </c>
      <c r="G5" s="43">
        <f t="shared" si="0"/>
        <v>9529387</v>
      </c>
      <c r="H5" s="43">
        <f t="shared" si="0"/>
        <v>3410141</v>
      </c>
      <c r="I5" s="43">
        <f t="shared" si="0"/>
        <v>5151288</v>
      </c>
      <c r="J5" s="43">
        <f t="shared" si="0"/>
        <v>18090816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18090816</v>
      </c>
      <c r="X5" s="43">
        <f t="shared" si="0"/>
        <v>20982132</v>
      </c>
      <c r="Y5" s="43">
        <f t="shared" si="0"/>
        <v>-2891316</v>
      </c>
      <c r="Z5" s="44">
        <f>+IF(X5&lt;&gt;0,+(Y5/X5)*100,0)</f>
        <v>-13.779896151639882</v>
      </c>
      <c r="AA5" s="45">
        <f>SUM(AA11:AA18)</f>
        <v>83928519</v>
      </c>
    </row>
    <row r="6" spans="1:27" ht="13.5">
      <c r="A6" s="46" t="s">
        <v>32</v>
      </c>
      <c r="B6" s="47"/>
      <c r="C6" s="9">
        <v>34065210</v>
      </c>
      <c r="D6" s="10"/>
      <c r="E6" s="11">
        <v>10798007</v>
      </c>
      <c r="F6" s="11">
        <v>10798007</v>
      </c>
      <c r="G6" s="11">
        <v>2241160</v>
      </c>
      <c r="H6" s="11">
        <v>1413118</v>
      </c>
      <c r="I6" s="11">
        <v>2177912</v>
      </c>
      <c r="J6" s="11">
        <v>5832190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5832190</v>
      </c>
      <c r="X6" s="11">
        <v>2699502</v>
      </c>
      <c r="Y6" s="11">
        <v>3132688</v>
      </c>
      <c r="Z6" s="2">
        <v>116.05</v>
      </c>
      <c r="AA6" s="15">
        <v>10798007</v>
      </c>
    </row>
    <row r="7" spans="1:27" ht="13.5">
      <c r="A7" s="46" t="s">
        <v>33</v>
      </c>
      <c r="B7" s="47"/>
      <c r="C7" s="9">
        <v>2826706</v>
      </c>
      <c r="D7" s="10"/>
      <c r="E7" s="11">
        <v>2841718</v>
      </c>
      <c r="F7" s="11">
        <v>2841718</v>
      </c>
      <c r="G7" s="11"/>
      <c r="H7" s="11">
        <v>1048191</v>
      </c>
      <c r="I7" s="11"/>
      <c r="J7" s="11">
        <v>1048191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1048191</v>
      </c>
      <c r="X7" s="11">
        <v>710430</v>
      </c>
      <c r="Y7" s="11">
        <v>337761</v>
      </c>
      <c r="Z7" s="2">
        <v>47.54</v>
      </c>
      <c r="AA7" s="15">
        <v>2841718</v>
      </c>
    </row>
    <row r="8" spans="1:27" ht="13.5">
      <c r="A8" s="46" t="s">
        <v>34</v>
      </c>
      <c r="B8" s="47"/>
      <c r="C8" s="9">
        <v>9774638</v>
      </c>
      <c r="D8" s="10"/>
      <c r="E8" s="11">
        <v>5165531</v>
      </c>
      <c r="F8" s="11">
        <v>5165531</v>
      </c>
      <c r="G8" s="11">
        <v>828473</v>
      </c>
      <c r="H8" s="11"/>
      <c r="I8" s="11"/>
      <c r="J8" s="11">
        <v>828473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828473</v>
      </c>
      <c r="X8" s="11">
        <v>1291383</v>
      </c>
      <c r="Y8" s="11">
        <v>-462910</v>
      </c>
      <c r="Z8" s="2">
        <v>-35.85</v>
      </c>
      <c r="AA8" s="15">
        <v>5165531</v>
      </c>
    </row>
    <row r="9" spans="1:27" ht="13.5">
      <c r="A9" s="46" t="s">
        <v>35</v>
      </c>
      <c r="B9" s="47"/>
      <c r="C9" s="9">
        <v>25445554</v>
      </c>
      <c r="D9" s="10"/>
      <c r="E9" s="11">
        <v>3613948</v>
      </c>
      <c r="F9" s="11">
        <v>3613948</v>
      </c>
      <c r="G9" s="11">
        <v>315595</v>
      </c>
      <c r="H9" s="11"/>
      <c r="I9" s="11">
        <v>82206</v>
      </c>
      <c r="J9" s="11">
        <v>397801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397801</v>
      </c>
      <c r="X9" s="11">
        <v>903487</v>
      </c>
      <c r="Y9" s="11">
        <v>-505686</v>
      </c>
      <c r="Z9" s="2">
        <v>-55.97</v>
      </c>
      <c r="AA9" s="15">
        <v>3613948</v>
      </c>
    </row>
    <row r="10" spans="1:27" ht="13.5">
      <c r="A10" s="46" t="s">
        <v>36</v>
      </c>
      <c r="B10" s="47"/>
      <c r="C10" s="9">
        <v>21146804</v>
      </c>
      <c r="D10" s="10"/>
      <c r="E10" s="11">
        <v>8396859</v>
      </c>
      <c r="F10" s="11">
        <v>8396859</v>
      </c>
      <c r="G10" s="11">
        <v>1049796</v>
      </c>
      <c r="H10" s="11">
        <v>776224</v>
      </c>
      <c r="I10" s="11"/>
      <c r="J10" s="11">
        <v>1826020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1826020</v>
      </c>
      <c r="X10" s="11">
        <v>2099215</v>
      </c>
      <c r="Y10" s="11">
        <v>-273195</v>
      </c>
      <c r="Z10" s="2">
        <v>-13.01</v>
      </c>
      <c r="AA10" s="15">
        <v>8396859</v>
      </c>
    </row>
    <row r="11" spans="1:27" ht="13.5">
      <c r="A11" s="48" t="s">
        <v>37</v>
      </c>
      <c r="B11" s="47"/>
      <c r="C11" s="49">
        <f aca="true" t="shared" si="1" ref="C11:Y11">SUM(C6:C10)</f>
        <v>93258912</v>
      </c>
      <c r="D11" s="50">
        <f t="shared" si="1"/>
        <v>0</v>
      </c>
      <c r="E11" s="51">
        <f t="shared" si="1"/>
        <v>30816063</v>
      </c>
      <c r="F11" s="51">
        <f t="shared" si="1"/>
        <v>30816063</v>
      </c>
      <c r="G11" s="51">
        <f t="shared" si="1"/>
        <v>4435024</v>
      </c>
      <c r="H11" s="51">
        <f t="shared" si="1"/>
        <v>3237533</v>
      </c>
      <c r="I11" s="51">
        <f t="shared" si="1"/>
        <v>2260118</v>
      </c>
      <c r="J11" s="51">
        <f t="shared" si="1"/>
        <v>9932675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9932675</v>
      </c>
      <c r="X11" s="51">
        <f t="shared" si="1"/>
        <v>7704017</v>
      </c>
      <c r="Y11" s="51">
        <f t="shared" si="1"/>
        <v>2228658</v>
      </c>
      <c r="Z11" s="52">
        <f>+IF(X11&lt;&gt;0,+(Y11/X11)*100,0)</f>
        <v>28.928518719519957</v>
      </c>
      <c r="AA11" s="53">
        <f>SUM(AA6:AA10)</f>
        <v>30816063</v>
      </c>
    </row>
    <row r="12" spans="1:27" ht="13.5">
      <c r="A12" s="54" t="s">
        <v>38</v>
      </c>
      <c r="B12" s="35"/>
      <c r="C12" s="9">
        <v>16060988</v>
      </c>
      <c r="D12" s="10"/>
      <c r="E12" s="11">
        <v>25987362</v>
      </c>
      <c r="F12" s="11">
        <v>25987362</v>
      </c>
      <c r="G12" s="11">
        <v>5079803</v>
      </c>
      <c r="H12" s="11">
        <v>172608</v>
      </c>
      <c r="I12" s="11">
        <v>1405808</v>
      </c>
      <c r="J12" s="11">
        <v>6658219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6658219</v>
      </c>
      <c r="X12" s="11">
        <v>6496841</v>
      </c>
      <c r="Y12" s="11">
        <v>161378</v>
      </c>
      <c r="Z12" s="2">
        <v>2.48</v>
      </c>
      <c r="AA12" s="15">
        <v>25987362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7926806</v>
      </c>
      <c r="D15" s="10"/>
      <c r="E15" s="11">
        <v>27125094</v>
      </c>
      <c r="F15" s="11">
        <v>27125094</v>
      </c>
      <c r="G15" s="11">
        <v>14560</v>
      </c>
      <c r="H15" s="11"/>
      <c r="I15" s="11">
        <v>1485362</v>
      </c>
      <c r="J15" s="11">
        <v>1499922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1499922</v>
      </c>
      <c r="X15" s="11">
        <v>6781274</v>
      </c>
      <c r="Y15" s="11">
        <v>-5281352</v>
      </c>
      <c r="Z15" s="2">
        <v>-77.88</v>
      </c>
      <c r="AA15" s="15">
        <v>27125094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49434483</v>
      </c>
      <c r="F20" s="60">
        <f t="shared" si="2"/>
        <v>49434483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12358621</v>
      </c>
      <c r="Y20" s="60">
        <f t="shared" si="2"/>
        <v>-12358621</v>
      </c>
      <c r="Z20" s="61">
        <f>+IF(X20&lt;&gt;0,+(Y20/X20)*100,0)</f>
        <v>-100</v>
      </c>
      <c r="AA20" s="62">
        <f>SUM(AA26:AA33)</f>
        <v>49434483</v>
      </c>
    </row>
    <row r="21" spans="1:27" ht="13.5">
      <c r="A21" s="46" t="s">
        <v>32</v>
      </c>
      <c r="B21" s="47"/>
      <c r="C21" s="9"/>
      <c r="D21" s="10"/>
      <c r="E21" s="11">
        <v>13593160</v>
      </c>
      <c r="F21" s="11">
        <v>13593160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3398290</v>
      </c>
      <c r="Y21" s="11">
        <v>-3398290</v>
      </c>
      <c r="Z21" s="2">
        <v>-100</v>
      </c>
      <c r="AA21" s="15">
        <v>13593160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35841323</v>
      </c>
      <c r="F24" s="11">
        <v>35841323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8960331</v>
      </c>
      <c r="Y24" s="11">
        <v>-8960331</v>
      </c>
      <c r="Z24" s="2">
        <v>-100</v>
      </c>
      <c r="AA24" s="15">
        <v>35841323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49434483</v>
      </c>
      <c r="F26" s="51">
        <f t="shared" si="3"/>
        <v>49434483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12358621</v>
      </c>
      <c r="Y26" s="51">
        <f t="shared" si="3"/>
        <v>-12358621</v>
      </c>
      <c r="Z26" s="52">
        <f>+IF(X26&lt;&gt;0,+(Y26/X26)*100,0)</f>
        <v>-100</v>
      </c>
      <c r="AA26" s="53">
        <f>SUM(AA21:AA25)</f>
        <v>49434483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34065210</v>
      </c>
      <c r="D36" s="10">
        <f t="shared" si="4"/>
        <v>0</v>
      </c>
      <c r="E36" s="11">
        <f t="shared" si="4"/>
        <v>24391167</v>
      </c>
      <c r="F36" s="11">
        <f t="shared" si="4"/>
        <v>24391167</v>
      </c>
      <c r="G36" s="11">
        <f t="shared" si="4"/>
        <v>2241160</v>
      </c>
      <c r="H36" s="11">
        <f t="shared" si="4"/>
        <v>1413118</v>
      </c>
      <c r="I36" s="11">
        <f t="shared" si="4"/>
        <v>2177912</v>
      </c>
      <c r="J36" s="11">
        <f t="shared" si="4"/>
        <v>5832190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5832190</v>
      </c>
      <c r="X36" s="11">
        <f t="shared" si="4"/>
        <v>6097792</v>
      </c>
      <c r="Y36" s="11">
        <f t="shared" si="4"/>
        <v>-265602</v>
      </c>
      <c r="Z36" s="2">
        <f aca="true" t="shared" si="5" ref="Z36:Z49">+IF(X36&lt;&gt;0,+(Y36/X36)*100,0)</f>
        <v>-4.355707770943974</v>
      </c>
      <c r="AA36" s="15">
        <f>AA6+AA21</f>
        <v>24391167</v>
      </c>
    </row>
    <row r="37" spans="1:27" ht="13.5">
      <c r="A37" s="46" t="s">
        <v>33</v>
      </c>
      <c r="B37" s="47"/>
      <c r="C37" s="9">
        <f t="shared" si="4"/>
        <v>2826706</v>
      </c>
      <c r="D37" s="10">
        <f t="shared" si="4"/>
        <v>0</v>
      </c>
      <c r="E37" s="11">
        <f t="shared" si="4"/>
        <v>2841718</v>
      </c>
      <c r="F37" s="11">
        <f t="shared" si="4"/>
        <v>2841718</v>
      </c>
      <c r="G37" s="11">
        <f t="shared" si="4"/>
        <v>0</v>
      </c>
      <c r="H37" s="11">
        <f t="shared" si="4"/>
        <v>1048191</v>
      </c>
      <c r="I37" s="11">
        <f t="shared" si="4"/>
        <v>0</v>
      </c>
      <c r="J37" s="11">
        <f t="shared" si="4"/>
        <v>1048191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1048191</v>
      </c>
      <c r="X37" s="11">
        <f t="shared" si="4"/>
        <v>710430</v>
      </c>
      <c r="Y37" s="11">
        <f t="shared" si="4"/>
        <v>337761</v>
      </c>
      <c r="Z37" s="2">
        <f t="shared" si="5"/>
        <v>47.543178075250204</v>
      </c>
      <c r="AA37" s="15">
        <f>AA7+AA22</f>
        <v>2841718</v>
      </c>
    </row>
    <row r="38" spans="1:27" ht="13.5">
      <c r="A38" s="46" t="s">
        <v>34</v>
      </c>
      <c r="B38" s="47"/>
      <c r="C38" s="9">
        <f t="shared" si="4"/>
        <v>9774638</v>
      </c>
      <c r="D38" s="10">
        <f t="shared" si="4"/>
        <v>0</v>
      </c>
      <c r="E38" s="11">
        <f t="shared" si="4"/>
        <v>5165531</v>
      </c>
      <c r="F38" s="11">
        <f t="shared" si="4"/>
        <v>5165531</v>
      </c>
      <c r="G38" s="11">
        <f t="shared" si="4"/>
        <v>828473</v>
      </c>
      <c r="H38" s="11">
        <f t="shared" si="4"/>
        <v>0</v>
      </c>
      <c r="I38" s="11">
        <f t="shared" si="4"/>
        <v>0</v>
      </c>
      <c r="J38" s="11">
        <f t="shared" si="4"/>
        <v>828473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828473</v>
      </c>
      <c r="X38" s="11">
        <f t="shared" si="4"/>
        <v>1291383</v>
      </c>
      <c r="Y38" s="11">
        <f t="shared" si="4"/>
        <v>-462910</v>
      </c>
      <c r="Z38" s="2">
        <f t="shared" si="5"/>
        <v>-35.846065806968184</v>
      </c>
      <c r="AA38" s="15">
        <f>AA8+AA23</f>
        <v>5165531</v>
      </c>
    </row>
    <row r="39" spans="1:27" ht="13.5">
      <c r="A39" s="46" t="s">
        <v>35</v>
      </c>
      <c r="B39" s="47"/>
      <c r="C39" s="9">
        <f t="shared" si="4"/>
        <v>25445554</v>
      </c>
      <c r="D39" s="10">
        <f t="shared" si="4"/>
        <v>0</v>
      </c>
      <c r="E39" s="11">
        <f t="shared" si="4"/>
        <v>39455271</v>
      </c>
      <c r="F39" s="11">
        <f t="shared" si="4"/>
        <v>39455271</v>
      </c>
      <c r="G39" s="11">
        <f t="shared" si="4"/>
        <v>315595</v>
      </c>
      <c r="H39" s="11">
        <f t="shared" si="4"/>
        <v>0</v>
      </c>
      <c r="I39" s="11">
        <f t="shared" si="4"/>
        <v>82206</v>
      </c>
      <c r="J39" s="11">
        <f t="shared" si="4"/>
        <v>397801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397801</v>
      </c>
      <c r="X39" s="11">
        <f t="shared" si="4"/>
        <v>9863818</v>
      </c>
      <c r="Y39" s="11">
        <f t="shared" si="4"/>
        <v>-9466017</v>
      </c>
      <c r="Z39" s="2">
        <f t="shared" si="5"/>
        <v>-95.96706873545314</v>
      </c>
      <c r="AA39" s="15">
        <f>AA9+AA24</f>
        <v>39455271</v>
      </c>
    </row>
    <row r="40" spans="1:27" ht="13.5">
      <c r="A40" s="46" t="s">
        <v>36</v>
      </c>
      <c r="B40" s="47"/>
      <c r="C40" s="9">
        <f t="shared" si="4"/>
        <v>21146804</v>
      </c>
      <c r="D40" s="10">
        <f t="shared" si="4"/>
        <v>0</v>
      </c>
      <c r="E40" s="11">
        <f t="shared" si="4"/>
        <v>8396859</v>
      </c>
      <c r="F40" s="11">
        <f t="shared" si="4"/>
        <v>8396859</v>
      </c>
      <c r="G40" s="11">
        <f t="shared" si="4"/>
        <v>1049796</v>
      </c>
      <c r="H40" s="11">
        <f t="shared" si="4"/>
        <v>776224</v>
      </c>
      <c r="I40" s="11">
        <f t="shared" si="4"/>
        <v>0</v>
      </c>
      <c r="J40" s="11">
        <f t="shared" si="4"/>
        <v>1826020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1826020</v>
      </c>
      <c r="X40" s="11">
        <f t="shared" si="4"/>
        <v>2099215</v>
      </c>
      <c r="Y40" s="11">
        <f t="shared" si="4"/>
        <v>-273195</v>
      </c>
      <c r="Z40" s="2">
        <f t="shared" si="5"/>
        <v>-13.014150527697257</v>
      </c>
      <c r="AA40" s="15">
        <f>AA10+AA25</f>
        <v>8396859</v>
      </c>
    </row>
    <row r="41" spans="1:27" ht="13.5">
      <c r="A41" s="48" t="s">
        <v>37</v>
      </c>
      <c r="B41" s="47"/>
      <c r="C41" s="49">
        <f aca="true" t="shared" si="6" ref="C41:Y41">SUM(C36:C40)</f>
        <v>93258912</v>
      </c>
      <c r="D41" s="50">
        <f t="shared" si="6"/>
        <v>0</v>
      </c>
      <c r="E41" s="51">
        <f t="shared" si="6"/>
        <v>80250546</v>
      </c>
      <c r="F41" s="51">
        <f t="shared" si="6"/>
        <v>80250546</v>
      </c>
      <c r="G41" s="51">
        <f t="shared" si="6"/>
        <v>4435024</v>
      </c>
      <c r="H41" s="51">
        <f t="shared" si="6"/>
        <v>3237533</v>
      </c>
      <c r="I41" s="51">
        <f t="shared" si="6"/>
        <v>2260118</v>
      </c>
      <c r="J41" s="51">
        <f t="shared" si="6"/>
        <v>9932675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9932675</v>
      </c>
      <c r="X41" s="51">
        <f t="shared" si="6"/>
        <v>20062638</v>
      </c>
      <c r="Y41" s="51">
        <f t="shared" si="6"/>
        <v>-10129963</v>
      </c>
      <c r="Z41" s="52">
        <f t="shared" si="5"/>
        <v>-50.49168010707265</v>
      </c>
      <c r="AA41" s="53">
        <f>SUM(AA36:AA40)</f>
        <v>80250546</v>
      </c>
    </row>
    <row r="42" spans="1:27" ht="13.5">
      <c r="A42" s="54" t="s">
        <v>38</v>
      </c>
      <c r="B42" s="35"/>
      <c r="C42" s="65">
        <f aca="true" t="shared" si="7" ref="C42:Y48">C12+C27</f>
        <v>16060988</v>
      </c>
      <c r="D42" s="66">
        <f t="shared" si="7"/>
        <v>0</v>
      </c>
      <c r="E42" s="67">
        <f t="shared" si="7"/>
        <v>25987362</v>
      </c>
      <c r="F42" s="67">
        <f t="shared" si="7"/>
        <v>25987362</v>
      </c>
      <c r="G42" s="67">
        <f t="shared" si="7"/>
        <v>5079803</v>
      </c>
      <c r="H42" s="67">
        <f t="shared" si="7"/>
        <v>172608</v>
      </c>
      <c r="I42" s="67">
        <f t="shared" si="7"/>
        <v>1405808</v>
      </c>
      <c r="J42" s="67">
        <f t="shared" si="7"/>
        <v>6658219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6658219</v>
      </c>
      <c r="X42" s="67">
        <f t="shared" si="7"/>
        <v>6496841</v>
      </c>
      <c r="Y42" s="67">
        <f t="shared" si="7"/>
        <v>161378</v>
      </c>
      <c r="Z42" s="69">
        <f t="shared" si="5"/>
        <v>2.483945659128798</v>
      </c>
      <c r="AA42" s="68">
        <f aca="true" t="shared" si="8" ref="AA42:AA48">AA12+AA27</f>
        <v>25987362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7926806</v>
      </c>
      <c r="D45" s="66">
        <f t="shared" si="7"/>
        <v>0</v>
      </c>
      <c r="E45" s="67">
        <f t="shared" si="7"/>
        <v>27125094</v>
      </c>
      <c r="F45" s="67">
        <f t="shared" si="7"/>
        <v>27125094</v>
      </c>
      <c r="G45" s="67">
        <f t="shared" si="7"/>
        <v>14560</v>
      </c>
      <c r="H45" s="67">
        <f t="shared" si="7"/>
        <v>0</v>
      </c>
      <c r="I45" s="67">
        <f t="shared" si="7"/>
        <v>1485362</v>
      </c>
      <c r="J45" s="67">
        <f t="shared" si="7"/>
        <v>1499922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1499922</v>
      </c>
      <c r="X45" s="67">
        <f t="shared" si="7"/>
        <v>6781274</v>
      </c>
      <c r="Y45" s="67">
        <f t="shared" si="7"/>
        <v>-5281352</v>
      </c>
      <c r="Z45" s="69">
        <f t="shared" si="5"/>
        <v>-77.8814128436633</v>
      </c>
      <c r="AA45" s="68">
        <f t="shared" si="8"/>
        <v>27125094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117246706</v>
      </c>
      <c r="D49" s="78">
        <f t="shared" si="9"/>
        <v>0</v>
      </c>
      <c r="E49" s="79">
        <f t="shared" si="9"/>
        <v>133363002</v>
      </c>
      <c r="F49" s="79">
        <f t="shared" si="9"/>
        <v>133363002</v>
      </c>
      <c r="G49" s="79">
        <f t="shared" si="9"/>
        <v>9529387</v>
      </c>
      <c r="H49" s="79">
        <f t="shared" si="9"/>
        <v>3410141</v>
      </c>
      <c r="I49" s="79">
        <f t="shared" si="9"/>
        <v>5151288</v>
      </c>
      <c r="J49" s="79">
        <f t="shared" si="9"/>
        <v>18090816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18090816</v>
      </c>
      <c r="X49" s="79">
        <f t="shared" si="9"/>
        <v>33340753</v>
      </c>
      <c r="Y49" s="79">
        <f t="shared" si="9"/>
        <v>-15249937</v>
      </c>
      <c r="Z49" s="80">
        <f t="shared" si="5"/>
        <v>-45.7396298157993</v>
      </c>
      <c r="AA49" s="81">
        <f>SUM(AA41:AA48)</f>
        <v>133363002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39024154</v>
      </c>
      <c r="D51" s="66">
        <f t="shared" si="10"/>
        <v>0</v>
      </c>
      <c r="E51" s="67">
        <f t="shared" si="10"/>
        <v>230690767</v>
      </c>
      <c r="F51" s="67">
        <f t="shared" si="10"/>
        <v>230690767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57672693</v>
      </c>
      <c r="Y51" s="67">
        <f t="shared" si="10"/>
        <v>-57672693</v>
      </c>
      <c r="Z51" s="69">
        <f>+IF(X51&lt;&gt;0,+(Y51/X51)*100,0)</f>
        <v>-100</v>
      </c>
      <c r="AA51" s="68">
        <f>SUM(AA57:AA61)</f>
        <v>230690767</v>
      </c>
    </row>
    <row r="52" spans="1:27" ht="13.5">
      <c r="A52" s="84" t="s">
        <v>32</v>
      </c>
      <c r="B52" s="47"/>
      <c r="C52" s="9">
        <v>2969654</v>
      </c>
      <c r="D52" s="10"/>
      <c r="E52" s="11">
        <v>68250563</v>
      </c>
      <c r="F52" s="11">
        <v>68250563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17062641</v>
      </c>
      <c r="Y52" s="11">
        <v>-17062641</v>
      </c>
      <c r="Z52" s="2">
        <v>-100</v>
      </c>
      <c r="AA52" s="15">
        <v>68250563</v>
      </c>
    </row>
    <row r="53" spans="1:27" ht="13.5">
      <c r="A53" s="84" t="s">
        <v>33</v>
      </c>
      <c r="B53" s="47"/>
      <c r="C53" s="9">
        <v>16682525</v>
      </c>
      <c r="D53" s="10"/>
      <c r="E53" s="11">
        <v>53483354</v>
      </c>
      <c r="F53" s="11">
        <v>53483354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13370839</v>
      </c>
      <c r="Y53" s="11">
        <v>-13370839</v>
      </c>
      <c r="Z53" s="2">
        <v>-100</v>
      </c>
      <c r="AA53" s="15">
        <v>53483354</v>
      </c>
    </row>
    <row r="54" spans="1:27" ht="13.5">
      <c r="A54" s="84" t="s">
        <v>34</v>
      </c>
      <c r="B54" s="47"/>
      <c r="C54" s="9">
        <v>7483800</v>
      </c>
      <c r="D54" s="10"/>
      <c r="E54" s="11">
        <v>29211082</v>
      </c>
      <c r="F54" s="11">
        <v>29211082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7302771</v>
      </c>
      <c r="Y54" s="11">
        <v>-7302771</v>
      </c>
      <c r="Z54" s="2">
        <v>-100</v>
      </c>
      <c r="AA54" s="15">
        <v>29211082</v>
      </c>
    </row>
    <row r="55" spans="1:27" ht="13.5">
      <c r="A55" s="84" t="s">
        <v>35</v>
      </c>
      <c r="B55" s="47"/>
      <c r="C55" s="9">
        <v>8949443</v>
      </c>
      <c r="D55" s="10"/>
      <c r="E55" s="11">
        <v>33280565</v>
      </c>
      <c r="F55" s="11">
        <v>33280565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8320141</v>
      </c>
      <c r="Y55" s="11">
        <v>-8320141</v>
      </c>
      <c r="Z55" s="2">
        <v>-100</v>
      </c>
      <c r="AA55" s="15">
        <v>33280565</v>
      </c>
    </row>
    <row r="56" spans="1:27" ht="13.5">
      <c r="A56" s="84" t="s">
        <v>36</v>
      </c>
      <c r="B56" s="47"/>
      <c r="C56" s="9">
        <v>131353</v>
      </c>
      <c r="D56" s="10"/>
      <c r="E56" s="11">
        <v>12142051</v>
      </c>
      <c r="F56" s="11">
        <v>12142051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3035513</v>
      </c>
      <c r="Y56" s="11">
        <v>-3035513</v>
      </c>
      <c r="Z56" s="2">
        <v>-100</v>
      </c>
      <c r="AA56" s="15">
        <v>12142051</v>
      </c>
    </row>
    <row r="57" spans="1:27" ht="13.5">
      <c r="A57" s="85" t="s">
        <v>37</v>
      </c>
      <c r="B57" s="47"/>
      <c r="C57" s="49">
        <f aca="true" t="shared" si="11" ref="C57:Y57">SUM(C52:C56)</f>
        <v>36216775</v>
      </c>
      <c r="D57" s="50">
        <f t="shared" si="11"/>
        <v>0</v>
      </c>
      <c r="E57" s="51">
        <f t="shared" si="11"/>
        <v>196367615</v>
      </c>
      <c r="F57" s="51">
        <f t="shared" si="11"/>
        <v>196367615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49091905</v>
      </c>
      <c r="Y57" s="51">
        <f t="shared" si="11"/>
        <v>-49091905</v>
      </c>
      <c r="Z57" s="52">
        <f>+IF(X57&lt;&gt;0,+(Y57/X57)*100,0)</f>
        <v>-100</v>
      </c>
      <c r="AA57" s="53">
        <f>SUM(AA52:AA56)</f>
        <v>196367615</v>
      </c>
    </row>
    <row r="58" spans="1:27" ht="13.5">
      <c r="A58" s="86" t="s">
        <v>38</v>
      </c>
      <c r="B58" s="35"/>
      <c r="C58" s="9">
        <v>1437626</v>
      </c>
      <c r="D58" s="10"/>
      <c r="E58" s="11">
        <v>4454520</v>
      </c>
      <c r="F58" s="11">
        <v>4454520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1113630</v>
      </c>
      <c r="Y58" s="11">
        <v>-1113630</v>
      </c>
      <c r="Z58" s="2">
        <v>-100</v>
      </c>
      <c r="AA58" s="15">
        <v>4454520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1369753</v>
      </c>
      <c r="D61" s="10"/>
      <c r="E61" s="11">
        <v>29868632</v>
      </c>
      <c r="F61" s="11">
        <v>29868632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7467158</v>
      </c>
      <c r="Y61" s="11">
        <v>-7467158</v>
      </c>
      <c r="Z61" s="2">
        <v>-100</v>
      </c>
      <c r="AA61" s="15">
        <v>29868632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2433397</v>
      </c>
      <c r="H65" s="11">
        <v>2337083</v>
      </c>
      <c r="I65" s="11">
        <v>2314692</v>
      </c>
      <c r="J65" s="11">
        <v>7085172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7085172</v>
      </c>
      <c r="X65" s="11"/>
      <c r="Y65" s="11">
        <v>7085172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230690767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1839212</v>
      </c>
      <c r="H68" s="11">
        <v>8959577</v>
      </c>
      <c r="I68" s="11">
        <v>5002406</v>
      </c>
      <c r="J68" s="11">
        <v>15801195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15801195</v>
      </c>
      <c r="X68" s="11"/>
      <c r="Y68" s="11">
        <v>15801195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230690767</v>
      </c>
      <c r="F69" s="79">
        <f t="shared" si="12"/>
        <v>0</v>
      </c>
      <c r="G69" s="79">
        <f t="shared" si="12"/>
        <v>4272609</v>
      </c>
      <c r="H69" s="79">
        <f t="shared" si="12"/>
        <v>11296660</v>
      </c>
      <c r="I69" s="79">
        <f t="shared" si="12"/>
        <v>7317098</v>
      </c>
      <c r="J69" s="79">
        <f t="shared" si="12"/>
        <v>22886367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22886367</v>
      </c>
      <c r="X69" s="79">
        <f t="shared" si="12"/>
        <v>0</v>
      </c>
      <c r="Y69" s="79">
        <f t="shared" si="12"/>
        <v>22886367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19449872</v>
      </c>
      <c r="D5" s="42">
        <f t="shared" si="0"/>
        <v>0</v>
      </c>
      <c r="E5" s="43">
        <f t="shared" si="0"/>
        <v>32708000</v>
      </c>
      <c r="F5" s="43">
        <f t="shared" si="0"/>
        <v>32708000</v>
      </c>
      <c r="G5" s="43">
        <f t="shared" si="0"/>
        <v>6705475</v>
      </c>
      <c r="H5" s="43">
        <f t="shared" si="0"/>
        <v>2123068</v>
      </c>
      <c r="I5" s="43">
        <f t="shared" si="0"/>
        <v>1769502</v>
      </c>
      <c r="J5" s="43">
        <f t="shared" si="0"/>
        <v>10598045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10598045</v>
      </c>
      <c r="X5" s="43">
        <f t="shared" si="0"/>
        <v>8177000</v>
      </c>
      <c r="Y5" s="43">
        <f t="shared" si="0"/>
        <v>2421045</v>
      </c>
      <c r="Z5" s="44">
        <f>+IF(X5&lt;&gt;0,+(Y5/X5)*100,0)</f>
        <v>29.607985813868165</v>
      </c>
      <c r="AA5" s="45">
        <f>SUM(AA11:AA18)</f>
        <v>32708000</v>
      </c>
    </row>
    <row r="6" spans="1:27" ht="13.5">
      <c r="A6" s="46" t="s">
        <v>32</v>
      </c>
      <c r="B6" s="47"/>
      <c r="C6" s="9">
        <v>13017049</v>
      </c>
      <c r="D6" s="10"/>
      <c r="E6" s="11">
        <v>15022000</v>
      </c>
      <c r="F6" s="11">
        <v>15022000</v>
      </c>
      <c r="G6" s="11">
        <v>3743792</v>
      </c>
      <c r="H6" s="11">
        <v>1538023</v>
      </c>
      <c r="I6" s="11">
        <v>1158750</v>
      </c>
      <c r="J6" s="11">
        <v>6440565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6440565</v>
      </c>
      <c r="X6" s="11">
        <v>3755500</v>
      </c>
      <c r="Y6" s="11">
        <v>2685065</v>
      </c>
      <c r="Z6" s="2">
        <v>71.5</v>
      </c>
      <c r="AA6" s="15">
        <v>15022000</v>
      </c>
    </row>
    <row r="7" spans="1:27" ht="13.5">
      <c r="A7" s="46" t="s">
        <v>33</v>
      </c>
      <c r="B7" s="47"/>
      <c r="C7" s="9"/>
      <c r="D7" s="10"/>
      <c r="E7" s="11">
        <v>5000000</v>
      </c>
      <c r="F7" s="11">
        <v>5000000</v>
      </c>
      <c r="G7" s="11">
        <v>2961683</v>
      </c>
      <c r="H7" s="11"/>
      <c r="I7" s="11">
        <v>237582</v>
      </c>
      <c r="J7" s="11">
        <v>3199265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3199265</v>
      </c>
      <c r="X7" s="11">
        <v>1250000</v>
      </c>
      <c r="Y7" s="11">
        <v>1949265</v>
      </c>
      <c r="Z7" s="2">
        <v>155.94</v>
      </c>
      <c r="AA7" s="15">
        <v>5000000</v>
      </c>
    </row>
    <row r="8" spans="1:27" ht="13.5">
      <c r="A8" s="46" t="s">
        <v>34</v>
      </c>
      <c r="B8" s="47"/>
      <c r="C8" s="9"/>
      <c r="D8" s="10"/>
      <c r="E8" s="11">
        <v>4042000</v>
      </c>
      <c r="F8" s="11">
        <v>4042000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1010500</v>
      </c>
      <c r="Y8" s="11">
        <v>-1010500</v>
      </c>
      <c r="Z8" s="2">
        <v>-100</v>
      </c>
      <c r="AA8" s="15">
        <v>4042000</v>
      </c>
    </row>
    <row r="9" spans="1:27" ht="13.5">
      <c r="A9" s="46" t="s">
        <v>35</v>
      </c>
      <c r="B9" s="47"/>
      <c r="C9" s="9"/>
      <c r="D9" s="10"/>
      <c r="E9" s="11">
        <v>6028000</v>
      </c>
      <c r="F9" s="11">
        <v>6028000</v>
      </c>
      <c r="G9" s="11"/>
      <c r="H9" s="11">
        <v>325755</v>
      </c>
      <c r="I9" s="11">
        <v>357151</v>
      </c>
      <c r="J9" s="11">
        <v>682906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682906</v>
      </c>
      <c r="X9" s="11">
        <v>1507000</v>
      </c>
      <c r="Y9" s="11">
        <v>-824094</v>
      </c>
      <c r="Z9" s="2">
        <v>-54.68</v>
      </c>
      <c r="AA9" s="15">
        <v>6028000</v>
      </c>
    </row>
    <row r="10" spans="1:27" ht="13.5">
      <c r="A10" s="46" t="s">
        <v>36</v>
      </c>
      <c r="B10" s="47"/>
      <c r="C10" s="9"/>
      <c r="D10" s="10"/>
      <c r="E10" s="11">
        <v>1415000</v>
      </c>
      <c r="F10" s="11">
        <v>1415000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353750</v>
      </c>
      <c r="Y10" s="11">
        <v>-353750</v>
      </c>
      <c r="Z10" s="2">
        <v>-100</v>
      </c>
      <c r="AA10" s="15">
        <v>1415000</v>
      </c>
    </row>
    <row r="11" spans="1:27" ht="13.5">
      <c r="A11" s="48" t="s">
        <v>37</v>
      </c>
      <c r="B11" s="47"/>
      <c r="C11" s="49">
        <f aca="true" t="shared" si="1" ref="C11:Y11">SUM(C6:C10)</f>
        <v>13017049</v>
      </c>
      <c r="D11" s="50">
        <f t="shared" si="1"/>
        <v>0</v>
      </c>
      <c r="E11" s="51">
        <f t="shared" si="1"/>
        <v>31507000</v>
      </c>
      <c r="F11" s="51">
        <f t="shared" si="1"/>
        <v>31507000</v>
      </c>
      <c r="G11" s="51">
        <f t="shared" si="1"/>
        <v>6705475</v>
      </c>
      <c r="H11" s="51">
        <f t="shared" si="1"/>
        <v>1863778</v>
      </c>
      <c r="I11" s="51">
        <f t="shared" si="1"/>
        <v>1753483</v>
      </c>
      <c r="J11" s="51">
        <f t="shared" si="1"/>
        <v>10322736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10322736</v>
      </c>
      <c r="X11" s="51">
        <f t="shared" si="1"/>
        <v>7876750</v>
      </c>
      <c r="Y11" s="51">
        <f t="shared" si="1"/>
        <v>2445986</v>
      </c>
      <c r="Z11" s="52">
        <f>+IF(X11&lt;&gt;0,+(Y11/X11)*100,0)</f>
        <v>31.05323896277018</v>
      </c>
      <c r="AA11" s="53">
        <f>SUM(AA6:AA10)</f>
        <v>31507000</v>
      </c>
    </row>
    <row r="12" spans="1:27" ht="13.5">
      <c r="A12" s="54" t="s">
        <v>38</v>
      </c>
      <c r="B12" s="35"/>
      <c r="C12" s="9"/>
      <c r="D12" s="10"/>
      <c r="E12" s="11">
        <v>201000</v>
      </c>
      <c r="F12" s="11">
        <v>201000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50250</v>
      </c>
      <c r="Y12" s="11">
        <v>-50250</v>
      </c>
      <c r="Z12" s="2">
        <v>-100</v>
      </c>
      <c r="AA12" s="15">
        <v>201000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6227389</v>
      </c>
      <c r="D15" s="10"/>
      <c r="E15" s="11">
        <v>1000000</v>
      </c>
      <c r="F15" s="11">
        <v>1000000</v>
      </c>
      <c r="G15" s="11"/>
      <c r="H15" s="11"/>
      <c r="I15" s="11">
        <v>16019</v>
      </c>
      <c r="J15" s="11">
        <v>16019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16019</v>
      </c>
      <c r="X15" s="11">
        <v>250000</v>
      </c>
      <c r="Y15" s="11">
        <v>-233981</v>
      </c>
      <c r="Z15" s="2">
        <v>-93.59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205434</v>
      </c>
      <c r="D18" s="17"/>
      <c r="E18" s="18"/>
      <c r="F18" s="18"/>
      <c r="G18" s="18"/>
      <c r="H18" s="18">
        <v>259290</v>
      </c>
      <c r="I18" s="18"/>
      <c r="J18" s="18">
        <v>259290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259290</v>
      </c>
      <c r="X18" s="18"/>
      <c r="Y18" s="18">
        <v>259290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1592000</v>
      </c>
      <c r="F20" s="60">
        <f t="shared" si="2"/>
        <v>1592000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398000</v>
      </c>
      <c r="Y20" s="60">
        <f t="shared" si="2"/>
        <v>-398000</v>
      </c>
      <c r="Z20" s="61">
        <f>+IF(X20&lt;&gt;0,+(Y20/X20)*100,0)</f>
        <v>-100</v>
      </c>
      <c r="AA20" s="62">
        <f>SUM(AA26:AA33)</f>
        <v>1592000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1592000</v>
      </c>
      <c r="F27" s="11">
        <v>1592000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398000</v>
      </c>
      <c r="Y27" s="11">
        <v>-398000</v>
      </c>
      <c r="Z27" s="2">
        <v>-100</v>
      </c>
      <c r="AA27" s="15">
        <v>1592000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13017049</v>
      </c>
      <c r="D36" s="10">
        <f t="shared" si="4"/>
        <v>0</v>
      </c>
      <c r="E36" s="11">
        <f t="shared" si="4"/>
        <v>15022000</v>
      </c>
      <c r="F36" s="11">
        <f t="shared" si="4"/>
        <v>15022000</v>
      </c>
      <c r="G36" s="11">
        <f t="shared" si="4"/>
        <v>3743792</v>
      </c>
      <c r="H36" s="11">
        <f t="shared" si="4"/>
        <v>1538023</v>
      </c>
      <c r="I36" s="11">
        <f t="shared" si="4"/>
        <v>1158750</v>
      </c>
      <c r="J36" s="11">
        <f t="shared" si="4"/>
        <v>6440565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6440565</v>
      </c>
      <c r="X36" s="11">
        <f t="shared" si="4"/>
        <v>3755500</v>
      </c>
      <c r="Y36" s="11">
        <f t="shared" si="4"/>
        <v>2685065</v>
      </c>
      <c r="Z36" s="2">
        <f aca="true" t="shared" si="5" ref="Z36:Z49">+IF(X36&lt;&gt;0,+(Y36/X36)*100,0)</f>
        <v>71.49687125549194</v>
      </c>
      <c r="AA36" s="15">
        <f>AA6+AA21</f>
        <v>15022000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5000000</v>
      </c>
      <c r="F37" s="11">
        <f t="shared" si="4"/>
        <v>5000000</v>
      </c>
      <c r="G37" s="11">
        <f t="shared" si="4"/>
        <v>2961683</v>
      </c>
      <c r="H37" s="11">
        <f t="shared" si="4"/>
        <v>0</v>
      </c>
      <c r="I37" s="11">
        <f t="shared" si="4"/>
        <v>237582</v>
      </c>
      <c r="J37" s="11">
        <f t="shared" si="4"/>
        <v>3199265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3199265</v>
      </c>
      <c r="X37" s="11">
        <f t="shared" si="4"/>
        <v>1250000</v>
      </c>
      <c r="Y37" s="11">
        <f t="shared" si="4"/>
        <v>1949265</v>
      </c>
      <c r="Z37" s="2">
        <f t="shared" si="5"/>
        <v>155.9412</v>
      </c>
      <c r="AA37" s="15">
        <f>AA7+AA22</f>
        <v>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4042000</v>
      </c>
      <c r="F38" s="11">
        <f t="shared" si="4"/>
        <v>4042000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1010500</v>
      </c>
      <c r="Y38" s="11">
        <f t="shared" si="4"/>
        <v>-1010500</v>
      </c>
      <c r="Z38" s="2">
        <f t="shared" si="5"/>
        <v>-100</v>
      </c>
      <c r="AA38" s="15">
        <f>AA8+AA23</f>
        <v>4042000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6028000</v>
      </c>
      <c r="F39" s="11">
        <f t="shared" si="4"/>
        <v>6028000</v>
      </c>
      <c r="G39" s="11">
        <f t="shared" si="4"/>
        <v>0</v>
      </c>
      <c r="H39" s="11">
        <f t="shared" si="4"/>
        <v>325755</v>
      </c>
      <c r="I39" s="11">
        <f t="shared" si="4"/>
        <v>357151</v>
      </c>
      <c r="J39" s="11">
        <f t="shared" si="4"/>
        <v>682906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682906</v>
      </c>
      <c r="X39" s="11">
        <f t="shared" si="4"/>
        <v>1507000</v>
      </c>
      <c r="Y39" s="11">
        <f t="shared" si="4"/>
        <v>-824094</v>
      </c>
      <c r="Z39" s="2">
        <f t="shared" si="5"/>
        <v>-54.684406104844065</v>
      </c>
      <c r="AA39" s="15">
        <f>AA9+AA24</f>
        <v>6028000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1415000</v>
      </c>
      <c r="F40" s="11">
        <f t="shared" si="4"/>
        <v>1415000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353750</v>
      </c>
      <c r="Y40" s="11">
        <f t="shared" si="4"/>
        <v>-353750</v>
      </c>
      <c r="Z40" s="2">
        <f t="shared" si="5"/>
        <v>-100</v>
      </c>
      <c r="AA40" s="15">
        <f>AA10+AA25</f>
        <v>1415000</v>
      </c>
    </row>
    <row r="41" spans="1:27" ht="13.5">
      <c r="A41" s="48" t="s">
        <v>37</v>
      </c>
      <c r="B41" s="47"/>
      <c r="C41" s="49">
        <f aca="true" t="shared" si="6" ref="C41:Y41">SUM(C36:C40)</f>
        <v>13017049</v>
      </c>
      <c r="D41" s="50">
        <f t="shared" si="6"/>
        <v>0</v>
      </c>
      <c r="E41" s="51">
        <f t="shared" si="6"/>
        <v>31507000</v>
      </c>
      <c r="F41" s="51">
        <f t="shared" si="6"/>
        <v>31507000</v>
      </c>
      <c r="G41" s="51">
        <f t="shared" si="6"/>
        <v>6705475</v>
      </c>
      <c r="H41" s="51">
        <f t="shared" si="6"/>
        <v>1863778</v>
      </c>
      <c r="I41" s="51">
        <f t="shared" si="6"/>
        <v>1753483</v>
      </c>
      <c r="J41" s="51">
        <f t="shared" si="6"/>
        <v>10322736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10322736</v>
      </c>
      <c r="X41" s="51">
        <f t="shared" si="6"/>
        <v>7876750</v>
      </c>
      <c r="Y41" s="51">
        <f t="shared" si="6"/>
        <v>2445986</v>
      </c>
      <c r="Z41" s="52">
        <f t="shared" si="5"/>
        <v>31.05323896277018</v>
      </c>
      <c r="AA41" s="53">
        <f>SUM(AA36:AA40)</f>
        <v>31507000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1793000</v>
      </c>
      <c r="F42" s="67">
        <f t="shared" si="7"/>
        <v>1793000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448250</v>
      </c>
      <c r="Y42" s="67">
        <f t="shared" si="7"/>
        <v>-448250</v>
      </c>
      <c r="Z42" s="69">
        <f t="shared" si="5"/>
        <v>-100</v>
      </c>
      <c r="AA42" s="68">
        <f aca="true" t="shared" si="8" ref="AA42:AA48">AA12+AA27</f>
        <v>1793000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6227389</v>
      </c>
      <c r="D45" s="66">
        <f t="shared" si="7"/>
        <v>0</v>
      </c>
      <c r="E45" s="67">
        <f t="shared" si="7"/>
        <v>1000000</v>
      </c>
      <c r="F45" s="67">
        <f t="shared" si="7"/>
        <v>1000000</v>
      </c>
      <c r="G45" s="67">
        <f t="shared" si="7"/>
        <v>0</v>
      </c>
      <c r="H45" s="67">
        <f t="shared" si="7"/>
        <v>0</v>
      </c>
      <c r="I45" s="67">
        <f t="shared" si="7"/>
        <v>16019</v>
      </c>
      <c r="J45" s="67">
        <f t="shared" si="7"/>
        <v>16019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16019</v>
      </c>
      <c r="X45" s="67">
        <f t="shared" si="7"/>
        <v>250000</v>
      </c>
      <c r="Y45" s="67">
        <f t="shared" si="7"/>
        <v>-233981</v>
      </c>
      <c r="Z45" s="69">
        <f t="shared" si="5"/>
        <v>-93.5924</v>
      </c>
      <c r="AA45" s="68">
        <f t="shared" si="8"/>
        <v>1000000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205434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259290</v>
      </c>
      <c r="I48" s="67">
        <f t="shared" si="7"/>
        <v>0</v>
      </c>
      <c r="J48" s="67">
        <f t="shared" si="7"/>
        <v>259290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259290</v>
      </c>
      <c r="X48" s="67">
        <f t="shared" si="7"/>
        <v>0</v>
      </c>
      <c r="Y48" s="67">
        <f t="shared" si="7"/>
        <v>259290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19449872</v>
      </c>
      <c r="D49" s="78">
        <f t="shared" si="9"/>
        <v>0</v>
      </c>
      <c r="E49" s="79">
        <f t="shared" si="9"/>
        <v>34300000</v>
      </c>
      <c r="F49" s="79">
        <f t="shared" si="9"/>
        <v>34300000</v>
      </c>
      <c r="G49" s="79">
        <f t="shared" si="9"/>
        <v>6705475</v>
      </c>
      <c r="H49" s="79">
        <f t="shared" si="9"/>
        <v>2123068</v>
      </c>
      <c r="I49" s="79">
        <f t="shared" si="9"/>
        <v>1769502</v>
      </c>
      <c r="J49" s="79">
        <f t="shared" si="9"/>
        <v>10598045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10598045</v>
      </c>
      <c r="X49" s="79">
        <f t="shared" si="9"/>
        <v>8575000</v>
      </c>
      <c r="Y49" s="79">
        <f t="shared" si="9"/>
        <v>2023045</v>
      </c>
      <c r="Z49" s="80">
        <f t="shared" si="5"/>
        <v>23.592361516034984</v>
      </c>
      <c r="AA49" s="81">
        <f>SUM(AA41:AA48)</f>
        <v>34300000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8079544</v>
      </c>
      <c r="D51" s="66">
        <f t="shared" si="10"/>
        <v>0</v>
      </c>
      <c r="E51" s="67">
        <f t="shared" si="10"/>
        <v>15324000</v>
      </c>
      <c r="F51" s="67">
        <f t="shared" si="10"/>
        <v>15324000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3831000</v>
      </c>
      <c r="Y51" s="67">
        <f t="shared" si="10"/>
        <v>-3831000</v>
      </c>
      <c r="Z51" s="69">
        <f>+IF(X51&lt;&gt;0,+(Y51/X51)*100,0)</f>
        <v>-100</v>
      </c>
      <c r="AA51" s="68">
        <f>SUM(AA57:AA61)</f>
        <v>15324000</v>
      </c>
    </row>
    <row r="52" spans="1:27" ht="13.5">
      <c r="A52" s="84" t="s">
        <v>32</v>
      </c>
      <c r="B52" s="47"/>
      <c r="C52" s="9">
        <v>5465051</v>
      </c>
      <c r="D52" s="10"/>
      <c r="E52" s="11">
        <v>1300000</v>
      </c>
      <c r="F52" s="11">
        <v>1300000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325000</v>
      </c>
      <c r="Y52" s="11">
        <v>-325000</v>
      </c>
      <c r="Z52" s="2">
        <v>-100</v>
      </c>
      <c r="AA52" s="15">
        <v>1300000</v>
      </c>
    </row>
    <row r="53" spans="1:27" ht="13.5">
      <c r="A53" s="84" t="s">
        <v>33</v>
      </c>
      <c r="B53" s="47"/>
      <c r="C53" s="9"/>
      <c r="D53" s="10"/>
      <c r="E53" s="11">
        <v>3050000</v>
      </c>
      <c r="F53" s="11">
        <v>3050000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762500</v>
      </c>
      <c r="Y53" s="11">
        <v>-762500</v>
      </c>
      <c r="Z53" s="2">
        <v>-100</v>
      </c>
      <c r="AA53" s="15">
        <v>3050000</v>
      </c>
    </row>
    <row r="54" spans="1:27" ht="13.5">
      <c r="A54" s="84" t="s">
        <v>34</v>
      </c>
      <c r="B54" s="47"/>
      <c r="C54" s="9"/>
      <c r="D54" s="10"/>
      <c r="E54" s="11">
        <v>1100000</v>
      </c>
      <c r="F54" s="11">
        <v>1100000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275000</v>
      </c>
      <c r="Y54" s="11">
        <v>-275000</v>
      </c>
      <c r="Z54" s="2">
        <v>-100</v>
      </c>
      <c r="AA54" s="15">
        <v>1100000</v>
      </c>
    </row>
    <row r="55" spans="1:27" ht="13.5">
      <c r="A55" s="84" t="s">
        <v>35</v>
      </c>
      <c r="B55" s="47"/>
      <c r="C55" s="9"/>
      <c r="D55" s="10"/>
      <c r="E55" s="11">
        <v>1758000</v>
      </c>
      <c r="F55" s="11">
        <v>1758000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439500</v>
      </c>
      <c r="Y55" s="11">
        <v>-439500</v>
      </c>
      <c r="Z55" s="2">
        <v>-100</v>
      </c>
      <c r="AA55" s="15">
        <v>1758000</v>
      </c>
    </row>
    <row r="56" spans="1:27" ht="13.5">
      <c r="A56" s="84" t="s">
        <v>36</v>
      </c>
      <c r="B56" s="47"/>
      <c r="C56" s="9"/>
      <c r="D56" s="10"/>
      <c r="E56" s="11">
        <v>1200000</v>
      </c>
      <c r="F56" s="11">
        <v>1200000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300000</v>
      </c>
      <c r="Y56" s="11">
        <v>-300000</v>
      </c>
      <c r="Z56" s="2">
        <v>-100</v>
      </c>
      <c r="AA56" s="15">
        <v>1200000</v>
      </c>
    </row>
    <row r="57" spans="1:27" ht="13.5">
      <c r="A57" s="85" t="s">
        <v>37</v>
      </c>
      <c r="B57" s="47"/>
      <c r="C57" s="49">
        <f aca="true" t="shared" si="11" ref="C57:Y57">SUM(C52:C56)</f>
        <v>5465051</v>
      </c>
      <c r="D57" s="50">
        <f t="shared" si="11"/>
        <v>0</v>
      </c>
      <c r="E57" s="51">
        <f t="shared" si="11"/>
        <v>8408000</v>
      </c>
      <c r="F57" s="51">
        <f t="shared" si="11"/>
        <v>8408000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2102000</v>
      </c>
      <c r="Y57" s="51">
        <f t="shared" si="11"/>
        <v>-2102000</v>
      </c>
      <c r="Z57" s="52">
        <f>+IF(X57&lt;&gt;0,+(Y57/X57)*100,0)</f>
        <v>-100</v>
      </c>
      <c r="AA57" s="53">
        <f>SUM(AA52:AA56)</f>
        <v>8408000</v>
      </c>
    </row>
    <row r="58" spans="1:27" ht="13.5">
      <c r="A58" s="86" t="s">
        <v>38</v>
      </c>
      <c r="B58" s="35"/>
      <c r="C58" s="9"/>
      <c r="D58" s="10"/>
      <c r="E58" s="11">
        <v>1660000</v>
      </c>
      <c r="F58" s="11">
        <v>1660000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415000</v>
      </c>
      <c r="Y58" s="11">
        <v>-415000</v>
      </c>
      <c r="Z58" s="2">
        <v>-100</v>
      </c>
      <c r="AA58" s="15">
        <v>1660000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2614493</v>
      </c>
      <c r="D61" s="10"/>
      <c r="E61" s="11">
        <v>5256000</v>
      </c>
      <c r="F61" s="11">
        <v>5256000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1314000</v>
      </c>
      <c r="Y61" s="11">
        <v>-1314000</v>
      </c>
      <c r="Z61" s="2">
        <v>-100</v>
      </c>
      <c r="AA61" s="15">
        <v>5256000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>
        <v>1776827</v>
      </c>
      <c r="I65" s="11">
        <v>2195963</v>
      </c>
      <c r="J65" s="11">
        <v>3972790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3972790</v>
      </c>
      <c r="X65" s="11"/>
      <c r="Y65" s="11">
        <v>3972790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121855</v>
      </c>
      <c r="H66" s="14">
        <v>283196</v>
      </c>
      <c r="I66" s="14">
        <v>341683</v>
      </c>
      <c r="J66" s="14">
        <v>746734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746734</v>
      </c>
      <c r="X66" s="14"/>
      <c r="Y66" s="14">
        <v>746734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121855</v>
      </c>
      <c r="H69" s="79">
        <f t="shared" si="12"/>
        <v>2060023</v>
      </c>
      <c r="I69" s="79">
        <f t="shared" si="12"/>
        <v>2537646</v>
      </c>
      <c r="J69" s="79">
        <f t="shared" si="12"/>
        <v>4719524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4719524</v>
      </c>
      <c r="X69" s="79">
        <f t="shared" si="12"/>
        <v>0</v>
      </c>
      <c r="Y69" s="79">
        <f t="shared" si="12"/>
        <v>4719524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756556</v>
      </c>
      <c r="D5" s="42">
        <f t="shared" si="0"/>
        <v>0</v>
      </c>
      <c r="E5" s="43">
        <f t="shared" si="0"/>
        <v>700000</v>
      </c>
      <c r="F5" s="43">
        <f t="shared" si="0"/>
        <v>700000</v>
      </c>
      <c r="G5" s="43">
        <f t="shared" si="0"/>
        <v>0</v>
      </c>
      <c r="H5" s="43">
        <f t="shared" si="0"/>
        <v>31253</v>
      </c>
      <c r="I5" s="43">
        <f t="shared" si="0"/>
        <v>0</v>
      </c>
      <c r="J5" s="43">
        <f t="shared" si="0"/>
        <v>31253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31253</v>
      </c>
      <c r="X5" s="43">
        <f t="shared" si="0"/>
        <v>175000</v>
      </c>
      <c r="Y5" s="43">
        <f t="shared" si="0"/>
        <v>-143747</v>
      </c>
      <c r="Z5" s="44">
        <f>+IF(X5&lt;&gt;0,+(Y5/X5)*100,0)</f>
        <v>-82.14114285714285</v>
      </c>
      <c r="AA5" s="45">
        <f>SUM(AA11:AA18)</f>
        <v>700000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552307</v>
      </c>
      <c r="D15" s="10"/>
      <c r="E15" s="11">
        <v>400000</v>
      </c>
      <c r="F15" s="11">
        <v>400000</v>
      </c>
      <c r="G15" s="11"/>
      <c r="H15" s="11">
        <v>31253</v>
      </c>
      <c r="I15" s="11"/>
      <c r="J15" s="11">
        <v>31253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31253</v>
      </c>
      <c r="X15" s="11">
        <v>100000</v>
      </c>
      <c r="Y15" s="11">
        <v>-68747</v>
      </c>
      <c r="Z15" s="2">
        <v>-68.75</v>
      </c>
      <c r="AA15" s="15">
        <v>400000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204249</v>
      </c>
      <c r="D18" s="17"/>
      <c r="E18" s="18">
        <v>300000</v>
      </c>
      <c r="F18" s="18">
        <v>300000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75000</v>
      </c>
      <c r="Y18" s="18">
        <v>-75000</v>
      </c>
      <c r="Z18" s="3">
        <v>-100</v>
      </c>
      <c r="AA18" s="23">
        <v>300000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552307</v>
      </c>
      <c r="D45" s="66">
        <f t="shared" si="7"/>
        <v>0</v>
      </c>
      <c r="E45" s="67">
        <f t="shared" si="7"/>
        <v>400000</v>
      </c>
      <c r="F45" s="67">
        <f t="shared" si="7"/>
        <v>400000</v>
      </c>
      <c r="G45" s="67">
        <f t="shared" si="7"/>
        <v>0</v>
      </c>
      <c r="H45" s="67">
        <f t="shared" si="7"/>
        <v>31253</v>
      </c>
      <c r="I45" s="67">
        <f t="shared" si="7"/>
        <v>0</v>
      </c>
      <c r="J45" s="67">
        <f t="shared" si="7"/>
        <v>31253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31253</v>
      </c>
      <c r="X45" s="67">
        <f t="shared" si="7"/>
        <v>100000</v>
      </c>
      <c r="Y45" s="67">
        <f t="shared" si="7"/>
        <v>-68747</v>
      </c>
      <c r="Z45" s="69">
        <f t="shared" si="5"/>
        <v>-68.747</v>
      </c>
      <c r="AA45" s="68">
        <f t="shared" si="8"/>
        <v>400000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204249</v>
      </c>
      <c r="D48" s="66">
        <f t="shared" si="7"/>
        <v>0</v>
      </c>
      <c r="E48" s="67">
        <f t="shared" si="7"/>
        <v>300000</v>
      </c>
      <c r="F48" s="67">
        <f t="shared" si="7"/>
        <v>300000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75000</v>
      </c>
      <c r="Y48" s="67">
        <f t="shared" si="7"/>
        <v>-75000</v>
      </c>
      <c r="Z48" s="69">
        <f t="shared" si="5"/>
        <v>-100</v>
      </c>
      <c r="AA48" s="68">
        <f t="shared" si="8"/>
        <v>300000</v>
      </c>
    </row>
    <row r="49" spans="1:27" ht="13.5">
      <c r="A49" s="75" t="s">
        <v>49</v>
      </c>
      <c r="B49" s="76"/>
      <c r="C49" s="77">
        <f aca="true" t="shared" si="9" ref="C49:Y49">SUM(C41:C48)</f>
        <v>756556</v>
      </c>
      <c r="D49" s="78">
        <f t="shared" si="9"/>
        <v>0</v>
      </c>
      <c r="E49" s="79">
        <f t="shared" si="9"/>
        <v>700000</v>
      </c>
      <c r="F49" s="79">
        <f t="shared" si="9"/>
        <v>700000</v>
      </c>
      <c r="G49" s="79">
        <f t="shared" si="9"/>
        <v>0</v>
      </c>
      <c r="H49" s="79">
        <f t="shared" si="9"/>
        <v>31253</v>
      </c>
      <c r="I49" s="79">
        <f t="shared" si="9"/>
        <v>0</v>
      </c>
      <c r="J49" s="79">
        <f t="shared" si="9"/>
        <v>31253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31253</v>
      </c>
      <c r="X49" s="79">
        <f t="shared" si="9"/>
        <v>175000</v>
      </c>
      <c r="Y49" s="79">
        <f t="shared" si="9"/>
        <v>-143747</v>
      </c>
      <c r="Z49" s="80">
        <f t="shared" si="5"/>
        <v>-82.14114285714285</v>
      </c>
      <c r="AA49" s="81">
        <f>SUM(AA41:AA48)</f>
        <v>700000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535941</v>
      </c>
      <c r="D51" s="66">
        <f t="shared" si="10"/>
        <v>0</v>
      </c>
      <c r="E51" s="67">
        <f t="shared" si="10"/>
        <v>726450</v>
      </c>
      <c r="F51" s="67">
        <f t="shared" si="10"/>
        <v>726450</v>
      </c>
      <c r="G51" s="67">
        <f t="shared" si="10"/>
        <v>44555</v>
      </c>
      <c r="H51" s="67">
        <f t="shared" si="10"/>
        <v>0</v>
      </c>
      <c r="I51" s="67">
        <f t="shared" si="10"/>
        <v>53376</v>
      </c>
      <c r="J51" s="67">
        <f t="shared" si="10"/>
        <v>97931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97931</v>
      </c>
      <c r="X51" s="67">
        <f t="shared" si="10"/>
        <v>181613</v>
      </c>
      <c r="Y51" s="67">
        <f t="shared" si="10"/>
        <v>-83682</v>
      </c>
      <c r="Z51" s="69">
        <f>+IF(X51&lt;&gt;0,+(Y51/X51)*100,0)</f>
        <v>-46.077098005098755</v>
      </c>
      <c r="AA51" s="68">
        <f>SUM(AA57:AA61)</f>
        <v>726450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535941</v>
      </c>
      <c r="D61" s="10"/>
      <c r="E61" s="11">
        <v>726450</v>
      </c>
      <c r="F61" s="11">
        <v>726450</v>
      </c>
      <c r="G61" s="11">
        <v>44555</v>
      </c>
      <c r="H61" s="11"/>
      <c r="I61" s="11">
        <v>53376</v>
      </c>
      <c r="J61" s="11">
        <v>97931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97931</v>
      </c>
      <c r="X61" s="11">
        <v>181613</v>
      </c>
      <c r="Y61" s="11">
        <v>-83682</v>
      </c>
      <c r="Z61" s="2">
        <v>-46.08</v>
      </c>
      <c r="AA61" s="15">
        <v>726450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150000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1250000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286050</v>
      </c>
      <c r="F68" s="11"/>
      <c r="G68" s="11">
        <v>44555</v>
      </c>
      <c r="H68" s="11"/>
      <c r="I68" s="11">
        <v>58571</v>
      </c>
      <c r="J68" s="11">
        <v>103126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103126</v>
      </c>
      <c r="X68" s="11"/>
      <c r="Y68" s="11">
        <v>103126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1786050</v>
      </c>
      <c r="F69" s="79">
        <f t="shared" si="12"/>
        <v>0</v>
      </c>
      <c r="G69" s="79">
        <f t="shared" si="12"/>
        <v>44555</v>
      </c>
      <c r="H69" s="79">
        <f t="shared" si="12"/>
        <v>0</v>
      </c>
      <c r="I69" s="79">
        <f t="shared" si="12"/>
        <v>58571</v>
      </c>
      <c r="J69" s="79">
        <f t="shared" si="12"/>
        <v>103126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103126</v>
      </c>
      <c r="X69" s="79">
        <f t="shared" si="12"/>
        <v>0</v>
      </c>
      <c r="Y69" s="79">
        <f t="shared" si="12"/>
        <v>103126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314542483</v>
      </c>
      <c r="D5" s="42">
        <f t="shared" si="0"/>
        <v>0</v>
      </c>
      <c r="E5" s="43">
        <f t="shared" si="0"/>
        <v>89052450</v>
      </c>
      <c r="F5" s="43">
        <f t="shared" si="0"/>
        <v>89052450</v>
      </c>
      <c r="G5" s="43">
        <f t="shared" si="0"/>
        <v>6581684</v>
      </c>
      <c r="H5" s="43">
        <f t="shared" si="0"/>
        <v>3550389</v>
      </c>
      <c r="I5" s="43">
        <f t="shared" si="0"/>
        <v>14178948</v>
      </c>
      <c r="J5" s="43">
        <f t="shared" si="0"/>
        <v>24311021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24311021</v>
      </c>
      <c r="X5" s="43">
        <f t="shared" si="0"/>
        <v>22263113</v>
      </c>
      <c r="Y5" s="43">
        <f t="shared" si="0"/>
        <v>2047908</v>
      </c>
      <c r="Z5" s="44">
        <f>+IF(X5&lt;&gt;0,+(Y5/X5)*100,0)</f>
        <v>9.198659684294825</v>
      </c>
      <c r="AA5" s="45">
        <f>SUM(AA11:AA18)</f>
        <v>89052450</v>
      </c>
    </row>
    <row r="6" spans="1:27" ht="13.5">
      <c r="A6" s="46" t="s">
        <v>32</v>
      </c>
      <c r="B6" s="47"/>
      <c r="C6" s="9">
        <v>33844582</v>
      </c>
      <c r="D6" s="10"/>
      <c r="E6" s="11">
        <v>7423923</v>
      </c>
      <c r="F6" s="11">
        <v>7423923</v>
      </c>
      <c r="G6" s="11">
        <v>343687</v>
      </c>
      <c r="H6" s="11">
        <v>842641</v>
      </c>
      <c r="I6" s="11">
        <v>99562</v>
      </c>
      <c r="J6" s="11">
        <v>1285890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1285890</v>
      </c>
      <c r="X6" s="11">
        <v>1855981</v>
      </c>
      <c r="Y6" s="11">
        <v>-570091</v>
      </c>
      <c r="Z6" s="2">
        <v>-30.72</v>
      </c>
      <c r="AA6" s="15">
        <v>7423923</v>
      </c>
    </row>
    <row r="7" spans="1:27" ht="13.5">
      <c r="A7" s="46" t="s">
        <v>33</v>
      </c>
      <c r="B7" s="47"/>
      <c r="C7" s="9">
        <v>1315789</v>
      </c>
      <c r="D7" s="10"/>
      <c r="E7" s="11">
        <v>6000000</v>
      </c>
      <c r="F7" s="11">
        <v>6000000</v>
      </c>
      <c r="G7" s="11">
        <v>1551318</v>
      </c>
      <c r="H7" s="11">
        <v>2707748</v>
      </c>
      <c r="I7" s="11"/>
      <c r="J7" s="11">
        <v>4259066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4259066</v>
      </c>
      <c r="X7" s="11">
        <v>1500000</v>
      </c>
      <c r="Y7" s="11">
        <v>2759066</v>
      </c>
      <c r="Z7" s="2">
        <v>183.94</v>
      </c>
      <c r="AA7" s="15">
        <v>6000000</v>
      </c>
    </row>
    <row r="8" spans="1:27" ht="13.5">
      <c r="A8" s="46" t="s">
        <v>34</v>
      </c>
      <c r="B8" s="47"/>
      <c r="C8" s="9"/>
      <c r="D8" s="10"/>
      <c r="E8" s="11">
        <v>30716000</v>
      </c>
      <c r="F8" s="11">
        <v>30716000</v>
      </c>
      <c r="G8" s="11">
        <v>2680513</v>
      </c>
      <c r="H8" s="11"/>
      <c r="I8" s="11">
        <v>13124507</v>
      </c>
      <c r="J8" s="11">
        <v>15805020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15805020</v>
      </c>
      <c r="X8" s="11">
        <v>7679000</v>
      </c>
      <c r="Y8" s="11">
        <v>8126020</v>
      </c>
      <c r="Z8" s="2">
        <v>105.82</v>
      </c>
      <c r="AA8" s="15">
        <v>30716000</v>
      </c>
    </row>
    <row r="9" spans="1:27" ht="13.5">
      <c r="A9" s="46" t="s">
        <v>35</v>
      </c>
      <c r="B9" s="47"/>
      <c r="C9" s="9">
        <v>4307460</v>
      </c>
      <c r="D9" s="10"/>
      <c r="E9" s="11">
        <v>13733890</v>
      </c>
      <c r="F9" s="11">
        <v>13733890</v>
      </c>
      <c r="G9" s="11"/>
      <c r="H9" s="11"/>
      <c r="I9" s="11">
        <v>223085</v>
      </c>
      <c r="J9" s="11">
        <v>223085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223085</v>
      </c>
      <c r="X9" s="11">
        <v>3433473</v>
      </c>
      <c r="Y9" s="11">
        <v>-3210388</v>
      </c>
      <c r="Z9" s="2">
        <v>-93.5</v>
      </c>
      <c r="AA9" s="15">
        <v>13733890</v>
      </c>
    </row>
    <row r="10" spans="1:27" ht="13.5">
      <c r="A10" s="46" t="s">
        <v>36</v>
      </c>
      <c r="B10" s="47"/>
      <c r="C10" s="9">
        <v>2688562</v>
      </c>
      <c r="D10" s="10"/>
      <c r="E10" s="11">
        <v>14629577</v>
      </c>
      <c r="F10" s="11">
        <v>14629577</v>
      </c>
      <c r="G10" s="11">
        <v>358441</v>
      </c>
      <c r="H10" s="11"/>
      <c r="I10" s="11"/>
      <c r="J10" s="11">
        <v>358441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358441</v>
      </c>
      <c r="X10" s="11">
        <v>3657394</v>
      </c>
      <c r="Y10" s="11">
        <v>-3298953</v>
      </c>
      <c r="Z10" s="2">
        <v>-90.2</v>
      </c>
      <c r="AA10" s="15">
        <v>14629577</v>
      </c>
    </row>
    <row r="11" spans="1:27" ht="13.5">
      <c r="A11" s="48" t="s">
        <v>37</v>
      </c>
      <c r="B11" s="47"/>
      <c r="C11" s="49">
        <f aca="true" t="shared" si="1" ref="C11:Y11">SUM(C6:C10)</f>
        <v>42156393</v>
      </c>
      <c r="D11" s="50">
        <f t="shared" si="1"/>
        <v>0</v>
      </c>
      <c r="E11" s="51">
        <f t="shared" si="1"/>
        <v>72503390</v>
      </c>
      <c r="F11" s="51">
        <f t="shared" si="1"/>
        <v>72503390</v>
      </c>
      <c r="G11" s="51">
        <f t="shared" si="1"/>
        <v>4933959</v>
      </c>
      <c r="H11" s="51">
        <f t="shared" si="1"/>
        <v>3550389</v>
      </c>
      <c r="I11" s="51">
        <f t="shared" si="1"/>
        <v>13447154</v>
      </c>
      <c r="J11" s="51">
        <f t="shared" si="1"/>
        <v>21931502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21931502</v>
      </c>
      <c r="X11" s="51">
        <f t="shared" si="1"/>
        <v>18125848</v>
      </c>
      <c r="Y11" s="51">
        <f t="shared" si="1"/>
        <v>3805654</v>
      </c>
      <c r="Z11" s="52">
        <f>+IF(X11&lt;&gt;0,+(Y11/X11)*100,0)</f>
        <v>20.99572941359764</v>
      </c>
      <c r="AA11" s="53">
        <f>SUM(AA6:AA10)</f>
        <v>72503390</v>
      </c>
    </row>
    <row r="12" spans="1:27" ht="13.5">
      <c r="A12" s="54" t="s">
        <v>38</v>
      </c>
      <c r="B12" s="35"/>
      <c r="C12" s="9">
        <v>269140996</v>
      </c>
      <c r="D12" s="10"/>
      <c r="E12" s="11">
        <v>7049060</v>
      </c>
      <c r="F12" s="11">
        <v>7049060</v>
      </c>
      <c r="G12" s="11">
        <v>1635591</v>
      </c>
      <c r="H12" s="11"/>
      <c r="I12" s="11">
        <v>718200</v>
      </c>
      <c r="J12" s="11">
        <v>2353791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2353791</v>
      </c>
      <c r="X12" s="11">
        <v>1762265</v>
      </c>
      <c r="Y12" s="11">
        <v>591526</v>
      </c>
      <c r="Z12" s="2">
        <v>33.57</v>
      </c>
      <c r="AA12" s="15">
        <v>7049060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1074957</v>
      </c>
      <c r="D15" s="10"/>
      <c r="E15" s="11">
        <v>9500000</v>
      </c>
      <c r="F15" s="11">
        <v>9500000</v>
      </c>
      <c r="G15" s="11">
        <v>12134</v>
      </c>
      <c r="H15" s="11"/>
      <c r="I15" s="11">
        <v>13594</v>
      </c>
      <c r="J15" s="11">
        <v>25728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25728</v>
      </c>
      <c r="X15" s="11">
        <v>2375000</v>
      </c>
      <c r="Y15" s="11">
        <v>-2349272</v>
      </c>
      <c r="Z15" s="2">
        <v>-98.92</v>
      </c>
      <c r="AA15" s="15">
        <v>9500000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2170137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33844582</v>
      </c>
      <c r="D36" s="10">
        <f t="shared" si="4"/>
        <v>0</v>
      </c>
      <c r="E36" s="11">
        <f t="shared" si="4"/>
        <v>7423923</v>
      </c>
      <c r="F36" s="11">
        <f t="shared" si="4"/>
        <v>7423923</v>
      </c>
      <c r="G36" s="11">
        <f t="shared" si="4"/>
        <v>343687</v>
      </c>
      <c r="H36" s="11">
        <f t="shared" si="4"/>
        <v>842641</v>
      </c>
      <c r="I36" s="11">
        <f t="shared" si="4"/>
        <v>99562</v>
      </c>
      <c r="J36" s="11">
        <f t="shared" si="4"/>
        <v>1285890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1285890</v>
      </c>
      <c r="X36" s="11">
        <f t="shared" si="4"/>
        <v>1855981</v>
      </c>
      <c r="Y36" s="11">
        <f t="shared" si="4"/>
        <v>-570091</v>
      </c>
      <c r="Z36" s="2">
        <f aca="true" t="shared" si="5" ref="Z36:Z49">+IF(X36&lt;&gt;0,+(Y36/X36)*100,0)</f>
        <v>-30.716424359947652</v>
      </c>
      <c r="AA36" s="15">
        <f>AA6+AA21</f>
        <v>7423923</v>
      </c>
    </row>
    <row r="37" spans="1:27" ht="13.5">
      <c r="A37" s="46" t="s">
        <v>33</v>
      </c>
      <c r="B37" s="47"/>
      <c r="C37" s="9">
        <f t="shared" si="4"/>
        <v>1315789</v>
      </c>
      <c r="D37" s="10">
        <f t="shared" si="4"/>
        <v>0</v>
      </c>
      <c r="E37" s="11">
        <f t="shared" si="4"/>
        <v>6000000</v>
      </c>
      <c r="F37" s="11">
        <f t="shared" si="4"/>
        <v>6000000</v>
      </c>
      <c r="G37" s="11">
        <f t="shared" si="4"/>
        <v>1551318</v>
      </c>
      <c r="H37" s="11">
        <f t="shared" si="4"/>
        <v>2707748</v>
      </c>
      <c r="I37" s="11">
        <f t="shared" si="4"/>
        <v>0</v>
      </c>
      <c r="J37" s="11">
        <f t="shared" si="4"/>
        <v>4259066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4259066</v>
      </c>
      <c r="X37" s="11">
        <f t="shared" si="4"/>
        <v>1500000</v>
      </c>
      <c r="Y37" s="11">
        <f t="shared" si="4"/>
        <v>2759066</v>
      </c>
      <c r="Z37" s="2">
        <f t="shared" si="5"/>
        <v>183.93773333333334</v>
      </c>
      <c r="AA37" s="15">
        <f>AA7+AA22</f>
        <v>6000000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30716000</v>
      </c>
      <c r="F38" s="11">
        <f t="shared" si="4"/>
        <v>30716000</v>
      </c>
      <c r="G38" s="11">
        <f t="shared" si="4"/>
        <v>2680513</v>
      </c>
      <c r="H38" s="11">
        <f t="shared" si="4"/>
        <v>0</v>
      </c>
      <c r="I38" s="11">
        <f t="shared" si="4"/>
        <v>13124507</v>
      </c>
      <c r="J38" s="11">
        <f t="shared" si="4"/>
        <v>15805020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15805020</v>
      </c>
      <c r="X38" s="11">
        <f t="shared" si="4"/>
        <v>7679000</v>
      </c>
      <c r="Y38" s="11">
        <f t="shared" si="4"/>
        <v>8126020</v>
      </c>
      <c r="Z38" s="2">
        <f t="shared" si="5"/>
        <v>105.82133090246127</v>
      </c>
      <c r="AA38" s="15">
        <f>AA8+AA23</f>
        <v>30716000</v>
      </c>
    </row>
    <row r="39" spans="1:27" ht="13.5">
      <c r="A39" s="46" t="s">
        <v>35</v>
      </c>
      <c r="B39" s="47"/>
      <c r="C39" s="9">
        <f t="shared" si="4"/>
        <v>4307460</v>
      </c>
      <c r="D39" s="10">
        <f t="shared" si="4"/>
        <v>0</v>
      </c>
      <c r="E39" s="11">
        <f t="shared" si="4"/>
        <v>13733890</v>
      </c>
      <c r="F39" s="11">
        <f t="shared" si="4"/>
        <v>13733890</v>
      </c>
      <c r="G39" s="11">
        <f t="shared" si="4"/>
        <v>0</v>
      </c>
      <c r="H39" s="11">
        <f t="shared" si="4"/>
        <v>0</v>
      </c>
      <c r="I39" s="11">
        <f t="shared" si="4"/>
        <v>223085</v>
      </c>
      <c r="J39" s="11">
        <f t="shared" si="4"/>
        <v>223085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223085</v>
      </c>
      <c r="X39" s="11">
        <f t="shared" si="4"/>
        <v>3433473</v>
      </c>
      <c r="Y39" s="11">
        <f t="shared" si="4"/>
        <v>-3210388</v>
      </c>
      <c r="Z39" s="2">
        <f t="shared" si="5"/>
        <v>-93.5026429507382</v>
      </c>
      <c r="AA39" s="15">
        <f>AA9+AA24</f>
        <v>13733890</v>
      </c>
    </row>
    <row r="40" spans="1:27" ht="13.5">
      <c r="A40" s="46" t="s">
        <v>36</v>
      </c>
      <c r="B40" s="47"/>
      <c r="C40" s="9">
        <f t="shared" si="4"/>
        <v>2688562</v>
      </c>
      <c r="D40" s="10">
        <f t="shared" si="4"/>
        <v>0</v>
      </c>
      <c r="E40" s="11">
        <f t="shared" si="4"/>
        <v>14629577</v>
      </c>
      <c r="F40" s="11">
        <f t="shared" si="4"/>
        <v>14629577</v>
      </c>
      <c r="G40" s="11">
        <f t="shared" si="4"/>
        <v>358441</v>
      </c>
      <c r="H40" s="11">
        <f t="shared" si="4"/>
        <v>0</v>
      </c>
      <c r="I40" s="11">
        <f t="shared" si="4"/>
        <v>0</v>
      </c>
      <c r="J40" s="11">
        <f t="shared" si="4"/>
        <v>358441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358441</v>
      </c>
      <c r="X40" s="11">
        <f t="shared" si="4"/>
        <v>3657394</v>
      </c>
      <c r="Y40" s="11">
        <f t="shared" si="4"/>
        <v>-3298953</v>
      </c>
      <c r="Z40" s="2">
        <f t="shared" si="5"/>
        <v>-90.1995519213954</v>
      </c>
      <c r="AA40" s="15">
        <f>AA10+AA25</f>
        <v>14629577</v>
      </c>
    </row>
    <row r="41" spans="1:27" ht="13.5">
      <c r="A41" s="48" t="s">
        <v>37</v>
      </c>
      <c r="B41" s="47"/>
      <c r="C41" s="49">
        <f aca="true" t="shared" si="6" ref="C41:Y41">SUM(C36:C40)</f>
        <v>42156393</v>
      </c>
      <c r="D41" s="50">
        <f t="shared" si="6"/>
        <v>0</v>
      </c>
      <c r="E41" s="51">
        <f t="shared" si="6"/>
        <v>72503390</v>
      </c>
      <c r="F41" s="51">
        <f t="shared" si="6"/>
        <v>72503390</v>
      </c>
      <c r="G41" s="51">
        <f t="shared" si="6"/>
        <v>4933959</v>
      </c>
      <c r="H41" s="51">
        <f t="shared" si="6"/>
        <v>3550389</v>
      </c>
      <c r="I41" s="51">
        <f t="shared" si="6"/>
        <v>13447154</v>
      </c>
      <c r="J41" s="51">
        <f t="shared" si="6"/>
        <v>21931502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21931502</v>
      </c>
      <c r="X41" s="51">
        <f t="shared" si="6"/>
        <v>18125848</v>
      </c>
      <c r="Y41" s="51">
        <f t="shared" si="6"/>
        <v>3805654</v>
      </c>
      <c r="Z41" s="52">
        <f t="shared" si="5"/>
        <v>20.99572941359764</v>
      </c>
      <c r="AA41" s="53">
        <f>SUM(AA36:AA40)</f>
        <v>72503390</v>
      </c>
    </row>
    <row r="42" spans="1:27" ht="13.5">
      <c r="A42" s="54" t="s">
        <v>38</v>
      </c>
      <c r="B42" s="35"/>
      <c r="C42" s="65">
        <f aca="true" t="shared" si="7" ref="C42:Y48">C12+C27</f>
        <v>269140996</v>
      </c>
      <c r="D42" s="66">
        <f t="shared" si="7"/>
        <v>0</v>
      </c>
      <c r="E42" s="67">
        <f t="shared" si="7"/>
        <v>7049060</v>
      </c>
      <c r="F42" s="67">
        <f t="shared" si="7"/>
        <v>7049060</v>
      </c>
      <c r="G42" s="67">
        <f t="shared" si="7"/>
        <v>1635591</v>
      </c>
      <c r="H42" s="67">
        <f t="shared" si="7"/>
        <v>0</v>
      </c>
      <c r="I42" s="67">
        <f t="shared" si="7"/>
        <v>718200</v>
      </c>
      <c r="J42" s="67">
        <f t="shared" si="7"/>
        <v>2353791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2353791</v>
      </c>
      <c r="X42" s="67">
        <f t="shared" si="7"/>
        <v>1762265</v>
      </c>
      <c r="Y42" s="67">
        <f t="shared" si="7"/>
        <v>591526</v>
      </c>
      <c r="Z42" s="69">
        <f t="shared" si="5"/>
        <v>33.56623436316332</v>
      </c>
      <c r="AA42" s="68">
        <f aca="true" t="shared" si="8" ref="AA42:AA48">AA12+AA27</f>
        <v>7049060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1074957</v>
      </c>
      <c r="D45" s="66">
        <f t="shared" si="7"/>
        <v>0</v>
      </c>
      <c r="E45" s="67">
        <f t="shared" si="7"/>
        <v>9500000</v>
      </c>
      <c r="F45" s="67">
        <f t="shared" si="7"/>
        <v>9500000</v>
      </c>
      <c r="G45" s="67">
        <f t="shared" si="7"/>
        <v>12134</v>
      </c>
      <c r="H45" s="67">
        <f t="shared" si="7"/>
        <v>0</v>
      </c>
      <c r="I45" s="67">
        <f t="shared" si="7"/>
        <v>13594</v>
      </c>
      <c r="J45" s="67">
        <f t="shared" si="7"/>
        <v>25728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25728</v>
      </c>
      <c r="X45" s="67">
        <f t="shared" si="7"/>
        <v>2375000</v>
      </c>
      <c r="Y45" s="67">
        <f t="shared" si="7"/>
        <v>-2349272</v>
      </c>
      <c r="Z45" s="69">
        <f t="shared" si="5"/>
        <v>-98.91671578947368</v>
      </c>
      <c r="AA45" s="68">
        <f t="shared" si="8"/>
        <v>9500000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2170137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314542483</v>
      </c>
      <c r="D49" s="78">
        <f t="shared" si="9"/>
        <v>0</v>
      </c>
      <c r="E49" s="79">
        <f t="shared" si="9"/>
        <v>89052450</v>
      </c>
      <c r="F49" s="79">
        <f t="shared" si="9"/>
        <v>89052450</v>
      </c>
      <c r="G49" s="79">
        <f t="shared" si="9"/>
        <v>6581684</v>
      </c>
      <c r="H49" s="79">
        <f t="shared" si="9"/>
        <v>3550389</v>
      </c>
      <c r="I49" s="79">
        <f t="shared" si="9"/>
        <v>14178948</v>
      </c>
      <c r="J49" s="79">
        <f t="shared" si="9"/>
        <v>24311021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24311021</v>
      </c>
      <c r="X49" s="79">
        <f t="shared" si="9"/>
        <v>22263113</v>
      </c>
      <c r="Y49" s="79">
        <f t="shared" si="9"/>
        <v>2047908</v>
      </c>
      <c r="Z49" s="80">
        <f t="shared" si="5"/>
        <v>9.198659684294825</v>
      </c>
      <c r="AA49" s="81">
        <f>SUM(AA41:AA48)</f>
        <v>89052450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24823041</v>
      </c>
      <c r="F51" s="67">
        <f t="shared" si="10"/>
        <v>24823041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6205761</v>
      </c>
      <c r="Y51" s="67">
        <f t="shared" si="10"/>
        <v>-6205761</v>
      </c>
      <c r="Z51" s="69">
        <f>+IF(X51&lt;&gt;0,+(Y51/X51)*100,0)</f>
        <v>-100</v>
      </c>
      <c r="AA51" s="68">
        <f>SUM(AA57:AA61)</f>
        <v>24823041</v>
      </c>
    </row>
    <row r="52" spans="1:27" ht="13.5">
      <c r="A52" s="84" t="s">
        <v>32</v>
      </c>
      <c r="B52" s="47"/>
      <c r="C52" s="9"/>
      <c r="D52" s="10"/>
      <c r="E52" s="11">
        <v>313000</v>
      </c>
      <c r="F52" s="11">
        <v>313000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78250</v>
      </c>
      <c r="Y52" s="11">
        <v>-78250</v>
      </c>
      <c r="Z52" s="2">
        <v>-100</v>
      </c>
      <c r="AA52" s="15">
        <v>313000</v>
      </c>
    </row>
    <row r="53" spans="1:27" ht="13.5">
      <c r="A53" s="84" t="s">
        <v>33</v>
      </c>
      <c r="B53" s="47"/>
      <c r="C53" s="9"/>
      <c r="D53" s="10"/>
      <c r="E53" s="11">
        <v>6842750</v>
      </c>
      <c r="F53" s="11">
        <v>6842750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1710688</v>
      </c>
      <c r="Y53" s="11">
        <v>-1710688</v>
      </c>
      <c r="Z53" s="2">
        <v>-100</v>
      </c>
      <c r="AA53" s="15">
        <v>6842750</v>
      </c>
    </row>
    <row r="54" spans="1:27" ht="13.5">
      <c r="A54" s="84" t="s">
        <v>34</v>
      </c>
      <c r="B54" s="47"/>
      <c r="C54" s="9"/>
      <c r="D54" s="10"/>
      <c r="E54" s="11">
        <v>6918191</v>
      </c>
      <c r="F54" s="11">
        <v>6918191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1729548</v>
      </c>
      <c r="Y54" s="11">
        <v>-1729548</v>
      </c>
      <c r="Z54" s="2">
        <v>-100</v>
      </c>
      <c r="AA54" s="15">
        <v>6918191</v>
      </c>
    </row>
    <row r="55" spans="1:27" ht="13.5">
      <c r="A55" s="84" t="s">
        <v>35</v>
      </c>
      <c r="B55" s="47"/>
      <c r="C55" s="9"/>
      <c r="D55" s="10"/>
      <c r="E55" s="11">
        <v>7236100</v>
      </c>
      <c r="F55" s="11">
        <v>7236100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1809025</v>
      </c>
      <c r="Y55" s="11">
        <v>-1809025</v>
      </c>
      <c r="Z55" s="2">
        <v>-100</v>
      </c>
      <c r="AA55" s="15">
        <v>7236100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21310041</v>
      </c>
      <c r="F57" s="51">
        <f t="shared" si="11"/>
        <v>21310041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5327511</v>
      </c>
      <c r="Y57" s="51">
        <f t="shared" si="11"/>
        <v>-5327511</v>
      </c>
      <c r="Z57" s="52">
        <f>+IF(X57&lt;&gt;0,+(Y57/X57)*100,0)</f>
        <v>-100</v>
      </c>
      <c r="AA57" s="53">
        <f>SUM(AA52:AA56)</f>
        <v>21310041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3513000</v>
      </c>
      <c r="F61" s="11">
        <v>3513000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878250</v>
      </c>
      <c r="Y61" s="11">
        <v>-878250</v>
      </c>
      <c r="Z61" s="2">
        <v>-100</v>
      </c>
      <c r="AA61" s="15">
        <v>3513000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24822956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24822956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1911591643</v>
      </c>
      <c r="D5" s="42">
        <f t="shared" si="0"/>
        <v>0</v>
      </c>
      <c r="E5" s="43">
        <f t="shared" si="0"/>
        <v>79888998</v>
      </c>
      <c r="F5" s="43">
        <f t="shared" si="0"/>
        <v>79888998</v>
      </c>
      <c r="G5" s="43">
        <f t="shared" si="0"/>
        <v>9280354</v>
      </c>
      <c r="H5" s="43">
        <f t="shared" si="0"/>
        <v>0</v>
      </c>
      <c r="I5" s="43">
        <f t="shared" si="0"/>
        <v>7219913</v>
      </c>
      <c r="J5" s="43">
        <f t="shared" si="0"/>
        <v>16500267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16500267</v>
      </c>
      <c r="X5" s="43">
        <f t="shared" si="0"/>
        <v>19972251</v>
      </c>
      <c r="Y5" s="43">
        <f t="shared" si="0"/>
        <v>-3471984</v>
      </c>
      <c r="Z5" s="44">
        <f>+IF(X5&lt;&gt;0,+(Y5/X5)*100,0)</f>
        <v>-17.384039485584275</v>
      </c>
      <c r="AA5" s="45">
        <f>SUM(AA11:AA18)</f>
        <v>79888998</v>
      </c>
    </row>
    <row r="6" spans="1:27" ht="13.5">
      <c r="A6" s="46" t="s">
        <v>32</v>
      </c>
      <c r="B6" s="47"/>
      <c r="C6" s="9">
        <v>237802875</v>
      </c>
      <c r="D6" s="10"/>
      <c r="E6" s="11">
        <v>16504014</v>
      </c>
      <c r="F6" s="11">
        <v>16504014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4126004</v>
      </c>
      <c r="Y6" s="11">
        <v>-4126004</v>
      </c>
      <c r="Z6" s="2">
        <v>-100</v>
      </c>
      <c r="AA6" s="15">
        <v>16504014</v>
      </c>
    </row>
    <row r="7" spans="1:27" ht="13.5">
      <c r="A7" s="46" t="s">
        <v>33</v>
      </c>
      <c r="B7" s="47"/>
      <c r="C7" s="9">
        <v>100193027</v>
      </c>
      <c r="D7" s="10"/>
      <c r="E7" s="11">
        <v>13720931</v>
      </c>
      <c r="F7" s="11">
        <v>13720931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3430233</v>
      </c>
      <c r="Y7" s="11">
        <v>-3430233</v>
      </c>
      <c r="Z7" s="2">
        <v>-100</v>
      </c>
      <c r="AA7" s="15">
        <v>13720931</v>
      </c>
    </row>
    <row r="8" spans="1:27" ht="13.5">
      <c r="A8" s="46" t="s">
        <v>34</v>
      </c>
      <c r="B8" s="47"/>
      <c r="C8" s="9">
        <v>334785553</v>
      </c>
      <c r="D8" s="10"/>
      <c r="E8" s="11">
        <v>30272289</v>
      </c>
      <c r="F8" s="11">
        <v>30272289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7568072</v>
      </c>
      <c r="Y8" s="11">
        <v>-7568072</v>
      </c>
      <c r="Z8" s="2">
        <v>-100</v>
      </c>
      <c r="AA8" s="15">
        <v>30272289</v>
      </c>
    </row>
    <row r="9" spans="1:27" ht="13.5">
      <c r="A9" s="46" t="s">
        <v>35</v>
      </c>
      <c r="B9" s="47"/>
      <c r="C9" s="9">
        <v>262982331</v>
      </c>
      <c r="D9" s="10"/>
      <c r="E9" s="11">
        <v>13042022</v>
      </c>
      <c r="F9" s="11">
        <v>13042022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3260506</v>
      </c>
      <c r="Y9" s="11">
        <v>-3260506</v>
      </c>
      <c r="Z9" s="2">
        <v>-100</v>
      </c>
      <c r="AA9" s="15">
        <v>13042022</v>
      </c>
    </row>
    <row r="10" spans="1:27" ht="13.5">
      <c r="A10" s="46" t="s">
        <v>36</v>
      </c>
      <c r="B10" s="47"/>
      <c r="C10" s="9">
        <v>139062298</v>
      </c>
      <c r="D10" s="10"/>
      <c r="E10" s="11">
        <v>1844600</v>
      </c>
      <c r="F10" s="11">
        <v>1844600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461150</v>
      </c>
      <c r="Y10" s="11">
        <v>-461150</v>
      </c>
      <c r="Z10" s="2">
        <v>-100</v>
      </c>
      <c r="AA10" s="15">
        <v>1844600</v>
      </c>
    </row>
    <row r="11" spans="1:27" ht="13.5">
      <c r="A11" s="48" t="s">
        <v>37</v>
      </c>
      <c r="B11" s="47"/>
      <c r="C11" s="49">
        <f aca="true" t="shared" si="1" ref="C11:Y11">SUM(C6:C10)</f>
        <v>1074826084</v>
      </c>
      <c r="D11" s="50">
        <f t="shared" si="1"/>
        <v>0</v>
      </c>
      <c r="E11" s="51">
        <f t="shared" si="1"/>
        <v>75383856</v>
      </c>
      <c r="F11" s="51">
        <f t="shared" si="1"/>
        <v>75383856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18845965</v>
      </c>
      <c r="Y11" s="51">
        <f t="shared" si="1"/>
        <v>-18845965</v>
      </c>
      <c r="Z11" s="52">
        <f>+IF(X11&lt;&gt;0,+(Y11/X11)*100,0)</f>
        <v>-100</v>
      </c>
      <c r="AA11" s="53">
        <f>SUM(AA6:AA10)</f>
        <v>75383856</v>
      </c>
    </row>
    <row r="12" spans="1:27" ht="13.5">
      <c r="A12" s="54" t="s">
        <v>38</v>
      </c>
      <c r="B12" s="35"/>
      <c r="C12" s="9">
        <v>102349</v>
      </c>
      <c r="D12" s="10"/>
      <c r="E12" s="11">
        <v>4505142</v>
      </c>
      <c r="F12" s="11">
        <v>4505142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1126286</v>
      </c>
      <c r="Y12" s="11">
        <v>-1126286</v>
      </c>
      <c r="Z12" s="2">
        <v>-100</v>
      </c>
      <c r="AA12" s="15">
        <v>4505142</v>
      </c>
    </row>
    <row r="13" spans="1:27" ht="13.5">
      <c r="A13" s="54" t="s">
        <v>39</v>
      </c>
      <c r="B13" s="35"/>
      <c r="C13" s="12">
        <v>30700000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47996000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756102733</v>
      </c>
      <c r="D15" s="10"/>
      <c r="E15" s="11"/>
      <c r="F15" s="11"/>
      <c r="G15" s="11">
        <v>9280354</v>
      </c>
      <c r="H15" s="11"/>
      <c r="I15" s="11">
        <v>7219913</v>
      </c>
      <c r="J15" s="11">
        <v>16500267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16500267</v>
      </c>
      <c r="X15" s="11"/>
      <c r="Y15" s="11">
        <v>16500267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1864477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237802875</v>
      </c>
      <c r="D36" s="10">
        <f t="shared" si="4"/>
        <v>0</v>
      </c>
      <c r="E36" s="11">
        <f t="shared" si="4"/>
        <v>16504014</v>
      </c>
      <c r="F36" s="11">
        <f t="shared" si="4"/>
        <v>16504014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4126004</v>
      </c>
      <c r="Y36" s="11">
        <f t="shared" si="4"/>
        <v>-4126004</v>
      </c>
      <c r="Z36" s="2">
        <f aca="true" t="shared" si="5" ref="Z36:Z49">+IF(X36&lt;&gt;0,+(Y36/X36)*100,0)</f>
        <v>-100</v>
      </c>
      <c r="AA36" s="15">
        <f>AA6+AA21</f>
        <v>16504014</v>
      </c>
    </row>
    <row r="37" spans="1:27" ht="13.5">
      <c r="A37" s="46" t="s">
        <v>33</v>
      </c>
      <c r="B37" s="47"/>
      <c r="C37" s="9">
        <f t="shared" si="4"/>
        <v>100193027</v>
      </c>
      <c r="D37" s="10">
        <f t="shared" si="4"/>
        <v>0</v>
      </c>
      <c r="E37" s="11">
        <f t="shared" si="4"/>
        <v>13720931</v>
      </c>
      <c r="F37" s="11">
        <f t="shared" si="4"/>
        <v>13720931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3430233</v>
      </c>
      <c r="Y37" s="11">
        <f t="shared" si="4"/>
        <v>-3430233</v>
      </c>
      <c r="Z37" s="2">
        <f t="shared" si="5"/>
        <v>-100</v>
      </c>
      <c r="AA37" s="15">
        <f>AA7+AA22</f>
        <v>13720931</v>
      </c>
    </row>
    <row r="38" spans="1:27" ht="13.5">
      <c r="A38" s="46" t="s">
        <v>34</v>
      </c>
      <c r="B38" s="47"/>
      <c r="C38" s="9">
        <f t="shared" si="4"/>
        <v>334785553</v>
      </c>
      <c r="D38" s="10">
        <f t="shared" si="4"/>
        <v>0</v>
      </c>
      <c r="E38" s="11">
        <f t="shared" si="4"/>
        <v>30272289</v>
      </c>
      <c r="F38" s="11">
        <f t="shared" si="4"/>
        <v>30272289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7568072</v>
      </c>
      <c r="Y38" s="11">
        <f t="shared" si="4"/>
        <v>-7568072</v>
      </c>
      <c r="Z38" s="2">
        <f t="shared" si="5"/>
        <v>-100</v>
      </c>
      <c r="AA38" s="15">
        <f>AA8+AA23</f>
        <v>30272289</v>
      </c>
    </row>
    <row r="39" spans="1:27" ht="13.5">
      <c r="A39" s="46" t="s">
        <v>35</v>
      </c>
      <c r="B39" s="47"/>
      <c r="C39" s="9">
        <f t="shared" si="4"/>
        <v>262982331</v>
      </c>
      <c r="D39" s="10">
        <f t="shared" si="4"/>
        <v>0</v>
      </c>
      <c r="E39" s="11">
        <f t="shared" si="4"/>
        <v>13042022</v>
      </c>
      <c r="F39" s="11">
        <f t="shared" si="4"/>
        <v>13042022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3260506</v>
      </c>
      <c r="Y39" s="11">
        <f t="shared" si="4"/>
        <v>-3260506</v>
      </c>
      <c r="Z39" s="2">
        <f t="shared" si="5"/>
        <v>-100</v>
      </c>
      <c r="AA39" s="15">
        <f>AA9+AA24</f>
        <v>13042022</v>
      </c>
    </row>
    <row r="40" spans="1:27" ht="13.5">
      <c r="A40" s="46" t="s">
        <v>36</v>
      </c>
      <c r="B40" s="47"/>
      <c r="C40" s="9">
        <f t="shared" si="4"/>
        <v>139062298</v>
      </c>
      <c r="D40" s="10">
        <f t="shared" si="4"/>
        <v>0</v>
      </c>
      <c r="E40" s="11">
        <f t="shared" si="4"/>
        <v>1844600</v>
      </c>
      <c r="F40" s="11">
        <f t="shared" si="4"/>
        <v>1844600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461150</v>
      </c>
      <c r="Y40" s="11">
        <f t="shared" si="4"/>
        <v>-461150</v>
      </c>
      <c r="Z40" s="2">
        <f t="shared" si="5"/>
        <v>-100</v>
      </c>
      <c r="AA40" s="15">
        <f>AA10+AA25</f>
        <v>1844600</v>
      </c>
    </row>
    <row r="41" spans="1:27" ht="13.5">
      <c r="A41" s="48" t="s">
        <v>37</v>
      </c>
      <c r="B41" s="47"/>
      <c r="C41" s="49">
        <f aca="true" t="shared" si="6" ref="C41:Y41">SUM(C36:C40)</f>
        <v>1074826084</v>
      </c>
      <c r="D41" s="50">
        <f t="shared" si="6"/>
        <v>0</v>
      </c>
      <c r="E41" s="51">
        <f t="shared" si="6"/>
        <v>75383856</v>
      </c>
      <c r="F41" s="51">
        <f t="shared" si="6"/>
        <v>75383856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18845965</v>
      </c>
      <c r="Y41" s="51">
        <f t="shared" si="6"/>
        <v>-18845965</v>
      </c>
      <c r="Z41" s="52">
        <f t="shared" si="5"/>
        <v>-100</v>
      </c>
      <c r="AA41" s="53">
        <f>SUM(AA36:AA40)</f>
        <v>75383856</v>
      </c>
    </row>
    <row r="42" spans="1:27" ht="13.5">
      <c r="A42" s="54" t="s">
        <v>38</v>
      </c>
      <c r="B42" s="35"/>
      <c r="C42" s="65">
        <f aca="true" t="shared" si="7" ref="C42:Y48">C12+C27</f>
        <v>102349</v>
      </c>
      <c r="D42" s="66">
        <f t="shared" si="7"/>
        <v>0</v>
      </c>
      <c r="E42" s="67">
        <f t="shared" si="7"/>
        <v>4505142</v>
      </c>
      <c r="F42" s="67">
        <f t="shared" si="7"/>
        <v>4505142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1126286</v>
      </c>
      <c r="Y42" s="67">
        <f t="shared" si="7"/>
        <v>-1126286</v>
      </c>
      <c r="Z42" s="69">
        <f t="shared" si="5"/>
        <v>-100</v>
      </c>
      <c r="AA42" s="68">
        <f aca="true" t="shared" si="8" ref="AA42:AA48">AA12+AA27</f>
        <v>4505142</v>
      </c>
    </row>
    <row r="43" spans="1:27" ht="13.5">
      <c r="A43" s="54" t="s">
        <v>39</v>
      </c>
      <c r="B43" s="35"/>
      <c r="C43" s="70">
        <f t="shared" si="7"/>
        <v>30700000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47996000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756102733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9280354</v>
      </c>
      <c r="H45" s="67">
        <f t="shared" si="7"/>
        <v>0</v>
      </c>
      <c r="I45" s="67">
        <f t="shared" si="7"/>
        <v>7219913</v>
      </c>
      <c r="J45" s="67">
        <f t="shared" si="7"/>
        <v>16500267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16500267</v>
      </c>
      <c r="X45" s="67">
        <f t="shared" si="7"/>
        <v>0</v>
      </c>
      <c r="Y45" s="67">
        <f t="shared" si="7"/>
        <v>16500267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1864477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1911591643</v>
      </c>
      <c r="D49" s="78">
        <f t="shared" si="9"/>
        <v>0</v>
      </c>
      <c r="E49" s="79">
        <f t="shared" si="9"/>
        <v>79888998</v>
      </c>
      <c r="F49" s="79">
        <f t="shared" si="9"/>
        <v>79888998</v>
      </c>
      <c r="G49" s="79">
        <f t="shared" si="9"/>
        <v>9280354</v>
      </c>
      <c r="H49" s="79">
        <f t="shared" si="9"/>
        <v>0</v>
      </c>
      <c r="I49" s="79">
        <f t="shared" si="9"/>
        <v>7219913</v>
      </c>
      <c r="J49" s="79">
        <f t="shared" si="9"/>
        <v>16500267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16500267</v>
      </c>
      <c r="X49" s="79">
        <f t="shared" si="9"/>
        <v>19972251</v>
      </c>
      <c r="Y49" s="79">
        <f t="shared" si="9"/>
        <v>-3471984</v>
      </c>
      <c r="Z49" s="80">
        <f t="shared" si="5"/>
        <v>-17.384039485584275</v>
      </c>
      <c r="AA49" s="81">
        <f>SUM(AA41:AA48)</f>
        <v>79888998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23078334</v>
      </c>
      <c r="F51" s="67">
        <f t="shared" si="10"/>
        <v>23078334</v>
      </c>
      <c r="G51" s="67">
        <f t="shared" si="10"/>
        <v>8647733</v>
      </c>
      <c r="H51" s="67">
        <f t="shared" si="10"/>
        <v>0</v>
      </c>
      <c r="I51" s="67">
        <f t="shared" si="10"/>
        <v>1687007</v>
      </c>
      <c r="J51" s="67">
        <f t="shared" si="10"/>
        <v>10334740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10334740</v>
      </c>
      <c r="X51" s="67">
        <f t="shared" si="10"/>
        <v>5769585</v>
      </c>
      <c r="Y51" s="67">
        <f t="shared" si="10"/>
        <v>4565155</v>
      </c>
      <c r="Z51" s="69">
        <f>+IF(X51&lt;&gt;0,+(Y51/X51)*100,0)</f>
        <v>79.12449508933484</v>
      </c>
      <c r="AA51" s="68">
        <f>SUM(AA57:AA61)</f>
        <v>23078334</v>
      </c>
    </row>
    <row r="52" spans="1:27" ht="13.5">
      <c r="A52" s="84" t="s">
        <v>32</v>
      </c>
      <c r="B52" s="47"/>
      <c r="C52" s="9"/>
      <c r="D52" s="10"/>
      <c r="E52" s="11">
        <v>3792831</v>
      </c>
      <c r="F52" s="11">
        <v>3792831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948208</v>
      </c>
      <c r="Y52" s="11">
        <v>-948208</v>
      </c>
      <c r="Z52" s="2">
        <v>-100</v>
      </c>
      <c r="AA52" s="15">
        <v>3792831</v>
      </c>
    </row>
    <row r="53" spans="1:27" ht="13.5">
      <c r="A53" s="84" t="s">
        <v>33</v>
      </c>
      <c r="B53" s="47"/>
      <c r="C53" s="9"/>
      <c r="D53" s="10"/>
      <c r="E53" s="11">
        <v>7809170</v>
      </c>
      <c r="F53" s="11">
        <v>7809170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1952293</v>
      </c>
      <c r="Y53" s="11">
        <v>-1952293</v>
      </c>
      <c r="Z53" s="2">
        <v>-100</v>
      </c>
      <c r="AA53" s="15">
        <v>7809170</v>
      </c>
    </row>
    <row r="54" spans="1:27" ht="13.5">
      <c r="A54" s="84" t="s">
        <v>34</v>
      </c>
      <c r="B54" s="47"/>
      <c r="C54" s="9"/>
      <c r="D54" s="10"/>
      <c r="E54" s="11">
        <v>3117315</v>
      </c>
      <c r="F54" s="11">
        <v>3117315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779329</v>
      </c>
      <c r="Y54" s="11">
        <v>-779329</v>
      </c>
      <c r="Z54" s="2">
        <v>-100</v>
      </c>
      <c r="AA54" s="15">
        <v>3117315</v>
      </c>
    </row>
    <row r="55" spans="1:27" ht="13.5">
      <c r="A55" s="84" t="s">
        <v>35</v>
      </c>
      <c r="B55" s="47"/>
      <c r="C55" s="9"/>
      <c r="D55" s="10"/>
      <c r="E55" s="11">
        <v>2506144</v>
      </c>
      <c r="F55" s="11">
        <v>2506144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626536</v>
      </c>
      <c r="Y55" s="11">
        <v>-626536</v>
      </c>
      <c r="Z55" s="2">
        <v>-100</v>
      </c>
      <c r="AA55" s="15">
        <v>2506144</v>
      </c>
    </row>
    <row r="56" spans="1:27" ht="13.5">
      <c r="A56" s="84" t="s">
        <v>36</v>
      </c>
      <c r="B56" s="47"/>
      <c r="C56" s="9"/>
      <c r="D56" s="10"/>
      <c r="E56" s="11">
        <v>760328</v>
      </c>
      <c r="F56" s="11">
        <v>760328</v>
      </c>
      <c r="G56" s="11">
        <v>1945085</v>
      </c>
      <c r="H56" s="11"/>
      <c r="I56" s="11">
        <v>1586562</v>
      </c>
      <c r="J56" s="11">
        <v>3531647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3531647</v>
      </c>
      <c r="X56" s="11">
        <v>190082</v>
      </c>
      <c r="Y56" s="11">
        <v>3341565</v>
      </c>
      <c r="Z56" s="2">
        <v>1757.96</v>
      </c>
      <c r="AA56" s="15">
        <v>760328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17985788</v>
      </c>
      <c r="F57" s="51">
        <f t="shared" si="11"/>
        <v>17985788</v>
      </c>
      <c r="G57" s="51">
        <f t="shared" si="11"/>
        <v>1945085</v>
      </c>
      <c r="H57" s="51">
        <f t="shared" si="11"/>
        <v>0</v>
      </c>
      <c r="I57" s="51">
        <f t="shared" si="11"/>
        <v>1586562</v>
      </c>
      <c r="J57" s="51">
        <f t="shared" si="11"/>
        <v>3531647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3531647</v>
      </c>
      <c r="X57" s="51">
        <f t="shared" si="11"/>
        <v>4496448</v>
      </c>
      <c r="Y57" s="51">
        <f t="shared" si="11"/>
        <v>-964801</v>
      </c>
      <c r="Z57" s="52">
        <f>+IF(X57&lt;&gt;0,+(Y57/X57)*100,0)</f>
        <v>-21.456958915125895</v>
      </c>
      <c r="AA57" s="53">
        <f>SUM(AA52:AA56)</f>
        <v>17985788</v>
      </c>
    </row>
    <row r="58" spans="1:27" ht="13.5">
      <c r="A58" s="86" t="s">
        <v>38</v>
      </c>
      <c r="B58" s="35"/>
      <c r="C58" s="9"/>
      <c r="D58" s="10"/>
      <c r="E58" s="11">
        <v>1745719</v>
      </c>
      <c r="F58" s="11">
        <v>1745719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436430</v>
      </c>
      <c r="Y58" s="11">
        <v>-436430</v>
      </c>
      <c r="Z58" s="2">
        <v>-100</v>
      </c>
      <c r="AA58" s="15">
        <v>1745719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3346827</v>
      </c>
      <c r="F61" s="11">
        <v>3346827</v>
      </c>
      <c r="G61" s="11">
        <v>6702648</v>
      </c>
      <c r="H61" s="11"/>
      <c r="I61" s="11">
        <v>100445</v>
      </c>
      <c r="J61" s="11">
        <v>6803093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6803093</v>
      </c>
      <c r="X61" s="11">
        <v>836707</v>
      </c>
      <c r="Y61" s="11">
        <v>5966386</v>
      </c>
      <c r="Z61" s="2">
        <v>713.08</v>
      </c>
      <c r="AA61" s="15">
        <v>3346827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8647735</v>
      </c>
      <c r="H66" s="14">
        <v>3972223</v>
      </c>
      <c r="I66" s="14">
        <v>1687004</v>
      </c>
      <c r="J66" s="14">
        <v>14306962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14306962</v>
      </c>
      <c r="X66" s="14"/>
      <c r="Y66" s="14">
        <v>14306962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8647735</v>
      </c>
      <c r="H69" s="79">
        <f t="shared" si="12"/>
        <v>3972223</v>
      </c>
      <c r="I69" s="79">
        <f t="shared" si="12"/>
        <v>1687004</v>
      </c>
      <c r="J69" s="79">
        <f t="shared" si="12"/>
        <v>14306962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14306962</v>
      </c>
      <c r="X69" s="79">
        <f t="shared" si="12"/>
        <v>0</v>
      </c>
      <c r="Y69" s="79">
        <f t="shared" si="12"/>
        <v>14306962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217362066</v>
      </c>
      <c r="D5" s="42">
        <f t="shared" si="0"/>
        <v>0</v>
      </c>
      <c r="E5" s="43">
        <f t="shared" si="0"/>
        <v>34427030</v>
      </c>
      <c r="F5" s="43">
        <f t="shared" si="0"/>
        <v>34427030</v>
      </c>
      <c r="G5" s="43">
        <f t="shared" si="0"/>
        <v>4005896</v>
      </c>
      <c r="H5" s="43">
        <f t="shared" si="0"/>
        <v>2265771</v>
      </c>
      <c r="I5" s="43">
        <f t="shared" si="0"/>
        <v>1147002</v>
      </c>
      <c r="J5" s="43">
        <f t="shared" si="0"/>
        <v>7418669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7418669</v>
      </c>
      <c r="X5" s="43">
        <f t="shared" si="0"/>
        <v>8606758</v>
      </c>
      <c r="Y5" s="43">
        <f t="shared" si="0"/>
        <v>-1188089</v>
      </c>
      <c r="Z5" s="44">
        <f>+IF(X5&lt;&gt;0,+(Y5/X5)*100,0)</f>
        <v>-13.804140885569224</v>
      </c>
      <c r="AA5" s="45">
        <f>SUM(AA11:AA18)</f>
        <v>34427030</v>
      </c>
    </row>
    <row r="6" spans="1:27" ht="13.5">
      <c r="A6" s="46" t="s">
        <v>32</v>
      </c>
      <c r="B6" s="47"/>
      <c r="C6" s="9"/>
      <c r="D6" s="10"/>
      <c r="E6" s="11">
        <v>1210900</v>
      </c>
      <c r="F6" s="11">
        <v>1210900</v>
      </c>
      <c r="G6" s="11">
        <v>468674</v>
      </c>
      <c r="H6" s="11">
        <v>476929</v>
      </c>
      <c r="I6" s="11"/>
      <c r="J6" s="11">
        <v>945603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945603</v>
      </c>
      <c r="X6" s="11">
        <v>302725</v>
      </c>
      <c r="Y6" s="11">
        <v>642878</v>
      </c>
      <c r="Z6" s="2">
        <v>212.36</v>
      </c>
      <c r="AA6" s="15">
        <v>1210900</v>
      </c>
    </row>
    <row r="7" spans="1:27" ht="13.5">
      <c r="A7" s="46" t="s">
        <v>33</v>
      </c>
      <c r="B7" s="47"/>
      <c r="C7" s="9">
        <v>4294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20111844</v>
      </c>
      <c r="F8" s="11">
        <v>20111844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5027961</v>
      </c>
      <c r="Y8" s="11">
        <v>-5027961</v>
      </c>
      <c r="Z8" s="2">
        <v>-100</v>
      </c>
      <c r="AA8" s="15">
        <v>20111844</v>
      </c>
    </row>
    <row r="9" spans="1:27" ht="13.5">
      <c r="A9" s="46" t="s">
        <v>35</v>
      </c>
      <c r="B9" s="47"/>
      <c r="C9" s="9"/>
      <c r="D9" s="10"/>
      <c r="E9" s="11">
        <v>279103</v>
      </c>
      <c r="F9" s="11">
        <v>279103</v>
      </c>
      <c r="G9" s="11"/>
      <c r="H9" s="11">
        <v>12534</v>
      </c>
      <c r="I9" s="11">
        <v>6984</v>
      </c>
      <c r="J9" s="11">
        <v>19518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19518</v>
      </c>
      <c r="X9" s="11">
        <v>69776</v>
      </c>
      <c r="Y9" s="11">
        <v>-50258</v>
      </c>
      <c r="Z9" s="2">
        <v>-72.03</v>
      </c>
      <c r="AA9" s="15">
        <v>279103</v>
      </c>
    </row>
    <row r="10" spans="1:27" ht="13.5">
      <c r="A10" s="46" t="s">
        <v>36</v>
      </c>
      <c r="B10" s="47"/>
      <c r="C10" s="9"/>
      <c r="D10" s="10"/>
      <c r="E10" s="11">
        <v>1414995</v>
      </c>
      <c r="F10" s="11">
        <v>1414995</v>
      </c>
      <c r="G10" s="11">
        <v>1371425</v>
      </c>
      <c r="H10" s="11">
        <v>100908</v>
      </c>
      <c r="I10" s="11">
        <v>100908</v>
      </c>
      <c r="J10" s="11">
        <v>1573241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1573241</v>
      </c>
      <c r="X10" s="11">
        <v>353749</v>
      </c>
      <c r="Y10" s="11">
        <v>1219492</v>
      </c>
      <c r="Z10" s="2">
        <v>344.73</v>
      </c>
      <c r="AA10" s="15">
        <v>1414995</v>
      </c>
    </row>
    <row r="11" spans="1:27" ht="13.5">
      <c r="A11" s="48" t="s">
        <v>37</v>
      </c>
      <c r="B11" s="47"/>
      <c r="C11" s="49">
        <f aca="true" t="shared" si="1" ref="C11:Y11">SUM(C6:C10)</f>
        <v>4294</v>
      </c>
      <c r="D11" s="50">
        <f t="shared" si="1"/>
        <v>0</v>
      </c>
      <c r="E11" s="51">
        <f t="shared" si="1"/>
        <v>23016842</v>
      </c>
      <c r="F11" s="51">
        <f t="shared" si="1"/>
        <v>23016842</v>
      </c>
      <c r="G11" s="51">
        <f t="shared" si="1"/>
        <v>1840099</v>
      </c>
      <c r="H11" s="51">
        <f t="shared" si="1"/>
        <v>590371</v>
      </c>
      <c r="I11" s="51">
        <f t="shared" si="1"/>
        <v>107892</v>
      </c>
      <c r="J11" s="51">
        <f t="shared" si="1"/>
        <v>2538362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2538362</v>
      </c>
      <c r="X11" s="51">
        <f t="shared" si="1"/>
        <v>5754211</v>
      </c>
      <c r="Y11" s="51">
        <f t="shared" si="1"/>
        <v>-3215849</v>
      </c>
      <c r="Z11" s="52">
        <f>+IF(X11&lt;&gt;0,+(Y11/X11)*100,0)</f>
        <v>-55.88688006053306</v>
      </c>
      <c r="AA11" s="53">
        <f>SUM(AA6:AA10)</f>
        <v>23016842</v>
      </c>
    </row>
    <row r="12" spans="1:27" ht="13.5">
      <c r="A12" s="54" t="s">
        <v>38</v>
      </c>
      <c r="B12" s="35"/>
      <c r="C12" s="9">
        <v>4924</v>
      </c>
      <c r="D12" s="10"/>
      <c r="E12" s="11">
        <v>11410188</v>
      </c>
      <c r="F12" s="11">
        <v>11410188</v>
      </c>
      <c r="G12" s="11">
        <v>1975969</v>
      </c>
      <c r="H12" s="11">
        <v>1454167</v>
      </c>
      <c r="I12" s="11">
        <v>1026318</v>
      </c>
      <c r="J12" s="11">
        <v>4456454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4456454</v>
      </c>
      <c r="X12" s="11">
        <v>2852547</v>
      </c>
      <c r="Y12" s="11">
        <v>1603907</v>
      </c>
      <c r="Z12" s="2">
        <v>56.23</v>
      </c>
      <c r="AA12" s="15">
        <v>11410188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217325182</v>
      </c>
      <c r="D15" s="10"/>
      <c r="E15" s="11"/>
      <c r="F15" s="11"/>
      <c r="G15" s="11">
        <v>189828</v>
      </c>
      <c r="H15" s="11">
        <v>221233</v>
      </c>
      <c r="I15" s="11">
        <v>12792</v>
      </c>
      <c r="J15" s="11">
        <v>423853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423853</v>
      </c>
      <c r="X15" s="11"/>
      <c r="Y15" s="11">
        <v>423853</v>
      </c>
      <c r="Z15" s="2"/>
      <c r="AA15" s="15"/>
    </row>
    <row r="16" spans="1:27" ht="13.5">
      <c r="A16" s="55" t="s">
        <v>43</v>
      </c>
      <c r="B16" s="56"/>
      <c r="C16" s="15">
        <v>8000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19666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29790971</v>
      </c>
      <c r="F20" s="60">
        <f t="shared" si="2"/>
        <v>29790971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7447743</v>
      </c>
      <c r="Y20" s="60">
        <f t="shared" si="2"/>
        <v>-7447743</v>
      </c>
      <c r="Z20" s="61">
        <f>+IF(X20&lt;&gt;0,+(Y20/X20)*100,0)</f>
        <v>-100</v>
      </c>
      <c r="AA20" s="62">
        <f>SUM(AA26:AA33)</f>
        <v>29790971</v>
      </c>
    </row>
    <row r="21" spans="1:27" ht="13.5">
      <c r="A21" s="46" t="s">
        <v>32</v>
      </c>
      <c r="B21" s="47"/>
      <c r="C21" s="9"/>
      <c r="D21" s="10"/>
      <c r="E21" s="11">
        <v>3708287</v>
      </c>
      <c r="F21" s="11">
        <v>3708287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927072</v>
      </c>
      <c r="Y21" s="11">
        <v>-927072</v>
      </c>
      <c r="Z21" s="2">
        <v>-100</v>
      </c>
      <c r="AA21" s="15">
        <v>3708287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21983840</v>
      </c>
      <c r="F23" s="11">
        <v>21983840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5495960</v>
      </c>
      <c r="Y23" s="11">
        <v>-5495960</v>
      </c>
      <c r="Z23" s="2">
        <v>-100</v>
      </c>
      <c r="AA23" s="15">
        <v>21983840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25692127</v>
      </c>
      <c r="F26" s="51">
        <f t="shared" si="3"/>
        <v>25692127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6423032</v>
      </c>
      <c r="Y26" s="51">
        <f t="shared" si="3"/>
        <v>-6423032</v>
      </c>
      <c r="Z26" s="52">
        <f>+IF(X26&lt;&gt;0,+(Y26/X26)*100,0)</f>
        <v>-100</v>
      </c>
      <c r="AA26" s="53">
        <f>SUM(AA21:AA25)</f>
        <v>25692127</v>
      </c>
    </row>
    <row r="27" spans="1:27" ht="13.5">
      <c r="A27" s="54" t="s">
        <v>38</v>
      </c>
      <c r="B27" s="64"/>
      <c r="C27" s="9"/>
      <c r="D27" s="10"/>
      <c r="E27" s="11">
        <v>4098844</v>
      </c>
      <c r="F27" s="11">
        <v>4098844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1024711</v>
      </c>
      <c r="Y27" s="11">
        <v>-1024711</v>
      </c>
      <c r="Z27" s="2">
        <v>-100</v>
      </c>
      <c r="AA27" s="15">
        <v>4098844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4919187</v>
      </c>
      <c r="F36" s="11">
        <f t="shared" si="4"/>
        <v>4919187</v>
      </c>
      <c r="G36" s="11">
        <f t="shared" si="4"/>
        <v>468674</v>
      </c>
      <c r="H36" s="11">
        <f t="shared" si="4"/>
        <v>476929</v>
      </c>
      <c r="I36" s="11">
        <f t="shared" si="4"/>
        <v>0</v>
      </c>
      <c r="J36" s="11">
        <f t="shared" si="4"/>
        <v>945603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945603</v>
      </c>
      <c r="X36" s="11">
        <f t="shared" si="4"/>
        <v>1229797</v>
      </c>
      <c r="Y36" s="11">
        <f t="shared" si="4"/>
        <v>-284194</v>
      </c>
      <c r="Z36" s="2">
        <f aca="true" t="shared" si="5" ref="Z36:Z49">+IF(X36&lt;&gt;0,+(Y36/X36)*100,0)</f>
        <v>-23.10901717925804</v>
      </c>
      <c r="AA36" s="15">
        <f>AA6+AA21</f>
        <v>4919187</v>
      </c>
    </row>
    <row r="37" spans="1:27" ht="13.5">
      <c r="A37" s="46" t="s">
        <v>33</v>
      </c>
      <c r="B37" s="47"/>
      <c r="C37" s="9">
        <f t="shared" si="4"/>
        <v>4294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42095684</v>
      </c>
      <c r="F38" s="11">
        <f t="shared" si="4"/>
        <v>42095684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10523921</v>
      </c>
      <c r="Y38" s="11">
        <f t="shared" si="4"/>
        <v>-10523921</v>
      </c>
      <c r="Z38" s="2">
        <f t="shared" si="5"/>
        <v>-100</v>
      </c>
      <c r="AA38" s="15">
        <f>AA8+AA23</f>
        <v>42095684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279103</v>
      </c>
      <c r="F39" s="11">
        <f t="shared" si="4"/>
        <v>279103</v>
      </c>
      <c r="G39" s="11">
        <f t="shared" si="4"/>
        <v>0</v>
      </c>
      <c r="H39" s="11">
        <f t="shared" si="4"/>
        <v>12534</v>
      </c>
      <c r="I39" s="11">
        <f t="shared" si="4"/>
        <v>6984</v>
      </c>
      <c r="J39" s="11">
        <f t="shared" si="4"/>
        <v>19518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19518</v>
      </c>
      <c r="X39" s="11">
        <f t="shared" si="4"/>
        <v>69776</v>
      </c>
      <c r="Y39" s="11">
        <f t="shared" si="4"/>
        <v>-50258</v>
      </c>
      <c r="Z39" s="2">
        <f t="shared" si="5"/>
        <v>-72.02763127723</v>
      </c>
      <c r="AA39" s="15">
        <f>AA9+AA24</f>
        <v>279103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1414995</v>
      </c>
      <c r="F40" s="11">
        <f t="shared" si="4"/>
        <v>1414995</v>
      </c>
      <c r="G40" s="11">
        <f t="shared" si="4"/>
        <v>1371425</v>
      </c>
      <c r="H40" s="11">
        <f t="shared" si="4"/>
        <v>100908</v>
      </c>
      <c r="I40" s="11">
        <f t="shared" si="4"/>
        <v>100908</v>
      </c>
      <c r="J40" s="11">
        <f t="shared" si="4"/>
        <v>1573241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1573241</v>
      </c>
      <c r="X40" s="11">
        <f t="shared" si="4"/>
        <v>353749</v>
      </c>
      <c r="Y40" s="11">
        <f t="shared" si="4"/>
        <v>1219492</v>
      </c>
      <c r="Z40" s="2">
        <f t="shared" si="5"/>
        <v>344.73369536026956</v>
      </c>
      <c r="AA40" s="15">
        <f>AA10+AA25</f>
        <v>1414995</v>
      </c>
    </row>
    <row r="41" spans="1:27" ht="13.5">
      <c r="A41" s="48" t="s">
        <v>37</v>
      </c>
      <c r="B41" s="47"/>
      <c r="C41" s="49">
        <f aca="true" t="shared" si="6" ref="C41:Y41">SUM(C36:C40)</f>
        <v>4294</v>
      </c>
      <c r="D41" s="50">
        <f t="shared" si="6"/>
        <v>0</v>
      </c>
      <c r="E41" s="51">
        <f t="shared" si="6"/>
        <v>48708969</v>
      </c>
      <c r="F41" s="51">
        <f t="shared" si="6"/>
        <v>48708969</v>
      </c>
      <c r="G41" s="51">
        <f t="shared" si="6"/>
        <v>1840099</v>
      </c>
      <c r="H41" s="51">
        <f t="shared" si="6"/>
        <v>590371</v>
      </c>
      <c r="I41" s="51">
        <f t="shared" si="6"/>
        <v>107892</v>
      </c>
      <c r="J41" s="51">
        <f t="shared" si="6"/>
        <v>2538362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2538362</v>
      </c>
      <c r="X41" s="51">
        <f t="shared" si="6"/>
        <v>12177243</v>
      </c>
      <c r="Y41" s="51">
        <f t="shared" si="6"/>
        <v>-9638881</v>
      </c>
      <c r="Z41" s="52">
        <f t="shared" si="5"/>
        <v>-79.15487109849086</v>
      </c>
      <c r="AA41" s="53">
        <f>SUM(AA36:AA40)</f>
        <v>48708969</v>
      </c>
    </row>
    <row r="42" spans="1:27" ht="13.5">
      <c r="A42" s="54" t="s">
        <v>38</v>
      </c>
      <c r="B42" s="35"/>
      <c r="C42" s="65">
        <f aca="true" t="shared" si="7" ref="C42:Y48">C12+C27</f>
        <v>4924</v>
      </c>
      <c r="D42" s="66">
        <f t="shared" si="7"/>
        <v>0</v>
      </c>
      <c r="E42" s="67">
        <f t="shared" si="7"/>
        <v>15509032</v>
      </c>
      <c r="F42" s="67">
        <f t="shared" si="7"/>
        <v>15509032</v>
      </c>
      <c r="G42" s="67">
        <f t="shared" si="7"/>
        <v>1975969</v>
      </c>
      <c r="H42" s="67">
        <f t="shared" si="7"/>
        <v>1454167</v>
      </c>
      <c r="I42" s="67">
        <f t="shared" si="7"/>
        <v>1026318</v>
      </c>
      <c r="J42" s="67">
        <f t="shared" si="7"/>
        <v>4456454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4456454</v>
      </c>
      <c r="X42" s="67">
        <f t="shared" si="7"/>
        <v>3877258</v>
      </c>
      <c r="Y42" s="67">
        <f t="shared" si="7"/>
        <v>579196</v>
      </c>
      <c r="Z42" s="69">
        <f t="shared" si="5"/>
        <v>14.9382888629026</v>
      </c>
      <c r="AA42" s="68">
        <f aca="true" t="shared" si="8" ref="AA42:AA48">AA12+AA27</f>
        <v>15509032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217325182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189828</v>
      </c>
      <c r="H45" s="67">
        <f t="shared" si="7"/>
        <v>221233</v>
      </c>
      <c r="I45" s="67">
        <f t="shared" si="7"/>
        <v>12792</v>
      </c>
      <c r="J45" s="67">
        <f t="shared" si="7"/>
        <v>423853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423853</v>
      </c>
      <c r="X45" s="67">
        <f t="shared" si="7"/>
        <v>0</v>
      </c>
      <c r="Y45" s="67">
        <f t="shared" si="7"/>
        <v>423853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8000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19666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217362066</v>
      </c>
      <c r="D49" s="78">
        <f t="shared" si="9"/>
        <v>0</v>
      </c>
      <c r="E49" s="79">
        <f t="shared" si="9"/>
        <v>64218001</v>
      </c>
      <c r="F49" s="79">
        <f t="shared" si="9"/>
        <v>64218001</v>
      </c>
      <c r="G49" s="79">
        <f t="shared" si="9"/>
        <v>4005896</v>
      </c>
      <c r="H49" s="79">
        <f t="shared" si="9"/>
        <v>2265771</v>
      </c>
      <c r="I49" s="79">
        <f t="shared" si="9"/>
        <v>1147002</v>
      </c>
      <c r="J49" s="79">
        <f t="shared" si="9"/>
        <v>7418669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7418669</v>
      </c>
      <c r="X49" s="79">
        <f t="shared" si="9"/>
        <v>16054501</v>
      </c>
      <c r="Y49" s="79">
        <f t="shared" si="9"/>
        <v>-8635832</v>
      </c>
      <c r="Z49" s="80">
        <f t="shared" si="5"/>
        <v>-53.79072199129702</v>
      </c>
      <c r="AA49" s="81">
        <f>SUM(AA41:AA48)</f>
        <v>64218001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11212537</v>
      </c>
      <c r="F51" s="67">
        <f t="shared" si="10"/>
        <v>11212537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2803134</v>
      </c>
      <c r="Y51" s="67">
        <f t="shared" si="10"/>
        <v>-2803134</v>
      </c>
      <c r="Z51" s="69">
        <f>+IF(X51&lt;&gt;0,+(Y51/X51)*100,0)</f>
        <v>-100</v>
      </c>
      <c r="AA51" s="68">
        <f>SUM(AA57:AA61)</f>
        <v>11212537</v>
      </c>
    </row>
    <row r="52" spans="1:27" ht="13.5">
      <c r="A52" s="84" t="s">
        <v>32</v>
      </c>
      <c r="B52" s="47"/>
      <c r="C52" s="9"/>
      <c r="D52" s="10"/>
      <c r="E52" s="11">
        <v>2220000</v>
      </c>
      <c r="F52" s="11">
        <v>2220000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555000</v>
      </c>
      <c r="Y52" s="11">
        <v>-555000</v>
      </c>
      <c r="Z52" s="2">
        <v>-100</v>
      </c>
      <c r="AA52" s="15">
        <v>2220000</v>
      </c>
    </row>
    <row r="53" spans="1:27" ht="13.5">
      <c r="A53" s="84" t="s">
        <v>33</v>
      </c>
      <c r="B53" s="47"/>
      <c r="C53" s="9"/>
      <c r="D53" s="10"/>
      <c r="E53" s="11">
        <v>2320000</v>
      </c>
      <c r="F53" s="11">
        <v>2320000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580000</v>
      </c>
      <c r="Y53" s="11">
        <v>-580000</v>
      </c>
      <c r="Z53" s="2">
        <v>-100</v>
      </c>
      <c r="AA53" s="15">
        <v>2320000</v>
      </c>
    </row>
    <row r="54" spans="1:27" ht="13.5">
      <c r="A54" s="84" t="s">
        <v>34</v>
      </c>
      <c r="B54" s="47"/>
      <c r="C54" s="9"/>
      <c r="D54" s="10"/>
      <c r="E54" s="11">
        <v>2502000</v>
      </c>
      <c r="F54" s="11">
        <v>2502000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625500</v>
      </c>
      <c r="Y54" s="11">
        <v>-625500</v>
      </c>
      <c r="Z54" s="2">
        <v>-100</v>
      </c>
      <c r="AA54" s="15">
        <v>2502000</v>
      </c>
    </row>
    <row r="55" spans="1:27" ht="13.5">
      <c r="A55" s="84" t="s">
        <v>35</v>
      </c>
      <c r="B55" s="47"/>
      <c r="C55" s="9"/>
      <c r="D55" s="10"/>
      <c r="E55" s="11">
        <v>1760000</v>
      </c>
      <c r="F55" s="11">
        <v>1760000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440000</v>
      </c>
      <c r="Y55" s="11">
        <v>-440000</v>
      </c>
      <c r="Z55" s="2">
        <v>-100</v>
      </c>
      <c r="AA55" s="15">
        <v>1760000</v>
      </c>
    </row>
    <row r="56" spans="1:27" ht="13.5">
      <c r="A56" s="84" t="s">
        <v>36</v>
      </c>
      <c r="B56" s="47"/>
      <c r="C56" s="9"/>
      <c r="D56" s="10"/>
      <c r="E56" s="11">
        <v>300000</v>
      </c>
      <c r="F56" s="11">
        <v>300000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75000</v>
      </c>
      <c r="Y56" s="11">
        <v>-75000</v>
      </c>
      <c r="Z56" s="2">
        <v>-100</v>
      </c>
      <c r="AA56" s="15">
        <v>300000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9102000</v>
      </c>
      <c r="F57" s="51">
        <f t="shared" si="11"/>
        <v>9102000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2275500</v>
      </c>
      <c r="Y57" s="51">
        <f t="shared" si="11"/>
        <v>-2275500</v>
      </c>
      <c r="Z57" s="52">
        <f>+IF(X57&lt;&gt;0,+(Y57/X57)*100,0)</f>
        <v>-100</v>
      </c>
      <c r="AA57" s="53">
        <f>SUM(AA52:AA56)</f>
        <v>9102000</v>
      </c>
    </row>
    <row r="58" spans="1:27" ht="13.5">
      <c r="A58" s="86" t="s">
        <v>38</v>
      </c>
      <c r="B58" s="35"/>
      <c r="C58" s="9"/>
      <c r="D58" s="10"/>
      <c r="E58" s="11">
        <v>591000</v>
      </c>
      <c r="F58" s="11">
        <v>591000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147750</v>
      </c>
      <c r="Y58" s="11">
        <v>-147750</v>
      </c>
      <c r="Z58" s="2">
        <v>-100</v>
      </c>
      <c r="AA58" s="15">
        <v>591000</v>
      </c>
    </row>
    <row r="59" spans="1:27" ht="13.5">
      <c r="A59" s="86" t="s">
        <v>39</v>
      </c>
      <c r="B59" s="35"/>
      <c r="C59" s="12"/>
      <c r="D59" s="13"/>
      <c r="E59" s="14">
        <v>1399537</v>
      </c>
      <c r="F59" s="14">
        <v>1399537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349884</v>
      </c>
      <c r="Y59" s="14">
        <v>-349884</v>
      </c>
      <c r="Z59" s="2">
        <v>-100</v>
      </c>
      <c r="AA59" s="22">
        <v>1399537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120000</v>
      </c>
      <c r="F61" s="11">
        <v>120000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30000</v>
      </c>
      <c r="Y61" s="11">
        <v>-30000</v>
      </c>
      <c r="Z61" s="2">
        <v>-100</v>
      </c>
      <c r="AA61" s="15">
        <v>120000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11212537</v>
      </c>
      <c r="F66" s="14"/>
      <c r="G66" s="14">
        <v>523661</v>
      </c>
      <c r="H66" s="14">
        <v>653983</v>
      </c>
      <c r="I66" s="14">
        <v>2284318</v>
      </c>
      <c r="J66" s="14">
        <v>3461962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3461962</v>
      </c>
      <c r="X66" s="14"/>
      <c r="Y66" s="14">
        <v>3461962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11212537</v>
      </c>
      <c r="F69" s="79">
        <f t="shared" si="12"/>
        <v>0</v>
      </c>
      <c r="G69" s="79">
        <f t="shared" si="12"/>
        <v>523661</v>
      </c>
      <c r="H69" s="79">
        <f t="shared" si="12"/>
        <v>653983</v>
      </c>
      <c r="I69" s="79">
        <f t="shared" si="12"/>
        <v>2284318</v>
      </c>
      <c r="J69" s="79">
        <f t="shared" si="12"/>
        <v>3461962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3461962</v>
      </c>
      <c r="X69" s="79">
        <f t="shared" si="12"/>
        <v>0</v>
      </c>
      <c r="Y69" s="79">
        <f t="shared" si="12"/>
        <v>3461962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171251653</v>
      </c>
      <c r="D5" s="42">
        <f t="shared" si="0"/>
        <v>0</v>
      </c>
      <c r="E5" s="43">
        <f t="shared" si="0"/>
        <v>233111854</v>
      </c>
      <c r="F5" s="43">
        <f t="shared" si="0"/>
        <v>233111854</v>
      </c>
      <c r="G5" s="43">
        <f t="shared" si="0"/>
        <v>6564748</v>
      </c>
      <c r="H5" s="43">
        <f t="shared" si="0"/>
        <v>15819643</v>
      </c>
      <c r="I5" s="43">
        <f t="shared" si="0"/>
        <v>15389924</v>
      </c>
      <c r="J5" s="43">
        <f t="shared" si="0"/>
        <v>37774315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37774315</v>
      </c>
      <c r="X5" s="43">
        <f t="shared" si="0"/>
        <v>58277964</v>
      </c>
      <c r="Y5" s="43">
        <f t="shared" si="0"/>
        <v>-20503649</v>
      </c>
      <c r="Z5" s="44">
        <f>+IF(X5&lt;&gt;0,+(Y5/X5)*100,0)</f>
        <v>-35.18250740537195</v>
      </c>
      <c r="AA5" s="45">
        <f>SUM(AA11:AA18)</f>
        <v>233111854</v>
      </c>
    </row>
    <row r="6" spans="1:27" ht="13.5">
      <c r="A6" s="46" t="s">
        <v>32</v>
      </c>
      <c r="B6" s="47"/>
      <c r="C6" s="9">
        <v>28616405</v>
      </c>
      <c r="D6" s="10"/>
      <c r="E6" s="11">
        <v>86781555</v>
      </c>
      <c r="F6" s="11">
        <v>86781555</v>
      </c>
      <c r="G6" s="11"/>
      <c r="H6" s="11">
        <v>7787505</v>
      </c>
      <c r="I6" s="11">
        <v>6841259</v>
      </c>
      <c r="J6" s="11">
        <v>14628764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14628764</v>
      </c>
      <c r="X6" s="11">
        <v>21695389</v>
      </c>
      <c r="Y6" s="11">
        <v>-7066625</v>
      </c>
      <c r="Z6" s="2">
        <v>-32.57</v>
      </c>
      <c r="AA6" s="15">
        <v>86781555</v>
      </c>
    </row>
    <row r="7" spans="1:27" ht="13.5">
      <c r="A7" s="46" t="s">
        <v>33</v>
      </c>
      <c r="B7" s="47"/>
      <c r="C7" s="9">
        <v>33559839</v>
      </c>
      <c r="D7" s="10"/>
      <c r="E7" s="11">
        <v>6048401</v>
      </c>
      <c r="F7" s="11">
        <v>6048401</v>
      </c>
      <c r="G7" s="11"/>
      <c r="H7" s="11">
        <v>1030873</v>
      </c>
      <c r="I7" s="11">
        <v>911693</v>
      </c>
      <c r="J7" s="11">
        <v>1942566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1942566</v>
      </c>
      <c r="X7" s="11">
        <v>1512100</v>
      </c>
      <c r="Y7" s="11">
        <v>430466</v>
      </c>
      <c r="Z7" s="2">
        <v>28.47</v>
      </c>
      <c r="AA7" s="15">
        <v>6048401</v>
      </c>
    </row>
    <row r="8" spans="1:27" ht="13.5">
      <c r="A8" s="46" t="s">
        <v>34</v>
      </c>
      <c r="B8" s="47"/>
      <c r="C8" s="9">
        <v>13887868</v>
      </c>
      <c r="D8" s="10"/>
      <c r="E8" s="11">
        <v>50168190</v>
      </c>
      <c r="F8" s="11">
        <v>50168190</v>
      </c>
      <c r="G8" s="11"/>
      <c r="H8" s="11">
        <v>735295</v>
      </c>
      <c r="I8" s="11">
        <v>983973</v>
      </c>
      <c r="J8" s="11">
        <v>1719268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1719268</v>
      </c>
      <c r="X8" s="11">
        <v>12542048</v>
      </c>
      <c r="Y8" s="11">
        <v>-10822780</v>
      </c>
      <c r="Z8" s="2">
        <v>-86.29</v>
      </c>
      <c r="AA8" s="15">
        <v>50168190</v>
      </c>
    </row>
    <row r="9" spans="1:27" ht="13.5">
      <c r="A9" s="46" t="s">
        <v>35</v>
      </c>
      <c r="B9" s="47"/>
      <c r="C9" s="9">
        <v>32349252</v>
      </c>
      <c r="D9" s="10"/>
      <c r="E9" s="11">
        <v>17391135</v>
      </c>
      <c r="F9" s="11">
        <v>17391135</v>
      </c>
      <c r="G9" s="11">
        <v>450104</v>
      </c>
      <c r="H9" s="11">
        <v>1059166</v>
      </c>
      <c r="I9" s="11"/>
      <c r="J9" s="11">
        <v>1509270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1509270</v>
      </c>
      <c r="X9" s="11">
        <v>4347784</v>
      </c>
      <c r="Y9" s="11">
        <v>-2838514</v>
      </c>
      <c r="Z9" s="2">
        <v>-65.29</v>
      </c>
      <c r="AA9" s="15">
        <v>17391135</v>
      </c>
    </row>
    <row r="10" spans="1:27" ht="13.5">
      <c r="A10" s="46" t="s">
        <v>36</v>
      </c>
      <c r="B10" s="47"/>
      <c r="C10" s="9">
        <v>6891056</v>
      </c>
      <c r="D10" s="10"/>
      <c r="E10" s="11">
        <v>13743500</v>
      </c>
      <c r="F10" s="11">
        <v>13743500</v>
      </c>
      <c r="G10" s="11">
        <v>2264181</v>
      </c>
      <c r="H10" s="11">
        <v>463128</v>
      </c>
      <c r="I10" s="11">
        <v>463128</v>
      </c>
      <c r="J10" s="11">
        <v>3190437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3190437</v>
      </c>
      <c r="X10" s="11">
        <v>3435875</v>
      </c>
      <c r="Y10" s="11">
        <v>-245438</v>
      </c>
      <c r="Z10" s="2">
        <v>-7.14</v>
      </c>
      <c r="AA10" s="15">
        <v>13743500</v>
      </c>
    </row>
    <row r="11" spans="1:27" ht="13.5">
      <c r="A11" s="48" t="s">
        <v>37</v>
      </c>
      <c r="B11" s="47"/>
      <c r="C11" s="49">
        <f aca="true" t="shared" si="1" ref="C11:Y11">SUM(C6:C10)</f>
        <v>115304420</v>
      </c>
      <c r="D11" s="50">
        <f t="shared" si="1"/>
        <v>0</v>
      </c>
      <c r="E11" s="51">
        <f t="shared" si="1"/>
        <v>174132781</v>
      </c>
      <c r="F11" s="51">
        <f t="shared" si="1"/>
        <v>174132781</v>
      </c>
      <c r="G11" s="51">
        <f t="shared" si="1"/>
        <v>2714285</v>
      </c>
      <c r="H11" s="51">
        <f t="shared" si="1"/>
        <v>11075967</v>
      </c>
      <c r="I11" s="51">
        <f t="shared" si="1"/>
        <v>9200053</v>
      </c>
      <c r="J11" s="51">
        <f t="shared" si="1"/>
        <v>22990305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22990305</v>
      </c>
      <c r="X11" s="51">
        <f t="shared" si="1"/>
        <v>43533196</v>
      </c>
      <c r="Y11" s="51">
        <f t="shared" si="1"/>
        <v>-20542891</v>
      </c>
      <c r="Z11" s="52">
        <f>+IF(X11&lt;&gt;0,+(Y11/X11)*100,0)</f>
        <v>-47.18902558865653</v>
      </c>
      <c r="AA11" s="53">
        <f>SUM(AA6:AA10)</f>
        <v>174132781</v>
      </c>
    </row>
    <row r="12" spans="1:27" ht="13.5">
      <c r="A12" s="54" t="s">
        <v>38</v>
      </c>
      <c r="B12" s="35"/>
      <c r="C12" s="9">
        <v>51041813</v>
      </c>
      <c r="D12" s="10"/>
      <c r="E12" s="11">
        <v>44579073</v>
      </c>
      <c r="F12" s="11">
        <v>44579073</v>
      </c>
      <c r="G12" s="11">
        <v>2254693</v>
      </c>
      <c r="H12" s="11">
        <v>4518511</v>
      </c>
      <c r="I12" s="11">
        <v>5988911</v>
      </c>
      <c r="J12" s="11">
        <v>12762115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12762115</v>
      </c>
      <c r="X12" s="11">
        <v>11144768</v>
      </c>
      <c r="Y12" s="11">
        <v>1617347</v>
      </c>
      <c r="Z12" s="2">
        <v>14.51</v>
      </c>
      <c r="AA12" s="15">
        <v>44579073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4905420</v>
      </c>
      <c r="D15" s="10"/>
      <c r="E15" s="11">
        <v>14400000</v>
      </c>
      <c r="F15" s="11">
        <v>14400000</v>
      </c>
      <c r="G15" s="11">
        <v>1595770</v>
      </c>
      <c r="H15" s="11">
        <v>225165</v>
      </c>
      <c r="I15" s="11">
        <v>200960</v>
      </c>
      <c r="J15" s="11">
        <v>2021895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2021895</v>
      </c>
      <c r="X15" s="11">
        <v>3600000</v>
      </c>
      <c r="Y15" s="11">
        <v>-1578105</v>
      </c>
      <c r="Z15" s="2">
        <v>-43.84</v>
      </c>
      <c r="AA15" s="15">
        <v>14400000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24808146</v>
      </c>
      <c r="F20" s="60">
        <f t="shared" si="2"/>
        <v>24808146</v>
      </c>
      <c r="G20" s="60">
        <f t="shared" si="2"/>
        <v>0</v>
      </c>
      <c r="H20" s="60">
        <f t="shared" si="2"/>
        <v>503255</v>
      </c>
      <c r="I20" s="60">
        <f t="shared" si="2"/>
        <v>383530</v>
      </c>
      <c r="J20" s="60">
        <f t="shared" si="2"/>
        <v>886785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886785</v>
      </c>
      <c r="X20" s="60">
        <f t="shared" si="2"/>
        <v>6202037</v>
      </c>
      <c r="Y20" s="60">
        <f t="shared" si="2"/>
        <v>-5315252</v>
      </c>
      <c r="Z20" s="61">
        <f>+IF(X20&lt;&gt;0,+(Y20/X20)*100,0)</f>
        <v>-85.70171380789891</v>
      </c>
      <c r="AA20" s="62">
        <f>SUM(AA26:AA33)</f>
        <v>24808146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4000000</v>
      </c>
      <c r="F22" s="11">
        <v>4000000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1000000</v>
      </c>
      <c r="Y22" s="11">
        <v>-1000000</v>
      </c>
      <c r="Z22" s="2">
        <v>-100</v>
      </c>
      <c r="AA22" s="15">
        <v>4000000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4000000</v>
      </c>
      <c r="F26" s="51">
        <f t="shared" si="3"/>
        <v>4000000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1000000</v>
      </c>
      <c r="Y26" s="51">
        <f t="shared" si="3"/>
        <v>-1000000</v>
      </c>
      <c r="Z26" s="52">
        <f>+IF(X26&lt;&gt;0,+(Y26/X26)*100,0)</f>
        <v>-100</v>
      </c>
      <c r="AA26" s="53">
        <f>SUM(AA21:AA25)</f>
        <v>4000000</v>
      </c>
    </row>
    <row r="27" spans="1:27" ht="13.5">
      <c r="A27" s="54" t="s">
        <v>38</v>
      </c>
      <c r="B27" s="64"/>
      <c r="C27" s="9"/>
      <c r="D27" s="10"/>
      <c r="E27" s="11">
        <v>20808146</v>
      </c>
      <c r="F27" s="11">
        <v>20808146</v>
      </c>
      <c r="G27" s="11"/>
      <c r="H27" s="11">
        <v>503255</v>
      </c>
      <c r="I27" s="11">
        <v>383530</v>
      </c>
      <c r="J27" s="11">
        <v>886785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886785</v>
      </c>
      <c r="X27" s="11">
        <v>5202037</v>
      </c>
      <c r="Y27" s="11">
        <v>-4315252</v>
      </c>
      <c r="Z27" s="2">
        <v>-82.95</v>
      </c>
      <c r="AA27" s="15">
        <v>20808146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28616405</v>
      </c>
      <c r="D36" s="10">
        <f t="shared" si="4"/>
        <v>0</v>
      </c>
      <c r="E36" s="11">
        <f t="shared" si="4"/>
        <v>86781555</v>
      </c>
      <c r="F36" s="11">
        <f t="shared" si="4"/>
        <v>86781555</v>
      </c>
      <c r="G36" s="11">
        <f t="shared" si="4"/>
        <v>0</v>
      </c>
      <c r="H36" s="11">
        <f t="shared" si="4"/>
        <v>7787505</v>
      </c>
      <c r="I36" s="11">
        <f t="shared" si="4"/>
        <v>6841259</v>
      </c>
      <c r="J36" s="11">
        <f t="shared" si="4"/>
        <v>14628764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14628764</v>
      </c>
      <c r="X36" s="11">
        <f t="shared" si="4"/>
        <v>21695389</v>
      </c>
      <c r="Y36" s="11">
        <f t="shared" si="4"/>
        <v>-7066625</v>
      </c>
      <c r="Z36" s="2">
        <f aca="true" t="shared" si="5" ref="Z36:Z49">+IF(X36&lt;&gt;0,+(Y36/X36)*100,0)</f>
        <v>-32.5720133434805</v>
      </c>
      <c r="AA36" s="15">
        <f>AA6+AA21</f>
        <v>86781555</v>
      </c>
    </row>
    <row r="37" spans="1:27" ht="13.5">
      <c r="A37" s="46" t="s">
        <v>33</v>
      </c>
      <c r="B37" s="47"/>
      <c r="C37" s="9">
        <f t="shared" si="4"/>
        <v>33559839</v>
      </c>
      <c r="D37" s="10">
        <f t="shared" si="4"/>
        <v>0</v>
      </c>
      <c r="E37" s="11">
        <f t="shared" si="4"/>
        <v>10048401</v>
      </c>
      <c r="F37" s="11">
        <f t="shared" si="4"/>
        <v>10048401</v>
      </c>
      <c r="G37" s="11">
        <f t="shared" si="4"/>
        <v>0</v>
      </c>
      <c r="H37" s="11">
        <f t="shared" si="4"/>
        <v>1030873</v>
      </c>
      <c r="I37" s="11">
        <f t="shared" si="4"/>
        <v>911693</v>
      </c>
      <c r="J37" s="11">
        <f t="shared" si="4"/>
        <v>1942566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1942566</v>
      </c>
      <c r="X37" s="11">
        <f t="shared" si="4"/>
        <v>2512100</v>
      </c>
      <c r="Y37" s="11">
        <f t="shared" si="4"/>
        <v>-569534</v>
      </c>
      <c r="Z37" s="2">
        <f t="shared" si="5"/>
        <v>-22.67162931411966</v>
      </c>
      <c r="AA37" s="15">
        <f>AA7+AA22</f>
        <v>10048401</v>
      </c>
    </row>
    <row r="38" spans="1:27" ht="13.5">
      <c r="A38" s="46" t="s">
        <v>34</v>
      </c>
      <c r="B38" s="47"/>
      <c r="C38" s="9">
        <f t="shared" si="4"/>
        <v>13887868</v>
      </c>
      <c r="D38" s="10">
        <f t="shared" si="4"/>
        <v>0</v>
      </c>
      <c r="E38" s="11">
        <f t="shared" si="4"/>
        <v>50168190</v>
      </c>
      <c r="F38" s="11">
        <f t="shared" si="4"/>
        <v>50168190</v>
      </c>
      <c r="G38" s="11">
        <f t="shared" si="4"/>
        <v>0</v>
      </c>
      <c r="H38" s="11">
        <f t="shared" si="4"/>
        <v>735295</v>
      </c>
      <c r="I38" s="11">
        <f t="shared" si="4"/>
        <v>983973</v>
      </c>
      <c r="J38" s="11">
        <f t="shared" si="4"/>
        <v>1719268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1719268</v>
      </c>
      <c r="X38" s="11">
        <f t="shared" si="4"/>
        <v>12542048</v>
      </c>
      <c r="Y38" s="11">
        <f t="shared" si="4"/>
        <v>-10822780</v>
      </c>
      <c r="Z38" s="2">
        <f t="shared" si="5"/>
        <v>-86.29196762761552</v>
      </c>
      <c r="AA38" s="15">
        <f>AA8+AA23</f>
        <v>50168190</v>
      </c>
    </row>
    <row r="39" spans="1:27" ht="13.5">
      <c r="A39" s="46" t="s">
        <v>35</v>
      </c>
      <c r="B39" s="47"/>
      <c r="C39" s="9">
        <f t="shared" si="4"/>
        <v>32349252</v>
      </c>
      <c r="D39" s="10">
        <f t="shared" si="4"/>
        <v>0</v>
      </c>
      <c r="E39" s="11">
        <f t="shared" si="4"/>
        <v>17391135</v>
      </c>
      <c r="F39" s="11">
        <f t="shared" si="4"/>
        <v>17391135</v>
      </c>
      <c r="G39" s="11">
        <f t="shared" si="4"/>
        <v>450104</v>
      </c>
      <c r="H39" s="11">
        <f t="shared" si="4"/>
        <v>1059166</v>
      </c>
      <c r="I39" s="11">
        <f t="shared" si="4"/>
        <v>0</v>
      </c>
      <c r="J39" s="11">
        <f t="shared" si="4"/>
        <v>1509270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1509270</v>
      </c>
      <c r="X39" s="11">
        <f t="shared" si="4"/>
        <v>4347784</v>
      </c>
      <c r="Y39" s="11">
        <f t="shared" si="4"/>
        <v>-2838514</v>
      </c>
      <c r="Z39" s="2">
        <f t="shared" si="5"/>
        <v>-65.28645397287445</v>
      </c>
      <c r="AA39" s="15">
        <f>AA9+AA24</f>
        <v>17391135</v>
      </c>
    </row>
    <row r="40" spans="1:27" ht="13.5">
      <c r="A40" s="46" t="s">
        <v>36</v>
      </c>
      <c r="B40" s="47"/>
      <c r="C40" s="9">
        <f t="shared" si="4"/>
        <v>6891056</v>
      </c>
      <c r="D40" s="10">
        <f t="shared" si="4"/>
        <v>0</v>
      </c>
      <c r="E40" s="11">
        <f t="shared" si="4"/>
        <v>13743500</v>
      </c>
      <c r="F40" s="11">
        <f t="shared" si="4"/>
        <v>13743500</v>
      </c>
      <c r="G40" s="11">
        <f t="shared" si="4"/>
        <v>2264181</v>
      </c>
      <c r="H40" s="11">
        <f t="shared" si="4"/>
        <v>463128</v>
      </c>
      <c r="I40" s="11">
        <f t="shared" si="4"/>
        <v>463128</v>
      </c>
      <c r="J40" s="11">
        <f t="shared" si="4"/>
        <v>3190437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3190437</v>
      </c>
      <c r="X40" s="11">
        <f t="shared" si="4"/>
        <v>3435875</v>
      </c>
      <c r="Y40" s="11">
        <f t="shared" si="4"/>
        <v>-245438</v>
      </c>
      <c r="Z40" s="2">
        <f t="shared" si="5"/>
        <v>-7.143391421399207</v>
      </c>
      <c r="AA40" s="15">
        <f>AA10+AA25</f>
        <v>13743500</v>
      </c>
    </row>
    <row r="41" spans="1:27" ht="13.5">
      <c r="A41" s="48" t="s">
        <v>37</v>
      </c>
      <c r="B41" s="47"/>
      <c r="C41" s="49">
        <f aca="true" t="shared" si="6" ref="C41:Y41">SUM(C36:C40)</f>
        <v>115304420</v>
      </c>
      <c r="D41" s="50">
        <f t="shared" si="6"/>
        <v>0</v>
      </c>
      <c r="E41" s="51">
        <f t="shared" si="6"/>
        <v>178132781</v>
      </c>
      <c r="F41" s="51">
        <f t="shared" si="6"/>
        <v>178132781</v>
      </c>
      <c r="G41" s="51">
        <f t="shared" si="6"/>
        <v>2714285</v>
      </c>
      <c r="H41" s="51">
        <f t="shared" si="6"/>
        <v>11075967</v>
      </c>
      <c r="I41" s="51">
        <f t="shared" si="6"/>
        <v>9200053</v>
      </c>
      <c r="J41" s="51">
        <f t="shared" si="6"/>
        <v>22990305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22990305</v>
      </c>
      <c r="X41" s="51">
        <f t="shared" si="6"/>
        <v>44533196</v>
      </c>
      <c r="Y41" s="51">
        <f t="shared" si="6"/>
        <v>-21542891</v>
      </c>
      <c r="Z41" s="52">
        <f t="shared" si="5"/>
        <v>-48.374904419615426</v>
      </c>
      <c r="AA41" s="53">
        <f>SUM(AA36:AA40)</f>
        <v>178132781</v>
      </c>
    </row>
    <row r="42" spans="1:27" ht="13.5">
      <c r="A42" s="54" t="s">
        <v>38</v>
      </c>
      <c r="B42" s="35"/>
      <c r="C42" s="65">
        <f aca="true" t="shared" si="7" ref="C42:Y48">C12+C27</f>
        <v>51041813</v>
      </c>
      <c r="D42" s="66">
        <f t="shared" si="7"/>
        <v>0</v>
      </c>
      <c r="E42" s="67">
        <f t="shared" si="7"/>
        <v>65387219</v>
      </c>
      <c r="F42" s="67">
        <f t="shared" si="7"/>
        <v>65387219</v>
      </c>
      <c r="G42" s="67">
        <f t="shared" si="7"/>
        <v>2254693</v>
      </c>
      <c r="H42" s="67">
        <f t="shared" si="7"/>
        <v>5021766</v>
      </c>
      <c r="I42" s="67">
        <f t="shared" si="7"/>
        <v>6372441</v>
      </c>
      <c r="J42" s="67">
        <f t="shared" si="7"/>
        <v>13648900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13648900</v>
      </c>
      <c r="X42" s="67">
        <f t="shared" si="7"/>
        <v>16346805</v>
      </c>
      <c r="Y42" s="67">
        <f t="shared" si="7"/>
        <v>-2697905</v>
      </c>
      <c r="Z42" s="69">
        <f t="shared" si="5"/>
        <v>-16.504173139644106</v>
      </c>
      <c r="AA42" s="68">
        <f aca="true" t="shared" si="8" ref="AA42:AA48">AA12+AA27</f>
        <v>65387219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4905420</v>
      </c>
      <c r="D45" s="66">
        <f t="shared" si="7"/>
        <v>0</v>
      </c>
      <c r="E45" s="67">
        <f t="shared" si="7"/>
        <v>14400000</v>
      </c>
      <c r="F45" s="67">
        <f t="shared" si="7"/>
        <v>14400000</v>
      </c>
      <c r="G45" s="67">
        <f t="shared" si="7"/>
        <v>1595770</v>
      </c>
      <c r="H45" s="67">
        <f t="shared" si="7"/>
        <v>225165</v>
      </c>
      <c r="I45" s="67">
        <f t="shared" si="7"/>
        <v>200960</v>
      </c>
      <c r="J45" s="67">
        <f t="shared" si="7"/>
        <v>2021895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2021895</v>
      </c>
      <c r="X45" s="67">
        <f t="shared" si="7"/>
        <v>3600000</v>
      </c>
      <c r="Y45" s="67">
        <f t="shared" si="7"/>
        <v>-1578105</v>
      </c>
      <c r="Z45" s="69">
        <f t="shared" si="5"/>
        <v>-43.83625</v>
      </c>
      <c r="AA45" s="68">
        <f t="shared" si="8"/>
        <v>14400000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171251653</v>
      </c>
      <c r="D49" s="78">
        <f t="shared" si="9"/>
        <v>0</v>
      </c>
      <c r="E49" s="79">
        <f t="shared" si="9"/>
        <v>257920000</v>
      </c>
      <c r="F49" s="79">
        <f t="shared" si="9"/>
        <v>257920000</v>
      </c>
      <c r="G49" s="79">
        <f t="shared" si="9"/>
        <v>6564748</v>
      </c>
      <c r="H49" s="79">
        <f t="shared" si="9"/>
        <v>16322898</v>
      </c>
      <c r="I49" s="79">
        <f t="shared" si="9"/>
        <v>15773454</v>
      </c>
      <c r="J49" s="79">
        <f t="shared" si="9"/>
        <v>38661100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38661100</v>
      </c>
      <c r="X49" s="79">
        <f t="shared" si="9"/>
        <v>64480001</v>
      </c>
      <c r="Y49" s="79">
        <f t="shared" si="9"/>
        <v>-25818901</v>
      </c>
      <c r="Z49" s="80">
        <f t="shared" si="5"/>
        <v>-40.041719292156955</v>
      </c>
      <c r="AA49" s="81">
        <f>SUM(AA41:AA48)</f>
        <v>257920000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162882817</v>
      </c>
      <c r="D51" s="66">
        <f t="shared" si="10"/>
        <v>0</v>
      </c>
      <c r="E51" s="67">
        <f t="shared" si="10"/>
        <v>71220000</v>
      </c>
      <c r="F51" s="67">
        <f t="shared" si="10"/>
        <v>71220000</v>
      </c>
      <c r="G51" s="67">
        <f t="shared" si="10"/>
        <v>9861952</v>
      </c>
      <c r="H51" s="67">
        <f t="shared" si="10"/>
        <v>6051172</v>
      </c>
      <c r="I51" s="67">
        <f t="shared" si="10"/>
        <v>2615053</v>
      </c>
      <c r="J51" s="67">
        <f t="shared" si="10"/>
        <v>18528177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18528177</v>
      </c>
      <c r="X51" s="67">
        <f t="shared" si="10"/>
        <v>17805000</v>
      </c>
      <c r="Y51" s="67">
        <f t="shared" si="10"/>
        <v>723177</v>
      </c>
      <c r="Z51" s="69">
        <f>+IF(X51&lt;&gt;0,+(Y51/X51)*100,0)</f>
        <v>4.061651221566976</v>
      </c>
      <c r="AA51" s="68">
        <f>SUM(AA57:AA61)</f>
        <v>71220000</v>
      </c>
    </row>
    <row r="52" spans="1:27" ht="13.5">
      <c r="A52" s="84" t="s">
        <v>32</v>
      </c>
      <c r="B52" s="47"/>
      <c r="C52" s="9">
        <v>47288095</v>
      </c>
      <c r="D52" s="10"/>
      <c r="E52" s="11">
        <v>17000000</v>
      </c>
      <c r="F52" s="11">
        <v>17000000</v>
      </c>
      <c r="G52" s="11">
        <v>9640712</v>
      </c>
      <c r="H52" s="11">
        <v>3119098</v>
      </c>
      <c r="I52" s="11">
        <v>2078348</v>
      </c>
      <c r="J52" s="11">
        <v>14838158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14838158</v>
      </c>
      <c r="X52" s="11">
        <v>4250000</v>
      </c>
      <c r="Y52" s="11">
        <v>10588158</v>
      </c>
      <c r="Z52" s="2">
        <v>249.13</v>
      </c>
      <c r="AA52" s="15">
        <v>17000000</v>
      </c>
    </row>
    <row r="53" spans="1:27" ht="13.5">
      <c r="A53" s="84" t="s">
        <v>33</v>
      </c>
      <c r="B53" s="47"/>
      <c r="C53" s="9">
        <v>33950534</v>
      </c>
      <c r="D53" s="10"/>
      <c r="E53" s="11">
        <v>38000000</v>
      </c>
      <c r="F53" s="11">
        <v>38000000</v>
      </c>
      <c r="G53" s="11">
        <v>163279</v>
      </c>
      <c r="H53" s="11">
        <v>2310660</v>
      </c>
      <c r="I53" s="11">
        <v>86500</v>
      </c>
      <c r="J53" s="11">
        <v>2560439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2560439</v>
      </c>
      <c r="X53" s="11">
        <v>9500000</v>
      </c>
      <c r="Y53" s="11">
        <v>-6939561</v>
      </c>
      <c r="Z53" s="2">
        <v>-73.05</v>
      </c>
      <c r="AA53" s="15">
        <v>38000000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71470637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152709266</v>
      </c>
      <c r="D57" s="50">
        <f t="shared" si="11"/>
        <v>0</v>
      </c>
      <c r="E57" s="51">
        <f t="shared" si="11"/>
        <v>55000000</v>
      </c>
      <c r="F57" s="51">
        <f t="shared" si="11"/>
        <v>55000000</v>
      </c>
      <c r="G57" s="51">
        <f t="shared" si="11"/>
        <v>9803991</v>
      </c>
      <c r="H57" s="51">
        <f t="shared" si="11"/>
        <v>5429758</v>
      </c>
      <c r="I57" s="51">
        <f t="shared" si="11"/>
        <v>2164848</v>
      </c>
      <c r="J57" s="51">
        <f t="shared" si="11"/>
        <v>17398597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17398597</v>
      </c>
      <c r="X57" s="51">
        <f t="shared" si="11"/>
        <v>13750000</v>
      </c>
      <c r="Y57" s="51">
        <f t="shared" si="11"/>
        <v>3648597</v>
      </c>
      <c r="Z57" s="52">
        <f>+IF(X57&lt;&gt;0,+(Y57/X57)*100,0)</f>
        <v>26.53525090909091</v>
      </c>
      <c r="AA57" s="53">
        <f>SUM(AA52:AA56)</f>
        <v>55000000</v>
      </c>
    </row>
    <row r="58" spans="1:27" ht="13.5">
      <c r="A58" s="86" t="s">
        <v>38</v>
      </c>
      <c r="B58" s="35"/>
      <c r="C58" s="9">
        <v>726087</v>
      </c>
      <c r="D58" s="10"/>
      <c r="E58" s="11">
        <v>1370000</v>
      </c>
      <c r="F58" s="11">
        <v>1370000</v>
      </c>
      <c r="G58" s="11">
        <v>29500</v>
      </c>
      <c r="H58" s="11">
        <v>24009</v>
      </c>
      <c r="I58" s="11">
        <v>39830</v>
      </c>
      <c r="J58" s="11">
        <v>93339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93339</v>
      </c>
      <c r="X58" s="11">
        <v>342500</v>
      </c>
      <c r="Y58" s="11">
        <v>-249161</v>
      </c>
      <c r="Z58" s="2">
        <v>-72.75</v>
      </c>
      <c r="AA58" s="15">
        <v>1370000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9447464</v>
      </c>
      <c r="D61" s="10"/>
      <c r="E61" s="11">
        <v>14850000</v>
      </c>
      <c r="F61" s="11">
        <v>14850000</v>
      </c>
      <c r="G61" s="11">
        <v>28461</v>
      </c>
      <c r="H61" s="11">
        <v>597405</v>
      </c>
      <c r="I61" s="11">
        <v>410375</v>
      </c>
      <c r="J61" s="11">
        <v>1036241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1036241</v>
      </c>
      <c r="X61" s="11">
        <v>3712500</v>
      </c>
      <c r="Y61" s="11">
        <v>-2676259</v>
      </c>
      <c r="Z61" s="2">
        <v>-72.09</v>
      </c>
      <c r="AA61" s="15">
        <v>14850000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71220000</v>
      </c>
      <c r="F68" s="11"/>
      <c r="G68" s="11">
        <v>9861953</v>
      </c>
      <c r="H68" s="11">
        <v>6051172</v>
      </c>
      <c r="I68" s="11">
        <v>2615054</v>
      </c>
      <c r="J68" s="11">
        <v>18528179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18528179</v>
      </c>
      <c r="X68" s="11"/>
      <c r="Y68" s="11">
        <v>18528179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71220000</v>
      </c>
      <c r="F69" s="79">
        <f t="shared" si="12"/>
        <v>0</v>
      </c>
      <c r="G69" s="79">
        <f t="shared" si="12"/>
        <v>9861953</v>
      </c>
      <c r="H69" s="79">
        <f t="shared" si="12"/>
        <v>6051172</v>
      </c>
      <c r="I69" s="79">
        <f t="shared" si="12"/>
        <v>2615054</v>
      </c>
      <c r="J69" s="79">
        <f t="shared" si="12"/>
        <v>18528179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18528179</v>
      </c>
      <c r="X69" s="79">
        <f t="shared" si="12"/>
        <v>0</v>
      </c>
      <c r="Y69" s="79">
        <f t="shared" si="12"/>
        <v>18528179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47529977</v>
      </c>
      <c r="F5" s="43">
        <f t="shared" si="0"/>
        <v>47529977</v>
      </c>
      <c r="G5" s="43">
        <f t="shared" si="0"/>
        <v>1768200</v>
      </c>
      <c r="H5" s="43">
        <f t="shared" si="0"/>
        <v>3180248</v>
      </c>
      <c r="I5" s="43">
        <f t="shared" si="0"/>
        <v>2796618</v>
      </c>
      <c r="J5" s="43">
        <f t="shared" si="0"/>
        <v>7745066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7745066</v>
      </c>
      <c r="X5" s="43">
        <f t="shared" si="0"/>
        <v>11882495</v>
      </c>
      <c r="Y5" s="43">
        <f t="shared" si="0"/>
        <v>-4137429</v>
      </c>
      <c r="Z5" s="44">
        <f>+IF(X5&lt;&gt;0,+(Y5/X5)*100,0)</f>
        <v>-34.81953074669924</v>
      </c>
      <c r="AA5" s="45">
        <f>SUM(AA11:AA18)</f>
        <v>47529977</v>
      </c>
    </row>
    <row r="6" spans="1:27" ht="13.5">
      <c r="A6" s="46" t="s">
        <v>32</v>
      </c>
      <c r="B6" s="47"/>
      <c r="C6" s="9"/>
      <c r="D6" s="10"/>
      <c r="E6" s="11">
        <v>4291050</v>
      </c>
      <c r="F6" s="11">
        <v>4291050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1072763</v>
      </c>
      <c r="Y6" s="11">
        <v>-1072763</v>
      </c>
      <c r="Z6" s="2">
        <v>-100</v>
      </c>
      <c r="AA6" s="15">
        <v>4291050</v>
      </c>
    </row>
    <row r="7" spans="1:27" ht="13.5">
      <c r="A7" s="46" t="s">
        <v>33</v>
      </c>
      <c r="B7" s="47"/>
      <c r="C7" s="9"/>
      <c r="D7" s="10"/>
      <c r="E7" s="11">
        <v>750000</v>
      </c>
      <c r="F7" s="11">
        <v>750000</v>
      </c>
      <c r="G7" s="11"/>
      <c r="H7" s="11">
        <v>756897</v>
      </c>
      <c r="I7" s="11"/>
      <c r="J7" s="11">
        <v>756897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756897</v>
      </c>
      <c r="X7" s="11">
        <v>187500</v>
      </c>
      <c r="Y7" s="11">
        <v>569397</v>
      </c>
      <c r="Z7" s="2">
        <v>303.68</v>
      </c>
      <c r="AA7" s="15">
        <v>750000</v>
      </c>
    </row>
    <row r="8" spans="1:27" ht="13.5">
      <c r="A8" s="46" t="s">
        <v>34</v>
      </c>
      <c r="B8" s="47"/>
      <c r="C8" s="9"/>
      <c r="D8" s="10"/>
      <c r="E8" s="11">
        <v>39063573</v>
      </c>
      <c r="F8" s="11">
        <v>39063573</v>
      </c>
      <c r="G8" s="11">
        <v>1763053</v>
      </c>
      <c r="H8" s="11">
        <v>2346101</v>
      </c>
      <c r="I8" s="11">
        <v>2770271</v>
      </c>
      <c r="J8" s="11">
        <v>6879425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6879425</v>
      </c>
      <c r="X8" s="11">
        <v>9765893</v>
      </c>
      <c r="Y8" s="11">
        <v>-2886468</v>
      </c>
      <c r="Z8" s="2">
        <v>-29.56</v>
      </c>
      <c r="AA8" s="15">
        <v>39063573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44104623</v>
      </c>
      <c r="F11" s="51">
        <f t="shared" si="1"/>
        <v>44104623</v>
      </c>
      <c r="G11" s="51">
        <f t="shared" si="1"/>
        <v>1763053</v>
      </c>
      <c r="H11" s="51">
        <f t="shared" si="1"/>
        <v>3102998</v>
      </c>
      <c r="I11" s="51">
        <f t="shared" si="1"/>
        <v>2770271</v>
      </c>
      <c r="J11" s="51">
        <f t="shared" si="1"/>
        <v>7636322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7636322</v>
      </c>
      <c r="X11" s="51">
        <f t="shared" si="1"/>
        <v>11026156</v>
      </c>
      <c r="Y11" s="51">
        <f t="shared" si="1"/>
        <v>-3389834</v>
      </c>
      <c r="Z11" s="52">
        <f>+IF(X11&lt;&gt;0,+(Y11/X11)*100,0)</f>
        <v>-30.74357010729759</v>
      </c>
      <c r="AA11" s="53">
        <f>SUM(AA6:AA10)</f>
        <v>44104623</v>
      </c>
    </row>
    <row r="12" spans="1:27" ht="13.5">
      <c r="A12" s="54" t="s">
        <v>38</v>
      </c>
      <c r="B12" s="35"/>
      <c r="C12" s="9"/>
      <c r="D12" s="10"/>
      <c r="E12" s="11">
        <v>2420854</v>
      </c>
      <c r="F12" s="11">
        <v>2420854</v>
      </c>
      <c r="G12" s="11"/>
      <c r="H12" s="11">
        <v>14726</v>
      </c>
      <c r="I12" s="11"/>
      <c r="J12" s="11">
        <v>14726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14726</v>
      </c>
      <c r="X12" s="11">
        <v>605214</v>
      </c>
      <c r="Y12" s="11">
        <v>-590488</v>
      </c>
      <c r="Z12" s="2">
        <v>-97.57</v>
      </c>
      <c r="AA12" s="15">
        <v>2420854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1004500</v>
      </c>
      <c r="F15" s="11">
        <v>1004500</v>
      </c>
      <c r="G15" s="11">
        <v>5147</v>
      </c>
      <c r="H15" s="11">
        <v>62524</v>
      </c>
      <c r="I15" s="11">
        <v>26347</v>
      </c>
      <c r="J15" s="11">
        <v>94018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94018</v>
      </c>
      <c r="X15" s="11">
        <v>251125</v>
      </c>
      <c r="Y15" s="11">
        <v>-157107</v>
      </c>
      <c r="Z15" s="2">
        <v>-62.56</v>
      </c>
      <c r="AA15" s="15">
        <v>1004500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4291050</v>
      </c>
      <c r="F36" s="11">
        <f t="shared" si="4"/>
        <v>4291050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1072763</v>
      </c>
      <c r="Y36" s="11">
        <f t="shared" si="4"/>
        <v>-1072763</v>
      </c>
      <c r="Z36" s="2">
        <f aca="true" t="shared" si="5" ref="Z36:Z49">+IF(X36&lt;&gt;0,+(Y36/X36)*100,0)</f>
        <v>-100</v>
      </c>
      <c r="AA36" s="15">
        <f>AA6+AA21</f>
        <v>4291050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750000</v>
      </c>
      <c r="F37" s="11">
        <f t="shared" si="4"/>
        <v>750000</v>
      </c>
      <c r="G37" s="11">
        <f t="shared" si="4"/>
        <v>0</v>
      </c>
      <c r="H37" s="11">
        <f t="shared" si="4"/>
        <v>756897</v>
      </c>
      <c r="I37" s="11">
        <f t="shared" si="4"/>
        <v>0</v>
      </c>
      <c r="J37" s="11">
        <f t="shared" si="4"/>
        <v>756897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756897</v>
      </c>
      <c r="X37" s="11">
        <f t="shared" si="4"/>
        <v>187500</v>
      </c>
      <c r="Y37" s="11">
        <f t="shared" si="4"/>
        <v>569397</v>
      </c>
      <c r="Z37" s="2">
        <f t="shared" si="5"/>
        <v>303.6784</v>
      </c>
      <c r="AA37" s="15">
        <f>AA7+AA22</f>
        <v>750000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39063573</v>
      </c>
      <c r="F38" s="11">
        <f t="shared" si="4"/>
        <v>39063573</v>
      </c>
      <c r="G38" s="11">
        <f t="shared" si="4"/>
        <v>1763053</v>
      </c>
      <c r="H38" s="11">
        <f t="shared" si="4"/>
        <v>2346101</v>
      </c>
      <c r="I38" s="11">
        <f t="shared" si="4"/>
        <v>2770271</v>
      </c>
      <c r="J38" s="11">
        <f t="shared" si="4"/>
        <v>6879425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6879425</v>
      </c>
      <c r="X38" s="11">
        <f t="shared" si="4"/>
        <v>9765893</v>
      </c>
      <c r="Y38" s="11">
        <f t="shared" si="4"/>
        <v>-2886468</v>
      </c>
      <c r="Z38" s="2">
        <f t="shared" si="5"/>
        <v>-29.556621191733313</v>
      </c>
      <c r="AA38" s="15">
        <f>AA8+AA23</f>
        <v>39063573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44104623</v>
      </c>
      <c r="F41" s="51">
        <f t="shared" si="6"/>
        <v>44104623</v>
      </c>
      <c r="G41" s="51">
        <f t="shared" si="6"/>
        <v>1763053</v>
      </c>
      <c r="H41" s="51">
        <f t="shared" si="6"/>
        <v>3102998</v>
      </c>
      <c r="I41" s="51">
        <f t="shared" si="6"/>
        <v>2770271</v>
      </c>
      <c r="J41" s="51">
        <f t="shared" si="6"/>
        <v>7636322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7636322</v>
      </c>
      <c r="X41" s="51">
        <f t="shared" si="6"/>
        <v>11026156</v>
      </c>
      <c r="Y41" s="51">
        <f t="shared" si="6"/>
        <v>-3389834</v>
      </c>
      <c r="Z41" s="52">
        <f t="shared" si="5"/>
        <v>-30.74357010729759</v>
      </c>
      <c r="AA41" s="53">
        <f>SUM(AA36:AA40)</f>
        <v>44104623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2420854</v>
      </c>
      <c r="F42" s="67">
        <f t="shared" si="7"/>
        <v>2420854</v>
      </c>
      <c r="G42" s="67">
        <f t="shared" si="7"/>
        <v>0</v>
      </c>
      <c r="H42" s="67">
        <f t="shared" si="7"/>
        <v>14726</v>
      </c>
      <c r="I42" s="67">
        <f t="shared" si="7"/>
        <v>0</v>
      </c>
      <c r="J42" s="67">
        <f t="shared" si="7"/>
        <v>14726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14726</v>
      </c>
      <c r="X42" s="67">
        <f t="shared" si="7"/>
        <v>605214</v>
      </c>
      <c r="Y42" s="67">
        <f t="shared" si="7"/>
        <v>-590488</v>
      </c>
      <c r="Z42" s="69">
        <f t="shared" si="5"/>
        <v>-97.5668110783954</v>
      </c>
      <c r="AA42" s="68">
        <f aca="true" t="shared" si="8" ref="AA42:AA48">AA12+AA27</f>
        <v>2420854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1004500</v>
      </c>
      <c r="F45" s="67">
        <f t="shared" si="7"/>
        <v>1004500</v>
      </c>
      <c r="G45" s="67">
        <f t="shared" si="7"/>
        <v>5147</v>
      </c>
      <c r="H45" s="67">
        <f t="shared" si="7"/>
        <v>62524</v>
      </c>
      <c r="I45" s="67">
        <f t="shared" si="7"/>
        <v>26347</v>
      </c>
      <c r="J45" s="67">
        <f t="shared" si="7"/>
        <v>94018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94018</v>
      </c>
      <c r="X45" s="67">
        <f t="shared" si="7"/>
        <v>251125</v>
      </c>
      <c r="Y45" s="67">
        <f t="shared" si="7"/>
        <v>-157107</v>
      </c>
      <c r="Z45" s="69">
        <f t="shared" si="5"/>
        <v>-62.56127426580388</v>
      </c>
      <c r="AA45" s="68">
        <f t="shared" si="8"/>
        <v>1004500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47529977</v>
      </c>
      <c r="F49" s="79">
        <f t="shared" si="9"/>
        <v>47529977</v>
      </c>
      <c r="G49" s="79">
        <f t="shared" si="9"/>
        <v>1768200</v>
      </c>
      <c r="H49" s="79">
        <f t="shared" si="9"/>
        <v>3180248</v>
      </c>
      <c r="I49" s="79">
        <f t="shared" si="9"/>
        <v>2796618</v>
      </c>
      <c r="J49" s="79">
        <f t="shared" si="9"/>
        <v>7745066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7745066</v>
      </c>
      <c r="X49" s="79">
        <f t="shared" si="9"/>
        <v>11882495</v>
      </c>
      <c r="Y49" s="79">
        <f t="shared" si="9"/>
        <v>-4137429</v>
      </c>
      <c r="Z49" s="80">
        <f t="shared" si="5"/>
        <v>-34.81953074669924</v>
      </c>
      <c r="AA49" s="81">
        <f>SUM(AA41:AA48)</f>
        <v>47529977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7579716</v>
      </c>
      <c r="F51" s="67">
        <f t="shared" si="10"/>
        <v>7579716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1894930</v>
      </c>
      <c r="Y51" s="67">
        <f t="shared" si="10"/>
        <v>-1894930</v>
      </c>
      <c r="Z51" s="69">
        <f>+IF(X51&lt;&gt;0,+(Y51/X51)*100,0)</f>
        <v>-100</v>
      </c>
      <c r="AA51" s="68">
        <f>SUM(AA57:AA61)</f>
        <v>7579716</v>
      </c>
    </row>
    <row r="52" spans="1:27" ht="13.5">
      <c r="A52" s="84" t="s">
        <v>32</v>
      </c>
      <c r="B52" s="47"/>
      <c r="C52" s="9"/>
      <c r="D52" s="10"/>
      <c r="E52" s="11">
        <v>2500000</v>
      </c>
      <c r="F52" s="11">
        <v>2500000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625000</v>
      </c>
      <c r="Y52" s="11">
        <v>-625000</v>
      </c>
      <c r="Z52" s="2">
        <v>-100</v>
      </c>
      <c r="AA52" s="15">
        <v>2500000</v>
      </c>
    </row>
    <row r="53" spans="1:27" ht="13.5">
      <c r="A53" s="84" t="s">
        <v>33</v>
      </c>
      <c r="B53" s="47"/>
      <c r="C53" s="9"/>
      <c r="D53" s="10"/>
      <c r="E53" s="11">
        <v>500000</v>
      </c>
      <c r="F53" s="11">
        <v>500000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125000</v>
      </c>
      <c r="Y53" s="11">
        <v>-125000</v>
      </c>
      <c r="Z53" s="2">
        <v>-100</v>
      </c>
      <c r="AA53" s="15">
        <v>500000</v>
      </c>
    </row>
    <row r="54" spans="1:27" ht="13.5">
      <c r="A54" s="84" t="s">
        <v>34</v>
      </c>
      <c r="B54" s="47"/>
      <c r="C54" s="9"/>
      <c r="D54" s="10"/>
      <c r="E54" s="11">
        <v>2346894</v>
      </c>
      <c r="F54" s="11">
        <v>2346894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586724</v>
      </c>
      <c r="Y54" s="11">
        <v>-586724</v>
      </c>
      <c r="Z54" s="2">
        <v>-100</v>
      </c>
      <c r="AA54" s="15">
        <v>2346894</v>
      </c>
    </row>
    <row r="55" spans="1:27" ht="13.5">
      <c r="A55" s="84" t="s">
        <v>35</v>
      </c>
      <c r="B55" s="47"/>
      <c r="C55" s="9"/>
      <c r="D55" s="10"/>
      <c r="E55" s="11">
        <v>1150000</v>
      </c>
      <c r="F55" s="11">
        <v>1150000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287500</v>
      </c>
      <c r="Y55" s="11">
        <v>-287500</v>
      </c>
      <c r="Z55" s="2">
        <v>-100</v>
      </c>
      <c r="AA55" s="15">
        <v>1150000</v>
      </c>
    </row>
    <row r="56" spans="1:27" ht="13.5">
      <c r="A56" s="84" t="s">
        <v>36</v>
      </c>
      <c r="B56" s="47"/>
      <c r="C56" s="9"/>
      <c r="D56" s="10"/>
      <c r="E56" s="11">
        <v>620000</v>
      </c>
      <c r="F56" s="11">
        <v>620000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155000</v>
      </c>
      <c r="Y56" s="11">
        <v>-155000</v>
      </c>
      <c r="Z56" s="2">
        <v>-100</v>
      </c>
      <c r="AA56" s="15">
        <v>620000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7116894</v>
      </c>
      <c r="F57" s="51">
        <f t="shared" si="11"/>
        <v>7116894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1779224</v>
      </c>
      <c r="Y57" s="51">
        <f t="shared" si="11"/>
        <v>-1779224</v>
      </c>
      <c r="Z57" s="52">
        <f>+IF(X57&lt;&gt;0,+(Y57/X57)*100,0)</f>
        <v>-100</v>
      </c>
      <c r="AA57" s="53">
        <f>SUM(AA52:AA56)</f>
        <v>7116894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462822</v>
      </c>
      <c r="F61" s="11">
        <v>462822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115706</v>
      </c>
      <c r="Y61" s="11">
        <v>-115706</v>
      </c>
      <c r="Z61" s="2">
        <v>-100</v>
      </c>
      <c r="AA61" s="15">
        <v>462822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174207</v>
      </c>
      <c r="H65" s="11">
        <v>56350</v>
      </c>
      <c r="I65" s="11">
        <v>11989</v>
      </c>
      <c r="J65" s="11">
        <v>242546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242546</v>
      </c>
      <c r="X65" s="11"/>
      <c r="Y65" s="11">
        <v>242546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29308</v>
      </c>
      <c r="J67" s="11">
        <v>29308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29308</v>
      </c>
      <c r="X67" s="11"/>
      <c r="Y67" s="11">
        <v>29308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1742073</v>
      </c>
      <c r="H68" s="11">
        <v>225398</v>
      </c>
      <c r="I68" s="11">
        <v>78596</v>
      </c>
      <c r="J68" s="11">
        <v>2046067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2046067</v>
      </c>
      <c r="X68" s="11"/>
      <c r="Y68" s="11">
        <v>2046067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1916280</v>
      </c>
      <c r="H69" s="79">
        <f t="shared" si="12"/>
        <v>281748</v>
      </c>
      <c r="I69" s="79">
        <f t="shared" si="12"/>
        <v>119893</v>
      </c>
      <c r="J69" s="79">
        <f t="shared" si="12"/>
        <v>2317921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2317921</v>
      </c>
      <c r="X69" s="79">
        <f t="shared" si="12"/>
        <v>0</v>
      </c>
      <c r="Y69" s="79">
        <f t="shared" si="12"/>
        <v>2317921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58417950</v>
      </c>
      <c r="F5" s="43">
        <f t="shared" si="0"/>
        <v>58417950</v>
      </c>
      <c r="G5" s="43">
        <f t="shared" si="0"/>
        <v>492229</v>
      </c>
      <c r="H5" s="43">
        <f t="shared" si="0"/>
        <v>1493987</v>
      </c>
      <c r="I5" s="43">
        <f t="shared" si="0"/>
        <v>1991815</v>
      </c>
      <c r="J5" s="43">
        <f t="shared" si="0"/>
        <v>3978031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3978031</v>
      </c>
      <c r="X5" s="43">
        <f t="shared" si="0"/>
        <v>14604487</v>
      </c>
      <c r="Y5" s="43">
        <f t="shared" si="0"/>
        <v>-10626456</v>
      </c>
      <c r="Z5" s="44">
        <f>+IF(X5&lt;&gt;0,+(Y5/X5)*100,0)</f>
        <v>-72.7615834777353</v>
      </c>
      <c r="AA5" s="45">
        <f>SUM(AA11:AA18)</f>
        <v>58417950</v>
      </c>
    </row>
    <row r="6" spans="1:27" ht="13.5">
      <c r="A6" s="46" t="s">
        <v>32</v>
      </c>
      <c r="B6" s="47"/>
      <c r="C6" s="9"/>
      <c r="D6" s="10"/>
      <c r="E6" s="11">
        <v>12660857</v>
      </c>
      <c r="F6" s="11">
        <v>12660857</v>
      </c>
      <c r="G6" s="11">
        <v>132814</v>
      </c>
      <c r="H6" s="11">
        <v>1485165</v>
      </c>
      <c r="I6" s="11">
        <v>576353</v>
      </c>
      <c r="J6" s="11">
        <v>2194332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2194332</v>
      </c>
      <c r="X6" s="11">
        <v>3165214</v>
      </c>
      <c r="Y6" s="11">
        <v>-970882</v>
      </c>
      <c r="Z6" s="2">
        <v>-30.67</v>
      </c>
      <c r="AA6" s="15">
        <v>12660857</v>
      </c>
    </row>
    <row r="7" spans="1:27" ht="13.5">
      <c r="A7" s="46" t="s">
        <v>33</v>
      </c>
      <c r="B7" s="47"/>
      <c r="C7" s="9"/>
      <c r="D7" s="10"/>
      <c r="E7" s="11">
        <v>2000000</v>
      </c>
      <c r="F7" s="11">
        <v>2000000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500000</v>
      </c>
      <c r="Y7" s="11">
        <v>-500000</v>
      </c>
      <c r="Z7" s="2">
        <v>-100</v>
      </c>
      <c r="AA7" s="15">
        <v>2000000</v>
      </c>
    </row>
    <row r="8" spans="1:27" ht="13.5">
      <c r="A8" s="46" t="s">
        <v>34</v>
      </c>
      <c r="B8" s="47"/>
      <c r="C8" s="9"/>
      <c r="D8" s="10"/>
      <c r="E8" s="11">
        <v>33560000</v>
      </c>
      <c r="F8" s="11">
        <v>33560000</v>
      </c>
      <c r="G8" s="11">
        <v>28457</v>
      </c>
      <c r="H8" s="11"/>
      <c r="I8" s="11"/>
      <c r="J8" s="11">
        <v>28457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28457</v>
      </c>
      <c r="X8" s="11">
        <v>8390000</v>
      </c>
      <c r="Y8" s="11">
        <v>-8361543</v>
      </c>
      <c r="Z8" s="2">
        <v>-99.66</v>
      </c>
      <c r="AA8" s="15">
        <v>33560000</v>
      </c>
    </row>
    <row r="9" spans="1:27" ht="13.5">
      <c r="A9" s="46" t="s">
        <v>35</v>
      </c>
      <c r="B9" s="47"/>
      <c r="C9" s="9"/>
      <c r="D9" s="10"/>
      <c r="E9" s="11">
        <v>550000</v>
      </c>
      <c r="F9" s="11">
        <v>550000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137500</v>
      </c>
      <c r="Y9" s="11">
        <v>-137500</v>
      </c>
      <c r="Z9" s="2">
        <v>-100</v>
      </c>
      <c r="AA9" s="15">
        <v>550000</v>
      </c>
    </row>
    <row r="10" spans="1:27" ht="13.5">
      <c r="A10" s="46" t="s">
        <v>36</v>
      </c>
      <c r="B10" s="47"/>
      <c r="C10" s="9"/>
      <c r="D10" s="10"/>
      <c r="E10" s="11">
        <v>3000000</v>
      </c>
      <c r="F10" s="11">
        <v>3000000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750000</v>
      </c>
      <c r="Y10" s="11">
        <v>-750000</v>
      </c>
      <c r="Z10" s="2">
        <v>-100</v>
      </c>
      <c r="AA10" s="15">
        <v>3000000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51770857</v>
      </c>
      <c r="F11" s="51">
        <f t="shared" si="1"/>
        <v>51770857</v>
      </c>
      <c r="G11" s="51">
        <f t="shared" si="1"/>
        <v>161271</v>
      </c>
      <c r="H11" s="51">
        <f t="shared" si="1"/>
        <v>1485165</v>
      </c>
      <c r="I11" s="51">
        <f t="shared" si="1"/>
        <v>576353</v>
      </c>
      <c r="J11" s="51">
        <f t="shared" si="1"/>
        <v>2222789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2222789</v>
      </c>
      <c r="X11" s="51">
        <f t="shared" si="1"/>
        <v>12942714</v>
      </c>
      <c r="Y11" s="51">
        <f t="shared" si="1"/>
        <v>-10719925</v>
      </c>
      <c r="Z11" s="52">
        <f>+IF(X11&lt;&gt;0,+(Y11/X11)*100,0)</f>
        <v>-82.8259436158444</v>
      </c>
      <c r="AA11" s="53">
        <f>SUM(AA6:AA10)</f>
        <v>51770857</v>
      </c>
    </row>
    <row r="12" spans="1:27" ht="13.5">
      <c r="A12" s="54" t="s">
        <v>38</v>
      </c>
      <c r="B12" s="35"/>
      <c r="C12" s="9"/>
      <c r="D12" s="10"/>
      <c r="E12" s="11">
        <v>4897093</v>
      </c>
      <c r="F12" s="11">
        <v>4897093</v>
      </c>
      <c r="G12" s="11">
        <v>330958</v>
      </c>
      <c r="H12" s="11"/>
      <c r="I12" s="11">
        <v>1415462</v>
      </c>
      <c r="J12" s="11">
        <v>1746420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1746420</v>
      </c>
      <c r="X12" s="11">
        <v>1224273</v>
      </c>
      <c r="Y12" s="11">
        <v>522147</v>
      </c>
      <c r="Z12" s="2">
        <v>42.65</v>
      </c>
      <c r="AA12" s="15">
        <v>4897093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1750000</v>
      </c>
      <c r="F15" s="11">
        <v>1750000</v>
      </c>
      <c r="G15" s="11"/>
      <c r="H15" s="11">
        <v>8822</v>
      </c>
      <c r="I15" s="11"/>
      <c r="J15" s="11">
        <v>8822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8822</v>
      </c>
      <c r="X15" s="11">
        <v>437500</v>
      </c>
      <c r="Y15" s="11">
        <v>-428678</v>
      </c>
      <c r="Z15" s="2">
        <v>-97.98</v>
      </c>
      <c r="AA15" s="15">
        <v>1750000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12660857</v>
      </c>
      <c r="F36" s="11">
        <f t="shared" si="4"/>
        <v>12660857</v>
      </c>
      <c r="G36" s="11">
        <f t="shared" si="4"/>
        <v>132814</v>
      </c>
      <c r="H36" s="11">
        <f t="shared" si="4"/>
        <v>1485165</v>
      </c>
      <c r="I36" s="11">
        <f t="shared" si="4"/>
        <v>576353</v>
      </c>
      <c r="J36" s="11">
        <f t="shared" si="4"/>
        <v>2194332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2194332</v>
      </c>
      <c r="X36" s="11">
        <f t="shared" si="4"/>
        <v>3165214</v>
      </c>
      <c r="Y36" s="11">
        <f t="shared" si="4"/>
        <v>-970882</v>
      </c>
      <c r="Z36" s="2">
        <f aca="true" t="shared" si="5" ref="Z36:Z49">+IF(X36&lt;&gt;0,+(Y36/X36)*100,0)</f>
        <v>-30.673502644686902</v>
      </c>
      <c r="AA36" s="15">
        <f>AA6+AA21</f>
        <v>12660857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2000000</v>
      </c>
      <c r="F37" s="11">
        <f t="shared" si="4"/>
        <v>2000000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500000</v>
      </c>
      <c r="Y37" s="11">
        <f t="shared" si="4"/>
        <v>-500000</v>
      </c>
      <c r="Z37" s="2">
        <f t="shared" si="5"/>
        <v>-100</v>
      </c>
      <c r="AA37" s="15">
        <f>AA7+AA22</f>
        <v>2000000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33560000</v>
      </c>
      <c r="F38" s="11">
        <f t="shared" si="4"/>
        <v>33560000</v>
      </c>
      <c r="G38" s="11">
        <f t="shared" si="4"/>
        <v>28457</v>
      </c>
      <c r="H38" s="11">
        <f t="shared" si="4"/>
        <v>0</v>
      </c>
      <c r="I38" s="11">
        <f t="shared" si="4"/>
        <v>0</v>
      </c>
      <c r="J38" s="11">
        <f t="shared" si="4"/>
        <v>28457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28457</v>
      </c>
      <c r="X38" s="11">
        <f t="shared" si="4"/>
        <v>8390000</v>
      </c>
      <c r="Y38" s="11">
        <f t="shared" si="4"/>
        <v>-8361543</v>
      </c>
      <c r="Z38" s="2">
        <f t="shared" si="5"/>
        <v>-99.66082240762813</v>
      </c>
      <c r="AA38" s="15">
        <f>AA8+AA23</f>
        <v>33560000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550000</v>
      </c>
      <c r="F39" s="11">
        <f t="shared" si="4"/>
        <v>550000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137500</v>
      </c>
      <c r="Y39" s="11">
        <f t="shared" si="4"/>
        <v>-137500</v>
      </c>
      <c r="Z39" s="2">
        <f t="shared" si="5"/>
        <v>-100</v>
      </c>
      <c r="AA39" s="15">
        <f>AA9+AA24</f>
        <v>550000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3000000</v>
      </c>
      <c r="F40" s="11">
        <f t="shared" si="4"/>
        <v>3000000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750000</v>
      </c>
      <c r="Y40" s="11">
        <f t="shared" si="4"/>
        <v>-750000</v>
      </c>
      <c r="Z40" s="2">
        <f t="shared" si="5"/>
        <v>-100</v>
      </c>
      <c r="AA40" s="15">
        <f>AA10+AA25</f>
        <v>3000000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51770857</v>
      </c>
      <c r="F41" s="51">
        <f t="shared" si="6"/>
        <v>51770857</v>
      </c>
      <c r="G41" s="51">
        <f t="shared" si="6"/>
        <v>161271</v>
      </c>
      <c r="H41" s="51">
        <f t="shared" si="6"/>
        <v>1485165</v>
      </c>
      <c r="I41" s="51">
        <f t="shared" si="6"/>
        <v>576353</v>
      </c>
      <c r="J41" s="51">
        <f t="shared" si="6"/>
        <v>2222789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2222789</v>
      </c>
      <c r="X41" s="51">
        <f t="shared" si="6"/>
        <v>12942714</v>
      </c>
      <c r="Y41" s="51">
        <f t="shared" si="6"/>
        <v>-10719925</v>
      </c>
      <c r="Z41" s="52">
        <f t="shared" si="5"/>
        <v>-82.8259436158444</v>
      </c>
      <c r="AA41" s="53">
        <f>SUM(AA36:AA40)</f>
        <v>51770857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4897093</v>
      </c>
      <c r="F42" s="67">
        <f t="shared" si="7"/>
        <v>4897093</v>
      </c>
      <c r="G42" s="67">
        <f t="shared" si="7"/>
        <v>330958</v>
      </c>
      <c r="H42" s="67">
        <f t="shared" si="7"/>
        <v>0</v>
      </c>
      <c r="I42" s="67">
        <f t="shared" si="7"/>
        <v>1415462</v>
      </c>
      <c r="J42" s="67">
        <f t="shared" si="7"/>
        <v>1746420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1746420</v>
      </c>
      <c r="X42" s="67">
        <f t="shared" si="7"/>
        <v>1224273</v>
      </c>
      <c r="Y42" s="67">
        <f t="shared" si="7"/>
        <v>522147</v>
      </c>
      <c r="Z42" s="69">
        <f t="shared" si="5"/>
        <v>42.649556103908196</v>
      </c>
      <c r="AA42" s="68">
        <f aca="true" t="shared" si="8" ref="AA42:AA48">AA12+AA27</f>
        <v>4897093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1750000</v>
      </c>
      <c r="F45" s="67">
        <f t="shared" si="7"/>
        <v>1750000</v>
      </c>
      <c r="G45" s="67">
        <f t="shared" si="7"/>
        <v>0</v>
      </c>
      <c r="H45" s="67">
        <f t="shared" si="7"/>
        <v>8822</v>
      </c>
      <c r="I45" s="67">
        <f t="shared" si="7"/>
        <v>0</v>
      </c>
      <c r="J45" s="67">
        <f t="shared" si="7"/>
        <v>8822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8822</v>
      </c>
      <c r="X45" s="67">
        <f t="shared" si="7"/>
        <v>437500</v>
      </c>
      <c r="Y45" s="67">
        <f t="shared" si="7"/>
        <v>-428678</v>
      </c>
      <c r="Z45" s="69">
        <f t="shared" si="5"/>
        <v>-97.98354285714285</v>
      </c>
      <c r="AA45" s="68">
        <f t="shared" si="8"/>
        <v>1750000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58417950</v>
      </c>
      <c r="F49" s="79">
        <f t="shared" si="9"/>
        <v>58417950</v>
      </c>
      <c r="G49" s="79">
        <f t="shared" si="9"/>
        <v>492229</v>
      </c>
      <c r="H49" s="79">
        <f t="shared" si="9"/>
        <v>1493987</v>
      </c>
      <c r="I49" s="79">
        <f t="shared" si="9"/>
        <v>1991815</v>
      </c>
      <c r="J49" s="79">
        <f t="shared" si="9"/>
        <v>3978031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3978031</v>
      </c>
      <c r="X49" s="79">
        <f t="shared" si="9"/>
        <v>14604487</v>
      </c>
      <c r="Y49" s="79">
        <f t="shared" si="9"/>
        <v>-10626456</v>
      </c>
      <c r="Z49" s="80">
        <f t="shared" si="5"/>
        <v>-72.7615834777353</v>
      </c>
      <c r="AA49" s="81">
        <f>SUM(AA41:AA48)</f>
        <v>58417950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6358000</v>
      </c>
      <c r="F51" s="67">
        <f t="shared" si="10"/>
        <v>6358000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1589500</v>
      </c>
      <c r="Y51" s="67">
        <f t="shared" si="10"/>
        <v>-1589500</v>
      </c>
      <c r="Z51" s="69">
        <f>+IF(X51&lt;&gt;0,+(Y51/X51)*100,0)</f>
        <v>-100</v>
      </c>
      <c r="AA51" s="68">
        <f>SUM(AA57:AA61)</f>
        <v>6358000</v>
      </c>
    </row>
    <row r="52" spans="1:27" ht="13.5">
      <c r="A52" s="84" t="s">
        <v>32</v>
      </c>
      <c r="B52" s="47"/>
      <c r="C52" s="9"/>
      <c r="D52" s="10"/>
      <c r="E52" s="11">
        <v>1820000</v>
      </c>
      <c r="F52" s="11">
        <v>1820000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455000</v>
      </c>
      <c r="Y52" s="11">
        <v>-455000</v>
      </c>
      <c r="Z52" s="2">
        <v>-100</v>
      </c>
      <c r="AA52" s="15">
        <v>1820000</v>
      </c>
    </row>
    <row r="53" spans="1:27" ht="13.5">
      <c r="A53" s="84" t="s">
        <v>33</v>
      </c>
      <c r="B53" s="47"/>
      <c r="C53" s="9"/>
      <c r="D53" s="10"/>
      <c r="E53" s="11">
        <v>42000</v>
      </c>
      <c r="F53" s="11">
        <v>42000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10500</v>
      </c>
      <c r="Y53" s="11">
        <v>-10500</v>
      </c>
      <c r="Z53" s="2">
        <v>-100</v>
      </c>
      <c r="AA53" s="15">
        <v>42000</v>
      </c>
    </row>
    <row r="54" spans="1:27" ht="13.5">
      <c r="A54" s="84" t="s">
        <v>34</v>
      </c>
      <c r="B54" s="47"/>
      <c r="C54" s="9"/>
      <c r="D54" s="10"/>
      <c r="E54" s="11">
        <v>710000</v>
      </c>
      <c r="F54" s="11">
        <v>710000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177500</v>
      </c>
      <c r="Y54" s="11">
        <v>-177500</v>
      </c>
      <c r="Z54" s="2">
        <v>-100</v>
      </c>
      <c r="AA54" s="15">
        <v>710000</v>
      </c>
    </row>
    <row r="55" spans="1:27" ht="13.5">
      <c r="A55" s="84" t="s">
        <v>35</v>
      </c>
      <c r="B55" s="47"/>
      <c r="C55" s="9"/>
      <c r="D55" s="10"/>
      <c r="E55" s="11">
        <v>380000</v>
      </c>
      <c r="F55" s="11">
        <v>380000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95000</v>
      </c>
      <c r="Y55" s="11">
        <v>-95000</v>
      </c>
      <c r="Z55" s="2">
        <v>-100</v>
      </c>
      <c r="AA55" s="15">
        <v>380000</v>
      </c>
    </row>
    <row r="56" spans="1:27" ht="13.5">
      <c r="A56" s="84" t="s">
        <v>36</v>
      </c>
      <c r="B56" s="47"/>
      <c r="C56" s="9"/>
      <c r="D56" s="10"/>
      <c r="E56" s="11">
        <v>650000</v>
      </c>
      <c r="F56" s="11">
        <v>650000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162500</v>
      </c>
      <c r="Y56" s="11">
        <v>-162500</v>
      </c>
      <c r="Z56" s="2">
        <v>-100</v>
      </c>
      <c r="AA56" s="15">
        <v>650000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3602000</v>
      </c>
      <c r="F57" s="51">
        <f t="shared" si="11"/>
        <v>3602000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900500</v>
      </c>
      <c r="Y57" s="51">
        <f t="shared" si="11"/>
        <v>-900500</v>
      </c>
      <c r="Z57" s="52">
        <f>+IF(X57&lt;&gt;0,+(Y57/X57)*100,0)</f>
        <v>-100</v>
      </c>
      <c r="AA57" s="53">
        <f>SUM(AA52:AA56)</f>
        <v>3602000</v>
      </c>
    </row>
    <row r="58" spans="1:27" ht="13.5">
      <c r="A58" s="86" t="s">
        <v>38</v>
      </c>
      <c r="B58" s="35"/>
      <c r="C58" s="9"/>
      <c r="D58" s="10"/>
      <c r="E58" s="11">
        <v>120000</v>
      </c>
      <c r="F58" s="11">
        <v>120000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30000</v>
      </c>
      <c r="Y58" s="11">
        <v>-30000</v>
      </c>
      <c r="Z58" s="2">
        <v>-100</v>
      </c>
      <c r="AA58" s="15">
        <v>120000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65000</v>
      </c>
      <c r="F60" s="11">
        <v>65000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16250</v>
      </c>
      <c r="Y60" s="11">
        <v>-16250</v>
      </c>
      <c r="Z60" s="2">
        <v>-100</v>
      </c>
      <c r="AA60" s="15">
        <v>65000</v>
      </c>
    </row>
    <row r="61" spans="1:27" ht="13.5">
      <c r="A61" s="86" t="s">
        <v>41</v>
      </c>
      <c r="B61" s="35" t="s">
        <v>51</v>
      </c>
      <c r="C61" s="9"/>
      <c r="D61" s="10"/>
      <c r="E61" s="11">
        <v>2571000</v>
      </c>
      <c r="F61" s="11">
        <v>2571000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642750</v>
      </c>
      <c r="Y61" s="11">
        <v>-642750</v>
      </c>
      <c r="Z61" s="2">
        <v>-100</v>
      </c>
      <c r="AA61" s="15">
        <v>2571000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70000</v>
      </c>
      <c r="F65" s="11"/>
      <c r="G65" s="11">
        <v>304122</v>
      </c>
      <c r="H65" s="11">
        <v>268188</v>
      </c>
      <c r="I65" s="11">
        <v>304618</v>
      </c>
      <c r="J65" s="11">
        <v>876928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876928</v>
      </c>
      <c r="X65" s="11"/>
      <c r="Y65" s="11">
        <v>876928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76870</v>
      </c>
      <c r="F66" s="14"/>
      <c r="G66" s="14">
        <v>723056</v>
      </c>
      <c r="H66" s="14">
        <v>348615</v>
      </c>
      <c r="I66" s="14">
        <v>559549</v>
      </c>
      <c r="J66" s="14">
        <v>1631220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1631220</v>
      </c>
      <c r="X66" s="14"/>
      <c r="Y66" s="14">
        <v>1631220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80000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85000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311870</v>
      </c>
      <c r="F69" s="79">
        <f t="shared" si="12"/>
        <v>0</v>
      </c>
      <c r="G69" s="79">
        <f t="shared" si="12"/>
        <v>1027178</v>
      </c>
      <c r="H69" s="79">
        <f t="shared" si="12"/>
        <v>616803</v>
      </c>
      <c r="I69" s="79">
        <f t="shared" si="12"/>
        <v>864167</v>
      </c>
      <c r="J69" s="79">
        <f t="shared" si="12"/>
        <v>2508148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2508148</v>
      </c>
      <c r="X69" s="79">
        <f t="shared" si="12"/>
        <v>0</v>
      </c>
      <c r="Y69" s="79">
        <f t="shared" si="12"/>
        <v>2508148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3905964</v>
      </c>
      <c r="D5" s="42">
        <f t="shared" si="0"/>
        <v>0</v>
      </c>
      <c r="E5" s="43">
        <f t="shared" si="0"/>
        <v>2412088</v>
      </c>
      <c r="F5" s="43">
        <f t="shared" si="0"/>
        <v>2412088</v>
      </c>
      <c r="G5" s="43">
        <f t="shared" si="0"/>
        <v>4000</v>
      </c>
      <c r="H5" s="43">
        <f t="shared" si="0"/>
        <v>3600</v>
      </c>
      <c r="I5" s="43">
        <f t="shared" si="0"/>
        <v>0</v>
      </c>
      <c r="J5" s="43">
        <f t="shared" si="0"/>
        <v>7600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7600</v>
      </c>
      <c r="X5" s="43">
        <f t="shared" si="0"/>
        <v>603022</v>
      </c>
      <c r="Y5" s="43">
        <f t="shared" si="0"/>
        <v>-595422</v>
      </c>
      <c r="Z5" s="44">
        <f>+IF(X5&lt;&gt;0,+(Y5/X5)*100,0)</f>
        <v>-98.73968113932825</v>
      </c>
      <c r="AA5" s="45">
        <f>SUM(AA11:AA18)</f>
        <v>2412088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3905964</v>
      </c>
      <c r="D15" s="10"/>
      <c r="E15" s="11">
        <v>2412088</v>
      </c>
      <c r="F15" s="11">
        <v>2412088</v>
      </c>
      <c r="G15" s="11">
        <v>4000</v>
      </c>
      <c r="H15" s="11">
        <v>3600</v>
      </c>
      <c r="I15" s="11"/>
      <c r="J15" s="11">
        <v>7600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7600</v>
      </c>
      <c r="X15" s="11">
        <v>603022</v>
      </c>
      <c r="Y15" s="11">
        <v>-595422</v>
      </c>
      <c r="Z15" s="2">
        <v>-98.74</v>
      </c>
      <c r="AA15" s="15">
        <v>2412088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3905964</v>
      </c>
      <c r="D45" s="66">
        <f t="shared" si="7"/>
        <v>0</v>
      </c>
      <c r="E45" s="67">
        <f t="shared" si="7"/>
        <v>2412088</v>
      </c>
      <c r="F45" s="67">
        <f t="shared" si="7"/>
        <v>2412088</v>
      </c>
      <c r="G45" s="67">
        <f t="shared" si="7"/>
        <v>4000</v>
      </c>
      <c r="H45" s="67">
        <f t="shared" si="7"/>
        <v>3600</v>
      </c>
      <c r="I45" s="67">
        <f t="shared" si="7"/>
        <v>0</v>
      </c>
      <c r="J45" s="67">
        <f t="shared" si="7"/>
        <v>7600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7600</v>
      </c>
      <c r="X45" s="67">
        <f t="shared" si="7"/>
        <v>603022</v>
      </c>
      <c r="Y45" s="67">
        <f t="shared" si="7"/>
        <v>-595422</v>
      </c>
      <c r="Z45" s="69">
        <f t="shared" si="5"/>
        <v>-98.73968113932825</v>
      </c>
      <c r="AA45" s="68">
        <f t="shared" si="8"/>
        <v>2412088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3905964</v>
      </c>
      <c r="D49" s="78">
        <f t="shared" si="9"/>
        <v>0</v>
      </c>
      <c r="E49" s="79">
        <f t="shared" si="9"/>
        <v>2412088</v>
      </c>
      <c r="F49" s="79">
        <f t="shared" si="9"/>
        <v>2412088</v>
      </c>
      <c r="G49" s="79">
        <f t="shared" si="9"/>
        <v>4000</v>
      </c>
      <c r="H49" s="79">
        <f t="shared" si="9"/>
        <v>3600</v>
      </c>
      <c r="I49" s="79">
        <f t="shared" si="9"/>
        <v>0</v>
      </c>
      <c r="J49" s="79">
        <f t="shared" si="9"/>
        <v>7600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7600</v>
      </c>
      <c r="X49" s="79">
        <f t="shared" si="9"/>
        <v>603022</v>
      </c>
      <c r="Y49" s="79">
        <f t="shared" si="9"/>
        <v>-595422</v>
      </c>
      <c r="Z49" s="80">
        <f t="shared" si="5"/>
        <v>-98.73968113932825</v>
      </c>
      <c r="AA49" s="81">
        <f>SUM(AA41:AA48)</f>
        <v>2412088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2218222</v>
      </c>
      <c r="D51" s="66">
        <f t="shared" si="10"/>
        <v>0</v>
      </c>
      <c r="E51" s="67">
        <f t="shared" si="10"/>
        <v>1625000</v>
      </c>
      <c r="F51" s="67">
        <f t="shared" si="10"/>
        <v>1625000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406250</v>
      </c>
      <c r="Y51" s="67">
        <f t="shared" si="10"/>
        <v>-406250</v>
      </c>
      <c r="Z51" s="69">
        <f>+IF(X51&lt;&gt;0,+(Y51/X51)*100,0)</f>
        <v>-100</v>
      </c>
      <c r="AA51" s="68">
        <f>SUM(AA57:AA61)</f>
        <v>1625000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2218222</v>
      </c>
      <c r="D61" s="10"/>
      <c r="E61" s="11">
        <v>1625000</v>
      </c>
      <c r="F61" s="11">
        <v>1625000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406250</v>
      </c>
      <c r="Y61" s="11">
        <v>-406250</v>
      </c>
      <c r="Z61" s="2">
        <v>-100</v>
      </c>
      <c r="AA61" s="15">
        <v>1625000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1625000</v>
      </c>
      <c r="F68" s="11"/>
      <c r="G68" s="11">
        <v>114869</v>
      </c>
      <c r="H68" s="11">
        <v>11125</v>
      </c>
      <c r="I68" s="11">
        <v>229236</v>
      </c>
      <c r="J68" s="11">
        <v>355230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355230</v>
      </c>
      <c r="X68" s="11"/>
      <c r="Y68" s="11">
        <v>355230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1625000</v>
      </c>
      <c r="F69" s="79">
        <f t="shared" si="12"/>
        <v>0</v>
      </c>
      <c r="G69" s="79">
        <f t="shared" si="12"/>
        <v>114869</v>
      </c>
      <c r="H69" s="79">
        <f t="shared" si="12"/>
        <v>11125</v>
      </c>
      <c r="I69" s="79">
        <f t="shared" si="12"/>
        <v>229236</v>
      </c>
      <c r="J69" s="79">
        <f t="shared" si="12"/>
        <v>355230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355230</v>
      </c>
      <c r="X69" s="79">
        <f t="shared" si="12"/>
        <v>0</v>
      </c>
      <c r="Y69" s="79">
        <f t="shared" si="12"/>
        <v>355230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1570560526</v>
      </c>
      <c r="D5" s="42">
        <f t="shared" si="0"/>
        <v>0</v>
      </c>
      <c r="E5" s="43">
        <f t="shared" si="0"/>
        <v>1330484653</v>
      </c>
      <c r="F5" s="43">
        <f t="shared" si="0"/>
        <v>1330484653</v>
      </c>
      <c r="G5" s="43">
        <f t="shared" si="0"/>
        <v>18196278</v>
      </c>
      <c r="H5" s="43">
        <f t="shared" si="0"/>
        <v>27087574</v>
      </c>
      <c r="I5" s="43">
        <f t="shared" si="0"/>
        <v>65445204</v>
      </c>
      <c r="J5" s="43">
        <f t="shared" si="0"/>
        <v>110729056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110729056</v>
      </c>
      <c r="X5" s="43">
        <f t="shared" si="0"/>
        <v>332621164</v>
      </c>
      <c r="Y5" s="43">
        <f t="shared" si="0"/>
        <v>-221892108</v>
      </c>
      <c r="Z5" s="44">
        <f>+IF(X5&lt;&gt;0,+(Y5/X5)*100,0)</f>
        <v>-66.71015918878813</v>
      </c>
      <c r="AA5" s="45">
        <f>SUM(AA11:AA18)</f>
        <v>1330484653</v>
      </c>
    </row>
    <row r="6" spans="1:27" ht="13.5">
      <c r="A6" s="46" t="s">
        <v>32</v>
      </c>
      <c r="B6" s="47"/>
      <c r="C6" s="9"/>
      <c r="D6" s="10"/>
      <c r="E6" s="11">
        <v>202905893</v>
      </c>
      <c r="F6" s="11">
        <v>202905893</v>
      </c>
      <c r="G6" s="11"/>
      <c r="H6" s="11"/>
      <c r="I6" s="11">
        <v>9261267</v>
      </c>
      <c r="J6" s="11">
        <v>9261267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9261267</v>
      </c>
      <c r="X6" s="11">
        <v>50726473</v>
      </c>
      <c r="Y6" s="11">
        <v>-41465206</v>
      </c>
      <c r="Z6" s="2">
        <v>-81.74</v>
      </c>
      <c r="AA6" s="15">
        <v>202905893</v>
      </c>
    </row>
    <row r="7" spans="1:27" ht="13.5">
      <c r="A7" s="46" t="s">
        <v>33</v>
      </c>
      <c r="B7" s="47"/>
      <c r="C7" s="9">
        <v>255026479</v>
      </c>
      <c r="D7" s="10"/>
      <c r="E7" s="11">
        <v>140371123</v>
      </c>
      <c r="F7" s="11">
        <v>140371123</v>
      </c>
      <c r="G7" s="11">
        <v>11682552</v>
      </c>
      <c r="H7" s="11">
        <v>19202416</v>
      </c>
      <c r="I7" s="11">
        <v>18370669</v>
      </c>
      <c r="J7" s="11">
        <v>49255637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49255637</v>
      </c>
      <c r="X7" s="11">
        <v>35092781</v>
      </c>
      <c r="Y7" s="11">
        <v>14162856</v>
      </c>
      <c r="Z7" s="2">
        <v>40.36</v>
      </c>
      <c r="AA7" s="15">
        <v>140371123</v>
      </c>
    </row>
    <row r="8" spans="1:27" ht="13.5">
      <c r="A8" s="46" t="s">
        <v>34</v>
      </c>
      <c r="B8" s="47"/>
      <c r="C8" s="9"/>
      <c r="D8" s="10"/>
      <c r="E8" s="11">
        <v>46386587</v>
      </c>
      <c r="F8" s="11">
        <v>46386587</v>
      </c>
      <c r="G8" s="11"/>
      <c r="H8" s="11"/>
      <c r="I8" s="11">
        <v>2741834</v>
      </c>
      <c r="J8" s="11">
        <v>2741834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2741834</v>
      </c>
      <c r="X8" s="11">
        <v>11596647</v>
      </c>
      <c r="Y8" s="11">
        <v>-8854813</v>
      </c>
      <c r="Z8" s="2">
        <v>-76.36</v>
      </c>
      <c r="AA8" s="15">
        <v>46386587</v>
      </c>
    </row>
    <row r="9" spans="1:27" ht="13.5">
      <c r="A9" s="46" t="s">
        <v>35</v>
      </c>
      <c r="B9" s="47"/>
      <c r="C9" s="9"/>
      <c r="D9" s="10"/>
      <c r="E9" s="11">
        <v>415152340</v>
      </c>
      <c r="F9" s="11">
        <v>415152340</v>
      </c>
      <c r="G9" s="11"/>
      <c r="H9" s="11">
        <v>1786368</v>
      </c>
      <c r="I9" s="11">
        <v>24543370</v>
      </c>
      <c r="J9" s="11">
        <v>26329738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26329738</v>
      </c>
      <c r="X9" s="11">
        <v>103788085</v>
      </c>
      <c r="Y9" s="11">
        <v>-77458347</v>
      </c>
      <c r="Z9" s="2">
        <v>-74.63</v>
      </c>
      <c r="AA9" s="15">
        <v>415152340</v>
      </c>
    </row>
    <row r="10" spans="1:27" ht="13.5">
      <c r="A10" s="46" t="s">
        <v>36</v>
      </c>
      <c r="B10" s="47"/>
      <c r="C10" s="9">
        <v>1032161649</v>
      </c>
      <c r="D10" s="10"/>
      <c r="E10" s="11">
        <v>143177000</v>
      </c>
      <c r="F10" s="11">
        <v>143177000</v>
      </c>
      <c r="G10" s="11"/>
      <c r="H10" s="11"/>
      <c r="I10" s="11">
        <v>900565</v>
      </c>
      <c r="J10" s="11">
        <v>900565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900565</v>
      </c>
      <c r="X10" s="11">
        <v>35794250</v>
      </c>
      <c r="Y10" s="11">
        <v>-34893685</v>
      </c>
      <c r="Z10" s="2">
        <v>-97.48</v>
      </c>
      <c r="AA10" s="15">
        <v>143177000</v>
      </c>
    </row>
    <row r="11" spans="1:27" ht="13.5">
      <c r="A11" s="48" t="s">
        <v>37</v>
      </c>
      <c r="B11" s="47"/>
      <c r="C11" s="49">
        <f aca="true" t="shared" si="1" ref="C11:Y11">SUM(C6:C10)</f>
        <v>1287188128</v>
      </c>
      <c r="D11" s="50">
        <f t="shared" si="1"/>
        <v>0</v>
      </c>
      <c r="E11" s="51">
        <f t="shared" si="1"/>
        <v>947992943</v>
      </c>
      <c r="F11" s="51">
        <f t="shared" si="1"/>
        <v>947992943</v>
      </c>
      <c r="G11" s="51">
        <f t="shared" si="1"/>
        <v>11682552</v>
      </c>
      <c r="H11" s="51">
        <f t="shared" si="1"/>
        <v>20988784</v>
      </c>
      <c r="I11" s="51">
        <f t="shared" si="1"/>
        <v>55817705</v>
      </c>
      <c r="J11" s="51">
        <f t="shared" si="1"/>
        <v>88489041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88489041</v>
      </c>
      <c r="X11" s="51">
        <f t="shared" si="1"/>
        <v>236998236</v>
      </c>
      <c r="Y11" s="51">
        <f t="shared" si="1"/>
        <v>-148509195</v>
      </c>
      <c r="Z11" s="52">
        <f>+IF(X11&lt;&gt;0,+(Y11/X11)*100,0)</f>
        <v>-62.66257399485454</v>
      </c>
      <c r="AA11" s="53">
        <f>SUM(AA6:AA10)</f>
        <v>947992943</v>
      </c>
    </row>
    <row r="12" spans="1:27" ht="13.5">
      <c r="A12" s="54" t="s">
        <v>38</v>
      </c>
      <c r="B12" s="35"/>
      <c r="C12" s="9">
        <v>123469202</v>
      </c>
      <c r="D12" s="10"/>
      <c r="E12" s="11">
        <v>77546896</v>
      </c>
      <c r="F12" s="11">
        <v>77546896</v>
      </c>
      <c r="G12" s="11"/>
      <c r="H12" s="11"/>
      <c r="I12" s="11">
        <v>1886463</v>
      </c>
      <c r="J12" s="11">
        <v>1886463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1886463</v>
      </c>
      <c r="X12" s="11">
        <v>19386724</v>
      </c>
      <c r="Y12" s="11">
        <v>-17500261</v>
      </c>
      <c r="Z12" s="2">
        <v>-90.27</v>
      </c>
      <c r="AA12" s="15">
        <v>77546896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153161777</v>
      </c>
      <c r="D15" s="10"/>
      <c r="E15" s="11">
        <v>304944814</v>
      </c>
      <c r="F15" s="11">
        <v>304944814</v>
      </c>
      <c r="G15" s="11">
        <v>6513726</v>
      </c>
      <c r="H15" s="11">
        <v>6098790</v>
      </c>
      <c r="I15" s="11">
        <v>7741036</v>
      </c>
      <c r="J15" s="11">
        <v>20353552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20353552</v>
      </c>
      <c r="X15" s="11">
        <v>76236204</v>
      </c>
      <c r="Y15" s="11">
        <v>-55882652</v>
      </c>
      <c r="Z15" s="2">
        <v>-73.3</v>
      </c>
      <c r="AA15" s="15">
        <v>304944814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6741419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475609523</v>
      </c>
      <c r="F20" s="60">
        <f t="shared" si="2"/>
        <v>475609523</v>
      </c>
      <c r="G20" s="60">
        <f t="shared" si="2"/>
        <v>822834</v>
      </c>
      <c r="H20" s="60">
        <f t="shared" si="2"/>
        <v>4535920</v>
      </c>
      <c r="I20" s="60">
        <f t="shared" si="2"/>
        <v>46620288</v>
      </c>
      <c r="J20" s="60">
        <f t="shared" si="2"/>
        <v>51979042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51979042</v>
      </c>
      <c r="X20" s="60">
        <f t="shared" si="2"/>
        <v>118902381</v>
      </c>
      <c r="Y20" s="60">
        <f t="shared" si="2"/>
        <v>-66923339</v>
      </c>
      <c r="Z20" s="61">
        <f>+IF(X20&lt;&gt;0,+(Y20/X20)*100,0)</f>
        <v>-56.2842715487758</v>
      </c>
      <c r="AA20" s="62">
        <f>SUM(AA26:AA33)</f>
        <v>475609523</v>
      </c>
    </row>
    <row r="21" spans="1:27" ht="13.5">
      <c r="A21" s="46" t="s">
        <v>32</v>
      </c>
      <c r="B21" s="47"/>
      <c r="C21" s="9"/>
      <c r="D21" s="10"/>
      <c r="E21" s="11">
        <v>103498588</v>
      </c>
      <c r="F21" s="11">
        <v>103498588</v>
      </c>
      <c r="G21" s="11"/>
      <c r="H21" s="11">
        <v>2268090</v>
      </c>
      <c r="I21" s="11">
        <v>16905892</v>
      </c>
      <c r="J21" s="11">
        <v>19173982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19173982</v>
      </c>
      <c r="X21" s="11">
        <v>25874647</v>
      </c>
      <c r="Y21" s="11">
        <v>-6700665</v>
      </c>
      <c r="Z21" s="2">
        <v>-25.9</v>
      </c>
      <c r="AA21" s="15">
        <v>103498588</v>
      </c>
    </row>
    <row r="22" spans="1:27" ht="13.5">
      <c r="A22" s="46" t="s">
        <v>33</v>
      </c>
      <c r="B22" s="47"/>
      <c r="C22" s="9"/>
      <c r="D22" s="10"/>
      <c r="E22" s="11">
        <v>40440000</v>
      </c>
      <c r="F22" s="11">
        <v>40440000</v>
      </c>
      <c r="G22" s="11">
        <v>822834</v>
      </c>
      <c r="H22" s="11">
        <v>94941</v>
      </c>
      <c r="I22" s="11">
        <v>4095325</v>
      </c>
      <c r="J22" s="11">
        <v>5013100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5013100</v>
      </c>
      <c r="X22" s="11">
        <v>10110000</v>
      </c>
      <c r="Y22" s="11">
        <v>-5096900</v>
      </c>
      <c r="Z22" s="2">
        <v>-50.41</v>
      </c>
      <c r="AA22" s="15">
        <v>40440000</v>
      </c>
    </row>
    <row r="23" spans="1:27" ht="13.5">
      <c r="A23" s="46" t="s">
        <v>34</v>
      </c>
      <c r="B23" s="47"/>
      <c r="C23" s="9"/>
      <c r="D23" s="10"/>
      <c r="E23" s="11">
        <v>229302415</v>
      </c>
      <c r="F23" s="11">
        <v>229302415</v>
      </c>
      <c r="G23" s="11"/>
      <c r="H23" s="11">
        <v>2172889</v>
      </c>
      <c r="I23" s="11">
        <v>23151349</v>
      </c>
      <c r="J23" s="11">
        <v>25324238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25324238</v>
      </c>
      <c r="X23" s="11">
        <v>57325604</v>
      </c>
      <c r="Y23" s="11">
        <v>-32001366</v>
      </c>
      <c r="Z23" s="2">
        <v>-55.82</v>
      </c>
      <c r="AA23" s="15">
        <v>229302415</v>
      </c>
    </row>
    <row r="24" spans="1:27" ht="13.5">
      <c r="A24" s="46" t="s">
        <v>35</v>
      </c>
      <c r="B24" s="47"/>
      <c r="C24" s="9"/>
      <c r="D24" s="10"/>
      <c r="E24" s="11">
        <v>69380020</v>
      </c>
      <c r="F24" s="11">
        <v>69380020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17345005</v>
      </c>
      <c r="Y24" s="11">
        <v>-17345005</v>
      </c>
      <c r="Z24" s="2">
        <v>-100</v>
      </c>
      <c r="AA24" s="15">
        <v>69380020</v>
      </c>
    </row>
    <row r="25" spans="1:27" ht="13.5">
      <c r="A25" s="46" t="s">
        <v>36</v>
      </c>
      <c r="B25" s="47"/>
      <c r="C25" s="9"/>
      <c r="D25" s="10"/>
      <c r="E25" s="11">
        <v>10272000</v>
      </c>
      <c r="F25" s="11">
        <v>10272000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2568000</v>
      </c>
      <c r="Y25" s="11">
        <v>-2568000</v>
      </c>
      <c r="Z25" s="2">
        <v>-100</v>
      </c>
      <c r="AA25" s="15">
        <v>10272000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452893023</v>
      </c>
      <c r="F26" s="51">
        <f t="shared" si="3"/>
        <v>452893023</v>
      </c>
      <c r="G26" s="51">
        <f t="shared" si="3"/>
        <v>822834</v>
      </c>
      <c r="H26" s="51">
        <f t="shared" si="3"/>
        <v>4535920</v>
      </c>
      <c r="I26" s="51">
        <f t="shared" si="3"/>
        <v>44152566</v>
      </c>
      <c r="J26" s="51">
        <f t="shared" si="3"/>
        <v>49511320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49511320</v>
      </c>
      <c r="X26" s="51">
        <f t="shared" si="3"/>
        <v>113223256</v>
      </c>
      <c r="Y26" s="51">
        <f t="shared" si="3"/>
        <v>-63711936</v>
      </c>
      <c r="Z26" s="52">
        <f>+IF(X26&lt;&gt;0,+(Y26/X26)*100,0)</f>
        <v>-56.2710685514997</v>
      </c>
      <c r="AA26" s="53">
        <f>SUM(AA21:AA25)</f>
        <v>452893023</v>
      </c>
    </row>
    <row r="27" spans="1:27" ht="13.5">
      <c r="A27" s="54" t="s">
        <v>38</v>
      </c>
      <c r="B27" s="64"/>
      <c r="C27" s="9"/>
      <c r="D27" s="10"/>
      <c r="E27" s="11">
        <v>5000000</v>
      </c>
      <c r="F27" s="11">
        <v>5000000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1250000</v>
      </c>
      <c r="Y27" s="11">
        <v>-1250000</v>
      </c>
      <c r="Z27" s="2">
        <v>-100</v>
      </c>
      <c r="AA27" s="15">
        <v>5000000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17716500</v>
      </c>
      <c r="F30" s="11">
        <v>17716500</v>
      </c>
      <c r="G30" s="11"/>
      <c r="H30" s="11"/>
      <c r="I30" s="11">
        <v>2467722</v>
      </c>
      <c r="J30" s="11">
        <v>2467722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2467722</v>
      </c>
      <c r="X30" s="11">
        <v>4429125</v>
      </c>
      <c r="Y30" s="11">
        <v>-1961403</v>
      </c>
      <c r="Z30" s="2">
        <v>-44.28</v>
      </c>
      <c r="AA30" s="15">
        <v>17716500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306404481</v>
      </c>
      <c r="F36" s="11">
        <f t="shared" si="4"/>
        <v>306404481</v>
      </c>
      <c r="G36" s="11">
        <f t="shared" si="4"/>
        <v>0</v>
      </c>
      <c r="H36" s="11">
        <f t="shared" si="4"/>
        <v>2268090</v>
      </c>
      <c r="I36" s="11">
        <f t="shared" si="4"/>
        <v>26167159</v>
      </c>
      <c r="J36" s="11">
        <f t="shared" si="4"/>
        <v>28435249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28435249</v>
      </c>
      <c r="X36" s="11">
        <f t="shared" si="4"/>
        <v>76601120</v>
      </c>
      <c r="Y36" s="11">
        <f t="shared" si="4"/>
        <v>-48165871</v>
      </c>
      <c r="Z36" s="2">
        <f aca="true" t="shared" si="5" ref="Z36:Z49">+IF(X36&lt;&gt;0,+(Y36/X36)*100,0)</f>
        <v>-62.8788077772231</v>
      </c>
      <c r="AA36" s="15">
        <f>AA6+AA21</f>
        <v>306404481</v>
      </c>
    </row>
    <row r="37" spans="1:27" ht="13.5">
      <c r="A37" s="46" t="s">
        <v>33</v>
      </c>
      <c r="B37" s="47"/>
      <c r="C37" s="9">
        <f t="shared" si="4"/>
        <v>255026479</v>
      </c>
      <c r="D37" s="10">
        <f t="shared" si="4"/>
        <v>0</v>
      </c>
      <c r="E37" s="11">
        <f t="shared" si="4"/>
        <v>180811123</v>
      </c>
      <c r="F37" s="11">
        <f t="shared" si="4"/>
        <v>180811123</v>
      </c>
      <c r="G37" s="11">
        <f t="shared" si="4"/>
        <v>12505386</v>
      </c>
      <c r="H37" s="11">
        <f t="shared" si="4"/>
        <v>19297357</v>
      </c>
      <c r="I37" s="11">
        <f t="shared" si="4"/>
        <v>22465994</v>
      </c>
      <c r="J37" s="11">
        <f t="shared" si="4"/>
        <v>54268737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54268737</v>
      </c>
      <c r="X37" s="11">
        <f t="shared" si="4"/>
        <v>45202781</v>
      </c>
      <c r="Y37" s="11">
        <f t="shared" si="4"/>
        <v>9065956</v>
      </c>
      <c r="Z37" s="2">
        <f t="shared" si="5"/>
        <v>20.0561907905622</v>
      </c>
      <c r="AA37" s="15">
        <f>AA7+AA22</f>
        <v>180811123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275689002</v>
      </c>
      <c r="F38" s="11">
        <f t="shared" si="4"/>
        <v>275689002</v>
      </c>
      <c r="G38" s="11">
        <f t="shared" si="4"/>
        <v>0</v>
      </c>
      <c r="H38" s="11">
        <f t="shared" si="4"/>
        <v>2172889</v>
      </c>
      <c r="I38" s="11">
        <f t="shared" si="4"/>
        <v>25893183</v>
      </c>
      <c r="J38" s="11">
        <f t="shared" si="4"/>
        <v>28066072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28066072</v>
      </c>
      <c r="X38" s="11">
        <f t="shared" si="4"/>
        <v>68922251</v>
      </c>
      <c r="Y38" s="11">
        <f t="shared" si="4"/>
        <v>-40856179</v>
      </c>
      <c r="Z38" s="2">
        <f t="shared" si="5"/>
        <v>-59.278648632645506</v>
      </c>
      <c r="AA38" s="15">
        <f>AA8+AA23</f>
        <v>275689002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484532360</v>
      </c>
      <c r="F39" s="11">
        <f t="shared" si="4"/>
        <v>484532360</v>
      </c>
      <c r="G39" s="11">
        <f t="shared" si="4"/>
        <v>0</v>
      </c>
      <c r="H39" s="11">
        <f t="shared" si="4"/>
        <v>1786368</v>
      </c>
      <c r="I39" s="11">
        <f t="shared" si="4"/>
        <v>24543370</v>
      </c>
      <c r="J39" s="11">
        <f t="shared" si="4"/>
        <v>26329738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26329738</v>
      </c>
      <c r="X39" s="11">
        <f t="shared" si="4"/>
        <v>121133090</v>
      </c>
      <c r="Y39" s="11">
        <f t="shared" si="4"/>
        <v>-94803352</v>
      </c>
      <c r="Z39" s="2">
        <f t="shared" si="5"/>
        <v>-78.26379398065384</v>
      </c>
      <c r="AA39" s="15">
        <f>AA9+AA24</f>
        <v>484532360</v>
      </c>
    </row>
    <row r="40" spans="1:27" ht="13.5">
      <c r="A40" s="46" t="s">
        <v>36</v>
      </c>
      <c r="B40" s="47"/>
      <c r="C40" s="9">
        <f t="shared" si="4"/>
        <v>1032161649</v>
      </c>
      <c r="D40" s="10">
        <f t="shared" si="4"/>
        <v>0</v>
      </c>
      <c r="E40" s="11">
        <f t="shared" si="4"/>
        <v>153449000</v>
      </c>
      <c r="F40" s="11">
        <f t="shared" si="4"/>
        <v>153449000</v>
      </c>
      <c r="G40" s="11">
        <f t="shared" si="4"/>
        <v>0</v>
      </c>
      <c r="H40" s="11">
        <f t="shared" si="4"/>
        <v>0</v>
      </c>
      <c r="I40" s="11">
        <f t="shared" si="4"/>
        <v>900565</v>
      </c>
      <c r="J40" s="11">
        <f t="shared" si="4"/>
        <v>900565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900565</v>
      </c>
      <c r="X40" s="11">
        <f t="shared" si="4"/>
        <v>38362250</v>
      </c>
      <c r="Y40" s="11">
        <f t="shared" si="4"/>
        <v>-37461685</v>
      </c>
      <c r="Z40" s="2">
        <f t="shared" si="5"/>
        <v>-97.65247085350833</v>
      </c>
      <c r="AA40" s="15">
        <f>AA10+AA25</f>
        <v>153449000</v>
      </c>
    </row>
    <row r="41" spans="1:27" ht="13.5">
      <c r="A41" s="48" t="s">
        <v>37</v>
      </c>
      <c r="B41" s="47"/>
      <c r="C41" s="49">
        <f aca="true" t="shared" si="6" ref="C41:Y41">SUM(C36:C40)</f>
        <v>1287188128</v>
      </c>
      <c r="D41" s="50">
        <f t="shared" si="6"/>
        <v>0</v>
      </c>
      <c r="E41" s="51">
        <f t="shared" si="6"/>
        <v>1400885966</v>
      </c>
      <c r="F41" s="51">
        <f t="shared" si="6"/>
        <v>1400885966</v>
      </c>
      <c r="G41" s="51">
        <f t="shared" si="6"/>
        <v>12505386</v>
      </c>
      <c r="H41" s="51">
        <f t="shared" si="6"/>
        <v>25524704</v>
      </c>
      <c r="I41" s="51">
        <f t="shared" si="6"/>
        <v>99970271</v>
      </c>
      <c r="J41" s="51">
        <f t="shared" si="6"/>
        <v>138000361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138000361</v>
      </c>
      <c r="X41" s="51">
        <f t="shared" si="6"/>
        <v>350221492</v>
      </c>
      <c r="Y41" s="51">
        <f t="shared" si="6"/>
        <v>-212221131</v>
      </c>
      <c r="Z41" s="52">
        <f t="shared" si="5"/>
        <v>-60.5962614653015</v>
      </c>
      <c r="AA41" s="53">
        <f>SUM(AA36:AA40)</f>
        <v>1400885966</v>
      </c>
    </row>
    <row r="42" spans="1:27" ht="13.5">
      <c r="A42" s="54" t="s">
        <v>38</v>
      </c>
      <c r="B42" s="35"/>
      <c r="C42" s="65">
        <f aca="true" t="shared" si="7" ref="C42:Y48">C12+C27</f>
        <v>123469202</v>
      </c>
      <c r="D42" s="66">
        <f t="shared" si="7"/>
        <v>0</v>
      </c>
      <c r="E42" s="67">
        <f t="shared" si="7"/>
        <v>82546896</v>
      </c>
      <c r="F42" s="67">
        <f t="shared" si="7"/>
        <v>82546896</v>
      </c>
      <c r="G42" s="67">
        <f t="shared" si="7"/>
        <v>0</v>
      </c>
      <c r="H42" s="67">
        <f t="shared" si="7"/>
        <v>0</v>
      </c>
      <c r="I42" s="67">
        <f t="shared" si="7"/>
        <v>1886463</v>
      </c>
      <c r="J42" s="67">
        <f t="shared" si="7"/>
        <v>1886463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1886463</v>
      </c>
      <c r="X42" s="67">
        <f t="shared" si="7"/>
        <v>20636724</v>
      </c>
      <c r="Y42" s="67">
        <f t="shared" si="7"/>
        <v>-18750261</v>
      </c>
      <c r="Z42" s="69">
        <f t="shared" si="5"/>
        <v>-90.85870896950505</v>
      </c>
      <c r="AA42" s="68">
        <f aca="true" t="shared" si="8" ref="AA42:AA48">AA12+AA27</f>
        <v>82546896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153161777</v>
      </c>
      <c r="D45" s="66">
        <f t="shared" si="7"/>
        <v>0</v>
      </c>
      <c r="E45" s="67">
        <f t="shared" si="7"/>
        <v>322661314</v>
      </c>
      <c r="F45" s="67">
        <f t="shared" si="7"/>
        <v>322661314</v>
      </c>
      <c r="G45" s="67">
        <f t="shared" si="7"/>
        <v>6513726</v>
      </c>
      <c r="H45" s="67">
        <f t="shared" si="7"/>
        <v>6098790</v>
      </c>
      <c r="I45" s="67">
        <f t="shared" si="7"/>
        <v>10208758</v>
      </c>
      <c r="J45" s="67">
        <f t="shared" si="7"/>
        <v>22821274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22821274</v>
      </c>
      <c r="X45" s="67">
        <f t="shared" si="7"/>
        <v>80665329</v>
      </c>
      <c r="Y45" s="67">
        <f t="shared" si="7"/>
        <v>-57844055</v>
      </c>
      <c r="Z45" s="69">
        <f t="shared" si="5"/>
        <v>-71.7086953181583</v>
      </c>
      <c r="AA45" s="68">
        <f t="shared" si="8"/>
        <v>322661314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6741419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1570560526</v>
      </c>
      <c r="D49" s="78">
        <f t="shared" si="9"/>
        <v>0</v>
      </c>
      <c r="E49" s="79">
        <f t="shared" si="9"/>
        <v>1806094176</v>
      </c>
      <c r="F49" s="79">
        <f t="shared" si="9"/>
        <v>1806094176</v>
      </c>
      <c r="G49" s="79">
        <f t="shared" si="9"/>
        <v>19019112</v>
      </c>
      <c r="H49" s="79">
        <f t="shared" si="9"/>
        <v>31623494</v>
      </c>
      <c r="I49" s="79">
        <f t="shared" si="9"/>
        <v>112065492</v>
      </c>
      <c r="J49" s="79">
        <f t="shared" si="9"/>
        <v>162708098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162708098</v>
      </c>
      <c r="X49" s="79">
        <f t="shared" si="9"/>
        <v>451523545</v>
      </c>
      <c r="Y49" s="79">
        <f t="shared" si="9"/>
        <v>-288815447</v>
      </c>
      <c r="Z49" s="80">
        <f t="shared" si="5"/>
        <v>-63.96464817798151</v>
      </c>
      <c r="AA49" s="81">
        <f>SUM(AA41:AA48)</f>
        <v>1806094176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533378466</v>
      </c>
      <c r="D51" s="66">
        <f t="shared" si="10"/>
        <v>0</v>
      </c>
      <c r="E51" s="67">
        <f t="shared" si="10"/>
        <v>373769684</v>
      </c>
      <c r="F51" s="67">
        <f t="shared" si="10"/>
        <v>373769684</v>
      </c>
      <c r="G51" s="67">
        <f t="shared" si="10"/>
        <v>1942392</v>
      </c>
      <c r="H51" s="67">
        <f t="shared" si="10"/>
        <v>24596505</v>
      </c>
      <c r="I51" s="67">
        <f t="shared" si="10"/>
        <v>25217547</v>
      </c>
      <c r="J51" s="67">
        <f t="shared" si="10"/>
        <v>51756444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51756444</v>
      </c>
      <c r="X51" s="67">
        <f t="shared" si="10"/>
        <v>93442421</v>
      </c>
      <c r="Y51" s="67">
        <f t="shared" si="10"/>
        <v>-41685977</v>
      </c>
      <c r="Z51" s="69">
        <f>+IF(X51&lt;&gt;0,+(Y51/X51)*100,0)</f>
        <v>-44.61140513471927</v>
      </c>
      <c r="AA51" s="68">
        <f>SUM(AA57:AA61)</f>
        <v>373769684</v>
      </c>
    </row>
    <row r="52" spans="1:27" ht="13.5">
      <c r="A52" s="84" t="s">
        <v>32</v>
      </c>
      <c r="B52" s="47"/>
      <c r="C52" s="9"/>
      <c r="D52" s="10"/>
      <c r="E52" s="11">
        <v>49777284</v>
      </c>
      <c r="F52" s="11">
        <v>49777284</v>
      </c>
      <c r="G52" s="11">
        <v>-2896</v>
      </c>
      <c r="H52" s="11">
        <v>970080</v>
      </c>
      <c r="I52" s="11">
        <v>4963804</v>
      </c>
      <c r="J52" s="11">
        <v>5930988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5930988</v>
      </c>
      <c r="X52" s="11">
        <v>12444321</v>
      </c>
      <c r="Y52" s="11">
        <v>-6513333</v>
      </c>
      <c r="Z52" s="2">
        <v>-52.34</v>
      </c>
      <c r="AA52" s="15">
        <v>49777284</v>
      </c>
    </row>
    <row r="53" spans="1:27" ht="13.5">
      <c r="A53" s="84" t="s">
        <v>33</v>
      </c>
      <c r="B53" s="47"/>
      <c r="C53" s="9">
        <v>83393502</v>
      </c>
      <c r="D53" s="10"/>
      <c r="E53" s="11">
        <v>61317857</v>
      </c>
      <c r="F53" s="11">
        <v>61317857</v>
      </c>
      <c r="G53" s="11">
        <v>14127</v>
      </c>
      <c r="H53" s="11">
        <v>276001</v>
      </c>
      <c r="I53" s="11">
        <v>146923</v>
      </c>
      <c r="J53" s="11">
        <v>437051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437051</v>
      </c>
      <c r="X53" s="11">
        <v>15329464</v>
      </c>
      <c r="Y53" s="11">
        <v>-14892413</v>
      </c>
      <c r="Z53" s="2">
        <v>-97.15</v>
      </c>
      <c r="AA53" s="15">
        <v>61317857</v>
      </c>
    </row>
    <row r="54" spans="1:27" ht="13.5">
      <c r="A54" s="84" t="s">
        <v>34</v>
      </c>
      <c r="B54" s="47"/>
      <c r="C54" s="9"/>
      <c r="D54" s="10"/>
      <c r="E54" s="11">
        <v>42929109</v>
      </c>
      <c r="F54" s="11">
        <v>42929109</v>
      </c>
      <c r="G54" s="11"/>
      <c r="H54" s="11">
        <v>12553628</v>
      </c>
      <c r="I54" s="11">
        <v>2242103</v>
      </c>
      <c r="J54" s="11">
        <v>14795731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14795731</v>
      </c>
      <c r="X54" s="11">
        <v>10732277</v>
      </c>
      <c r="Y54" s="11">
        <v>4063454</v>
      </c>
      <c r="Z54" s="2">
        <v>37.86</v>
      </c>
      <c r="AA54" s="15">
        <v>42929109</v>
      </c>
    </row>
    <row r="55" spans="1:27" ht="13.5">
      <c r="A55" s="84" t="s">
        <v>35</v>
      </c>
      <c r="B55" s="47"/>
      <c r="C55" s="9"/>
      <c r="D55" s="10"/>
      <c r="E55" s="11">
        <v>28174895</v>
      </c>
      <c r="F55" s="11">
        <v>28174895</v>
      </c>
      <c r="G55" s="11"/>
      <c r="H55" s="11">
        <v>3564269</v>
      </c>
      <c r="I55" s="11">
        <v>781458</v>
      </c>
      <c r="J55" s="11">
        <v>4345727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4345727</v>
      </c>
      <c r="X55" s="11">
        <v>7043724</v>
      </c>
      <c r="Y55" s="11">
        <v>-2697997</v>
      </c>
      <c r="Z55" s="2">
        <v>-38.3</v>
      </c>
      <c r="AA55" s="15">
        <v>28174895</v>
      </c>
    </row>
    <row r="56" spans="1:27" ht="13.5">
      <c r="A56" s="84" t="s">
        <v>36</v>
      </c>
      <c r="B56" s="47"/>
      <c r="C56" s="9">
        <v>227711009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311104511</v>
      </c>
      <c r="D57" s="50">
        <f t="shared" si="11"/>
        <v>0</v>
      </c>
      <c r="E57" s="51">
        <f t="shared" si="11"/>
        <v>182199145</v>
      </c>
      <c r="F57" s="51">
        <f t="shared" si="11"/>
        <v>182199145</v>
      </c>
      <c r="G57" s="51">
        <f t="shared" si="11"/>
        <v>11231</v>
      </c>
      <c r="H57" s="51">
        <f t="shared" si="11"/>
        <v>17363978</v>
      </c>
      <c r="I57" s="51">
        <f t="shared" si="11"/>
        <v>8134288</v>
      </c>
      <c r="J57" s="51">
        <f t="shared" si="11"/>
        <v>25509497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25509497</v>
      </c>
      <c r="X57" s="51">
        <f t="shared" si="11"/>
        <v>45549786</v>
      </c>
      <c r="Y57" s="51">
        <f t="shared" si="11"/>
        <v>-20040289</v>
      </c>
      <c r="Z57" s="52">
        <f>+IF(X57&lt;&gt;0,+(Y57/X57)*100,0)</f>
        <v>-43.996450389470546</v>
      </c>
      <c r="AA57" s="53">
        <f>SUM(AA52:AA56)</f>
        <v>182199145</v>
      </c>
    </row>
    <row r="58" spans="1:27" ht="13.5">
      <c r="A58" s="86" t="s">
        <v>38</v>
      </c>
      <c r="B58" s="35"/>
      <c r="C58" s="9">
        <v>8509132</v>
      </c>
      <c r="D58" s="10"/>
      <c r="E58" s="11">
        <v>39021750</v>
      </c>
      <c r="F58" s="11">
        <v>39021750</v>
      </c>
      <c r="G58" s="11"/>
      <c r="H58" s="11">
        <v>695459</v>
      </c>
      <c r="I58" s="11">
        <v>2019980</v>
      </c>
      <c r="J58" s="11">
        <v>2715439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2715439</v>
      </c>
      <c r="X58" s="11">
        <v>9755438</v>
      </c>
      <c r="Y58" s="11">
        <v>-7039999</v>
      </c>
      <c r="Z58" s="2">
        <v>-72.16</v>
      </c>
      <c r="AA58" s="15">
        <v>39021750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213764823</v>
      </c>
      <c r="D61" s="10"/>
      <c r="E61" s="11">
        <v>152548789</v>
      </c>
      <c r="F61" s="11">
        <v>152548789</v>
      </c>
      <c r="G61" s="11">
        <v>1931161</v>
      </c>
      <c r="H61" s="11">
        <v>6537068</v>
      </c>
      <c r="I61" s="11">
        <v>15063279</v>
      </c>
      <c r="J61" s="11">
        <v>23531508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23531508</v>
      </c>
      <c r="X61" s="11">
        <v>38137197</v>
      </c>
      <c r="Y61" s="11">
        <v>-14605689</v>
      </c>
      <c r="Z61" s="2">
        <v>-38.3</v>
      </c>
      <c r="AA61" s="15">
        <v>152548789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36068430</v>
      </c>
      <c r="F66" s="14"/>
      <c r="G66" s="14">
        <v>1942393</v>
      </c>
      <c r="H66" s="14">
        <v>1157272</v>
      </c>
      <c r="I66" s="14">
        <v>1097564</v>
      </c>
      <c r="J66" s="14">
        <v>4197229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4197229</v>
      </c>
      <c r="X66" s="14"/>
      <c r="Y66" s="14">
        <v>4197229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337914160</v>
      </c>
      <c r="F67" s="11"/>
      <c r="G67" s="11"/>
      <c r="H67" s="11">
        <v>23439233</v>
      </c>
      <c r="I67" s="11">
        <v>24119981</v>
      </c>
      <c r="J67" s="11">
        <v>47559214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47559214</v>
      </c>
      <c r="X67" s="11"/>
      <c r="Y67" s="11">
        <v>47559214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373982590</v>
      </c>
      <c r="F69" s="79">
        <f t="shared" si="12"/>
        <v>0</v>
      </c>
      <c r="G69" s="79">
        <f t="shared" si="12"/>
        <v>1942393</v>
      </c>
      <c r="H69" s="79">
        <f t="shared" si="12"/>
        <v>24596505</v>
      </c>
      <c r="I69" s="79">
        <f t="shared" si="12"/>
        <v>25217545</v>
      </c>
      <c r="J69" s="79">
        <f t="shared" si="12"/>
        <v>51756443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51756443</v>
      </c>
      <c r="X69" s="79">
        <f t="shared" si="12"/>
        <v>0</v>
      </c>
      <c r="Y69" s="79">
        <f t="shared" si="12"/>
        <v>51756443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9455000</v>
      </c>
      <c r="F5" s="43">
        <f t="shared" si="0"/>
        <v>9455000</v>
      </c>
      <c r="G5" s="43">
        <f t="shared" si="0"/>
        <v>2885013</v>
      </c>
      <c r="H5" s="43">
        <f t="shared" si="0"/>
        <v>2478185</v>
      </c>
      <c r="I5" s="43">
        <f t="shared" si="0"/>
        <v>5171608</v>
      </c>
      <c r="J5" s="43">
        <f t="shared" si="0"/>
        <v>10534806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10534806</v>
      </c>
      <c r="X5" s="43">
        <f t="shared" si="0"/>
        <v>2363750</v>
      </c>
      <c r="Y5" s="43">
        <f t="shared" si="0"/>
        <v>8171056</v>
      </c>
      <c r="Z5" s="44">
        <f>+IF(X5&lt;&gt;0,+(Y5/X5)*100,0)</f>
        <v>345.68190375462717</v>
      </c>
      <c r="AA5" s="45">
        <f>SUM(AA11:AA18)</f>
        <v>9455000</v>
      </c>
    </row>
    <row r="6" spans="1:27" ht="13.5">
      <c r="A6" s="46" t="s">
        <v>32</v>
      </c>
      <c r="B6" s="47"/>
      <c r="C6" s="9"/>
      <c r="D6" s="10"/>
      <c r="E6" s="11"/>
      <c r="F6" s="11"/>
      <c r="G6" s="11">
        <v>1137140</v>
      </c>
      <c r="H6" s="11">
        <v>1511746</v>
      </c>
      <c r="I6" s="11">
        <v>904600</v>
      </c>
      <c r="J6" s="11">
        <v>3553486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3553486</v>
      </c>
      <c r="X6" s="11"/>
      <c r="Y6" s="11">
        <v>3553486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>
        <v>314424</v>
      </c>
      <c r="H7" s="11"/>
      <c r="I7" s="11">
        <v>604266</v>
      </c>
      <c r="J7" s="11">
        <v>918690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918690</v>
      </c>
      <c r="X7" s="11"/>
      <c r="Y7" s="11">
        <v>918690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>
        <v>104803</v>
      </c>
      <c r="H8" s="11">
        <v>306848</v>
      </c>
      <c r="I8" s="11">
        <v>1470173</v>
      </c>
      <c r="J8" s="11">
        <v>1881824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1881824</v>
      </c>
      <c r="X8" s="11"/>
      <c r="Y8" s="11">
        <v>1881824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>
        <v>357904</v>
      </c>
      <c r="H9" s="11"/>
      <c r="I9" s="11">
        <v>771079</v>
      </c>
      <c r="J9" s="11">
        <v>1128983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1128983</v>
      </c>
      <c r="X9" s="11"/>
      <c r="Y9" s="11">
        <v>1128983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1914271</v>
      </c>
      <c r="H11" s="51">
        <f t="shared" si="1"/>
        <v>1818594</v>
      </c>
      <c r="I11" s="51">
        <f t="shared" si="1"/>
        <v>3750118</v>
      </c>
      <c r="J11" s="51">
        <f t="shared" si="1"/>
        <v>7482983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7482983</v>
      </c>
      <c r="X11" s="51">
        <f t="shared" si="1"/>
        <v>0</v>
      </c>
      <c r="Y11" s="51">
        <f t="shared" si="1"/>
        <v>7482983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>
        <v>6123000</v>
      </c>
      <c r="F12" s="11">
        <v>6123000</v>
      </c>
      <c r="G12" s="11">
        <v>1197</v>
      </c>
      <c r="H12" s="11">
        <v>650791</v>
      </c>
      <c r="I12" s="11">
        <v>369</v>
      </c>
      <c r="J12" s="11">
        <v>652357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652357</v>
      </c>
      <c r="X12" s="11">
        <v>1530750</v>
      </c>
      <c r="Y12" s="11">
        <v>-878393</v>
      </c>
      <c r="Z12" s="2">
        <v>-57.38</v>
      </c>
      <c r="AA12" s="15">
        <v>6123000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3332000</v>
      </c>
      <c r="F15" s="11">
        <v>3332000</v>
      </c>
      <c r="G15" s="11">
        <v>969545</v>
      </c>
      <c r="H15" s="11">
        <v>8800</v>
      </c>
      <c r="I15" s="11">
        <v>1421121</v>
      </c>
      <c r="J15" s="11">
        <v>2399466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2399466</v>
      </c>
      <c r="X15" s="11">
        <v>833000</v>
      </c>
      <c r="Y15" s="11">
        <v>1566466</v>
      </c>
      <c r="Z15" s="2">
        <v>188.05</v>
      </c>
      <c r="AA15" s="15">
        <v>3332000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93233000</v>
      </c>
      <c r="F20" s="60">
        <f t="shared" si="2"/>
        <v>93233000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23308250</v>
      </c>
      <c r="Y20" s="60">
        <f t="shared" si="2"/>
        <v>-23308250</v>
      </c>
      <c r="Z20" s="61">
        <f>+IF(X20&lt;&gt;0,+(Y20/X20)*100,0)</f>
        <v>-100</v>
      </c>
      <c r="AA20" s="62">
        <f>SUM(AA26:AA33)</f>
        <v>93233000</v>
      </c>
    </row>
    <row r="21" spans="1:27" ht="13.5">
      <c r="A21" s="46" t="s">
        <v>32</v>
      </c>
      <c r="B21" s="47"/>
      <c r="C21" s="9"/>
      <c r="D21" s="10"/>
      <c r="E21" s="11">
        <v>29144000</v>
      </c>
      <c r="F21" s="11">
        <v>29144000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7286000</v>
      </c>
      <c r="Y21" s="11">
        <v>-7286000</v>
      </c>
      <c r="Z21" s="2">
        <v>-100</v>
      </c>
      <c r="AA21" s="15">
        <v>29144000</v>
      </c>
    </row>
    <row r="22" spans="1:27" ht="13.5">
      <c r="A22" s="46" t="s">
        <v>33</v>
      </c>
      <c r="B22" s="47"/>
      <c r="C22" s="9"/>
      <c r="D22" s="10"/>
      <c r="E22" s="11">
        <v>8084000</v>
      </c>
      <c r="F22" s="11">
        <v>8084000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2021000</v>
      </c>
      <c r="Y22" s="11">
        <v>-2021000</v>
      </c>
      <c r="Z22" s="2">
        <v>-100</v>
      </c>
      <c r="AA22" s="15">
        <v>8084000</v>
      </c>
    </row>
    <row r="23" spans="1:27" ht="13.5">
      <c r="A23" s="46" t="s">
        <v>34</v>
      </c>
      <c r="B23" s="47"/>
      <c r="C23" s="9"/>
      <c r="D23" s="10"/>
      <c r="E23" s="11">
        <v>47885000</v>
      </c>
      <c r="F23" s="11">
        <v>47885000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11971250</v>
      </c>
      <c r="Y23" s="11">
        <v>-11971250</v>
      </c>
      <c r="Z23" s="2">
        <v>-100</v>
      </c>
      <c r="AA23" s="15">
        <v>47885000</v>
      </c>
    </row>
    <row r="24" spans="1:27" ht="13.5">
      <c r="A24" s="46" t="s">
        <v>35</v>
      </c>
      <c r="B24" s="47"/>
      <c r="C24" s="9"/>
      <c r="D24" s="10"/>
      <c r="E24" s="11">
        <v>8104000</v>
      </c>
      <c r="F24" s="11">
        <v>8104000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2026000</v>
      </c>
      <c r="Y24" s="11">
        <v>-2026000</v>
      </c>
      <c r="Z24" s="2">
        <v>-100</v>
      </c>
      <c r="AA24" s="15">
        <v>8104000</v>
      </c>
    </row>
    <row r="25" spans="1:27" ht="13.5">
      <c r="A25" s="46" t="s">
        <v>36</v>
      </c>
      <c r="B25" s="47"/>
      <c r="C25" s="9"/>
      <c r="D25" s="10"/>
      <c r="E25" s="11">
        <v>16000</v>
      </c>
      <c r="F25" s="11">
        <v>16000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4000</v>
      </c>
      <c r="Y25" s="11">
        <v>-4000</v>
      </c>
      <c r="Z25" s="2">
        <v>-100</v>
      </c>
      <c r="AA25" s="15">
        <v>16000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93233000</v>
      </c>
      <c r="F26" s="51">
        <f t="shared" si="3"/>
        <v>93233000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23308250</v>
      </c>
      <c r="Y26" s="51">
        <f t="shared" si="3"/>
        <v>-23308250</v>
      </c>
      <c r="Z26" s="52">
        <f>+IF(X26&lt;&gt;0,+(Y26/X26)*100,0)</f>
        <v>-100</v>
      </c>
      <c r="AA26" s="53">
        <f>SUM(AA21:AA25)</f>
        <v>93233000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29144000</v>
      </c>
      <c r="F36" s="11">
        <f t="shared" si="4"/>
        <v>29144000</v>
      </c>
      <c r="G36" s="11">
        <f t="shared" si="4"/>
        <v>1137140</v>
      </c>
      <c r="H36" s="11">
        <f t="shared" si="4"/>
        <v>1511746</v>
      </c>
      <c r="I36" s="11">
        <f t="shared" si="4"/>
        <v>904600</v>
      </c>
      <c r="J36" s="11">
        <f t="shared" si="4"/>
        <v>3553486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3553486</v>
      </c>
      <c r="X36" s="11">
        <f t="shared" si="4"/>
        <v>7286000</v>
      </c>
      <c r="Y36" s="11">
        <f t="shared" si="4"/>
        <v>-3732514</v>
      </c>
      <c r="Z36" s="2">
        <f aca="true" t="shared" si="5" ref="Z36:Z49">+IF(X36&lt;&gt;0,+(Y36/X36)*100,0)</f>
        <v>-51.22857534998627</v>
      </c>
      <c r="AA36" s="15">
        <f>AA6+AA21</f>
        <v>29144000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8084000</v>
      </c>
      <c r="F37" s="11">
        <f t="shared" si="4"/>
        <v>8084000</v>
      </c>
      <c r="G37" s="11">
        <f t="shared" si="4"/>
        <v>314424</v>
      </c>
      <c r="H37" s="11">
        <f t="shared" si="4"/>
        <v>0</v>
      </c>
      <c r="I37" s="11">
        <f t="shared" si="4"/>
        <v>604266</v>
      </c>
      <c r="J37" s="11">
        <f t="shared" si="4"/>
        <v>918690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918690</v>
      </c>
      <c r="X37" s="11">
        <f t="shared" si="4"/>
        <v>2021000</v>
      </c>
      <c r="Y37" s="11">
        <f t="shared" si="4"/>
        <v>-1102310</v>
      </c>
      <c r="Z37" s="2">
        <f t="shared" si="5"/>
        <v>-54.54280059376546</v>
      </c>
      <c r="AA37" s="15">
        <f>AA7+AA22</f>
        <v>8084000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47885000</v>
      </c>
      <c r="F38" s="11">
        <f t="shared" si="4"/>
        <v>47885000</v>
      </c>
      <c r="G38" s="11">
        <f t="shared" si="4"/>
        <v>104803</v>
      </c>
      <c r="H38" s="11">
        <f t="shared" si="4"/>
        <v>306848</v>
      </c>
      <c r="I38" s="11">
        <f t="shared" si="4"/>
        <v>1470173</v>
      </c>
      <c r="J38" s="11">
        <f t="shared" si="4"/>
        <v>1881824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1881824</v>
      </c>
      <c r="X38" s="11">
        <f t="shared" si="4"/>
        <v>11971250</v>
      </c>
      <c r="Y38" s="11">
        <f t="shared" si="4"/>
        <v>-10089426</v>
      </c>
      <c r="Z38" s="2">
        <f t="shared" si="5"/>
        <v>-84.2804719640806</v>
      </c>
      <c r="AA38" s="15">
        <f>AA8+AA23</f>
        <v>47885000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8104000</v>
      </c>
      <c r="F39" s="11">
        <f t="shared" si="4"/>
        <v>8104000</v>
      </c>
      <c r="G39" s="11">
        <f t="shared" si="4"/>
        <v>357904</v>
      </c>
      <c r="H39" s="11">
        <f t="shared" si="4"/>
        <v>0</v>
      </c>
      <c r="I39" s="11">
        <f t="shared" si="4"/>
        <v>771079</v>
      </c>
      <c r="J39" s="11">
        <f t="shared" si="4"/>
        <v>1128983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1128983</v>
      </c>
      <c r="X39" s="11">
        <f t="shared" si="4"/>
        <v>2026000</v>
      </c>
      <c r="Y39" s="11">
        <f t="shared" si="4"/>
        <v>-897017</v>
      </c>
      <c r="Z39" s="2">
        <f t="shared" si="5"/>
        <v>-44.27527147087858</v>
      </c>
      <c r="AA39" s="15">
        <f>AA9+AA24</f>
        <v>8104000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16000</v>
      </c>
      <c r="F40" s="11">
        <f t="shared" si="4"/>
        <v>16000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4000</v>
      </c>
      <c r="Y40" s="11">
        <f t="shared" si="4"/>
        <v>-4000</v>
      </c>
      <c r="Z40" s="2">
        <f t="shared" si="5"/>
        <v>-100</v>
      </c>
      <c r="AA40" s="15">
        <f>AA10+AA25</f>
        <v>16000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93233000</v>
      </c>
      <c r="F41" s="51">
        <f t="shared" si="6"/>
        <v>93233000</v>
      </c>
      <c r="G41" s="51">
        <f t="shared" si="6"/>
        <v>1914271</v>
      </c>
      <c r="H41" s="51">
        <f t="shared" si="6"/>
        <v>1818594</v>
      </c>
      <c r="I41" s="51">
        <f t="shared" si="6"/>
        <v>3750118</v>
      </c>
      <c r="J41" s="51">
        <f t="shared" si="6"/>
        <v>7482983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7482983</v>
      </c>
      <c r="X41" s="51">
        <f t="shared" si="6"/>
        <v>23308250</v>
      </c>
      <c r="Y41" s="51">
        <f t="shared" si="6"/>
        <v>-15825267</v>
      </c>
      <c r="Z41" s="52">
        <f t="shared" si="5"/>
        <v>-67.89556058477149</v>
      </c>
      <c r="AA41" s="53">
        <f>SUM(AA36:AA40)</f>
        <v>93233000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6123000</v>
      </c>
      <c r="F42" s="67">
        <f t="shared" si="7"/>
        <v>6123000</v>
      </c>
      <c r="G42" s="67">
        <f t="shared" si="7"/>
        <v>1197</v>
      </c>
      <c r="H42" s="67">
        <f t="shared" si="7"/>
        <v>650791</v>
      </c>
      <c r="I42" s="67">
        <f t="shared" si="7"/>
        <v>369</v>
      </c>
      <c r="J42" s="67">
        <f t="shared" si="7"/>
        <v>652357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652357</v>
      </c>
      <c r="X42" s="67">
        <f t="shared" si="7"/>
        <v>1530750</v>
      </c>
      <c r="Y42" s="67">
        <f t="shared" si="7"/>
        <v>-878393</v>
      </c>
      <c r="Z42" s="69">
        <f t="shared" si="5"/>
        <v>-57.38317818063041</v>
      </c>
      <c r="AA42" s="68">
        <f aca="true" t="shared" si="8" ref="AA42:AA48">AA12+AA27</f>
        <v>6123000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3332000</v>
      </c>
      <c r="F45" s="67">
        <f t="shared" si="7"/>
        <v>3332000</v>
      </c>
      <c r="G45" s="67">
        <f t="shared" si="7"/>
        <v>969545</v>
      </c>
      <c r="H45" s="67">
        <f t="shared" si="7"/>
        <v>8800</v>
      </c>
      <c r="I45" s="67">
        <f t="shared" si="7"/>
        <v>1421121</v>
      </c>
      <c r="J45" s="67">
        <f t="shared" si="7"/>
        <v>2399466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2399466</v>
      </c>
      <c r="X45" s="67">
        <f t="shared" si="7"/>
        <v>833000</v>
      </c>
      <c r="Y45" s="67">
        <f t="shared" si="7"/>
        <v>1566466</v>
      </c>
      <c r="Z45" s="69">
        <f t="shared" si="5"/>
        <v>188.05114045618248</v>
      </c>
      <c r="AA45" s="68">
        <f t="shared" si="8"/>
        <v>3332000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102688000</v>
      </c>
      <c r="F49" s="79">
        <f t="shared" si="9"/>
        <v>102688000</v>
      </c>
      <c r="G49" s="79">
        <f t="shared" si="9"/>
        <v>2885013</v>
      </c>
      <c r="H49" s="79">
        <f t="shared" si="9"/>
        <v>2478185</v>
      </c>
      <c r="I49" s="79">
        <f t="shared" si="9"/>
        <v>5171608</v>
      </c>
      <c r="J49" s="79">
        <f t="shared" si="9"/>
        <v>10534806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10534806</v>
      </c>
      <c r="X49" s="79">
        <f t="shared" si="9"/>
        <v>25672000</v>
      </c>
      <c r="Y49" s="79">
        <f t="shared" si="9"/>
        <v>-15137194</v>
      </c>
      <c r="Z49" s="80">
        <f t="shared" si="5"/>
        <v>-58.96382829541913</v>
      </c>
      <c r="AA49" s="81">
        <f>SUM(AA41:AA48)</f>
        <v>102688000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69070725</v>
      </c>
      <c r="F51" s="67">
        <f t="shared" si="10"/>
        <v>69070725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17267682</v>
      </c>
      <c r="Y51" s="67">
        <f t="shared" si="10"/>
        <v>-17267682</v>
      </c>
      <c r="Z51" s="69">
        <f>+IF(X51&lt;&gt;0,+(Y51/X51)*100,0)</f>
        <v>-100</v>
      </c>
      <c r="AA51" s="68">
        <f>SUM(AA57:AA61)</f>
        <v>69070725</v>
      </c>
    </row>
    <row r="52" spans="1:27" ht="13.5">
      <c r="A52" s="84" t="s">
        <v>32</v>
      </c>
      <c r="B52" s="47"/>
      <c r="C52" s="9"/>
      <c r="D52" s="10"/>
      <c r="E52" s="11">
        <v>10634482</v>
      </c>
      <c r="F52" s="11">
        <v>10634482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2658621</v>
      </c>
      <c r="Y52" s="11">
        <v>-2658621</v>
      </c>
      <c r="Z52" s="2">
        <v>-100</v>
      </c>
      <c r="AA52" s="15">
        <v>10634482</v>
      </c>
    </row>
    <row r="53" spans="1:27" ht="13.5">
      <c r="A53" s="84" t="s">
        <v>33</v>
      </c>
      <c r="B53" s="47"/>
      <c r="C53" s="9"/>
      <c r="D53" s="10"/>
      <c r="E53" s="11">
        <v>9415103</v>
      </c>
      <c r="F53" s="11">
        <v>9415103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2353776</v>
      </c>
      <c r="Y53" s="11">
        <v>-2353776</v>
      </c>
      <c r="Z53" s="2">
        <v>-100</v>
      </c>
      <c r="AA53" s="15">
        <v>9415103</v>
      </c>
    </row>
    <row r="54" spans="1:27" ht="13.5">
      <c r="A54" s="84" t="s">
        <v>34</v>
      </c>
      <c r="B54" s="47"/>
      <c r="C54" s="9"/>
      <c r="D54" s="10"/>
      <c r="E54" s="11">
        <v>21204617</v>
      </c>
      <c r="F54" s="11">
        <v>21204617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5301154</v>
      </c>
      <c r="Y54" s="11">
        <v>-5301154</v>
      </c>
      <c r="Z54" s="2">
        <v>-100</v>
      </c>
      <c r="AA54" s="15">
        <v>21204617</v>
      </c>
    </row>
    <row r="55" spans="1:27" ht="13.5">
      <c r="A55" s="84" t="s">
        <v>35</v>
      </c>
      <c r="B55" s="47"/>
      <c r="C55" s="9"/>
      <c r="D55" s="10"/>
      <c r="E55" s="11">
        <v>7661255</v>
      </c>
      <c r="F55" s="11">
        <v>7661255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1915314</v>
      </c>
      <c r="Y55" s="11">
        <v>-1915314</v>
      </c>
      <c r="Z55" s="2">
        <v>-100</v>
      </c>
      <c r="AA55" s="15">
        <v>7661255</v>
      </c>
    </row>
    <row r="56" spans="1:27" ht="13.5">
      <c r="A56" s="84" t="s">
        <v>36</v>
      </c>
      <c r="B56" s="47"/>
      <c r="C56" s="9"/>
      <c r="D56" s="10"/>
      <c r="E56" s="11">
        <v>2345869</v>
      </c>
      <c r="F56" s="11">
        <v>2345869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586467</v>
      </c>
      <c r="Y56" s="11">
        <v>-586467</v>
      </c>
      <c r="Z56" s="2">
        <v>-100</v>
      </c>
      <c r="AA56" s="15">
        <v>2345869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51261326</v>
      </c>
      <c r="F57" s="51">
        <f t="shared" si="11"/>
        <v>51261326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12815332</v>
      </c>
      <c r="Y57" s="51">
        <f t="shared" si="11"/>
        <v>-12815332</v>
      </c>
      <c r="Z57" s="52">
        <f>+IF(X57&lt;&gt;0,+(Y57/X57)*100,0)</f>
        <v>-100</v>
      </c>
      <c r="AA57" s="53">
        <f>SUM(AA52:AA56)</f>
        <v>51261326</v>
      </c>
    </row>
    <row r="58" spans="1:27" ht="13.5">
      <c r="A58" s="86" t="s">
        <v>38</v>
      </c>
      <c r="B58" s="35"/>
      <c r="C58" s="9"/>
      <c r="D58" s="10"/>
      <c r="E58" s="11">
        <v>4632081</v>
      </c>
      <c r="F58" s="11">
        <v>4632081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1158020</v>
      </c>
      <c r="Y58" s="11">
        <v>-1158020</v>
      </c>
      <c r="Z58" s="2">
        <v>-100</v>
      </c>
      <c r="AA58" s="15">
        <v>4632081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13177318</v>
      </c>
      <c r="F61" s="11">
        <v>13177318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3294330</v>
      </c>
      <c r="Y61" s="11">
        <v>-3294330</v>
      </c>
      <c r="Z61" s="2">
        <v>-100</v>
      </c>
      <c r="AA61" s="15">
        <v>13177318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64050000</v>
      </c>
      <c r="F68" s="11"/>
      <c r="G68" s="11">
        <v>3731392</v>
      </c>
      <c r="H68" s="11">
        <v>3458107</v>
      </c>
      <c r="I68" s="11">
        <v>5080962</v>
      </c>
      <c r="J68" s="11">
        <v>12270461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12270461</v>
      </c>
      <c r="X68" s="11"/>
      <c r="Y68" s="11">
        <v>12270461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64050000</v>
      </c>
      <c r="F69" s="79">
        <f t="shared" si="12"/>
        <v>0</v>
      </c>
      <c r="G69" s="79">
        <f t="shared" si="12"/>
        <v>3731392</v>
      </c>
      <c r="H69" s="79">
        <f t="shared" si="12"/>
        <v>3458107</v>
      </c>
      <c r="I69" s="79">
        <f t="shared" si="12"/>
        <v>5080962</v>
      </c>
      <c r="J69" s="79">
        <f t="shared" si="12"/>
        <v>12270461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12270461</v>
      </c>
      <c r="X69" s="79">
        <f t="shared" si="12"/>
        <v>0</v>
      </c>
      <c r="Y69" s="79">
        <f t="shared" si="12"/>
        <v>12270461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64920001</v>
      </c>
      <c r="F5" s="43">
        <f t="shared" si="0"/>
        <v>64920001</v>
      </c>
      <c r="G5" s="43">
        <f t="shared" si="0"/>
        <v>0</v>
      </c>
      <c r="H5" s="43">
        <f t="shared" si="0"/>
        <v>1345613</v>
      </c>
      <c r="I5" s="43">
        <f t="shared" si="0"/>
        <v>10586438</v>
      </c>
      <c r="J5" s="43">
        <f t="shared" si="0"/>
        <v>11932051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11932051</v>
      </c>
      <c r="X5" s="43">
        <f t="shared" si="0"/>
        <v>16230001</v>
      </c>
      <c r="Y5" s="43">
        <f t="shared" si="0"/>
        <v>-4297950</v>
      </c>
      <c r="Z5" s="44">
        <f>+IF(X5&lt;&gt;0,+(Y5/X5)*100,0)</f>
        <v>-26.48151408000529</v>
      </c>
      <c r="AA5" s="45">
        <f>SUM(AA11:AA18)</f>
        <v>64920001</v>
      </c>
    </row>
    <row r="6" spans="1:27" ht="13.5">
      <c r="A6" s="46" t="s">
        <v>32</v>
      </c>
      <c r="B6" s="47"/>
      <c r="C6" s="9"/>
      <c r="D6" s="10"/>
      <c r="E6" s="11">
        <v>4346352</v>
      </c>
      <c r="F6" s="11">
        <v>4346352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1086588</v>
      </c>
      <c r="Y6" s="11">
        <v>-1086588</v>
      </c>
      <c r="Z6" s="2">
        <v>-100</v>
      </c>
      <c r="AA6" s="15">
        <v>4346352</v>
      </c>
    </row>
    <row r="7" spans="1:27" ht="13.5">
      <c r="A7" s="46" t="s">
        <v>33</v>
      </c>
      <c r="B7" s="47"/>
      <c r="C7" s="9"/>
      <c r="D7" s="10"/>
      <c r="E7" s="11">
        <v>15282399</v>
      </c>
      <c r="F7" s="11">
        <v>15282399</v>
      </c>
      <c r="G7" s="11"/>
      <c r="H7" s="11">
        <v>585000</v>
      </c>
      <c r="I7" s="11">
        <v>6238159</v>
      </c>
      <c r="J7" s="11">
        <v>6823159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6823159</v>
      </c>
      <c r="X7" s="11">
        <v>3820600</v>
      </c>
      <c r="Y7" s="11">
        <v>3002559</v>
      </c>
      <c r="Z7" s="2">
        <v>78.59</v>
      </c>
      <c r="AA7" s="15">
        <v>15282399</v>
      </c>
    </row>
    <row r="8" spans="1:27" ht="13.5">
      <c r="A8" s="46" t="s">
        <v>34</v>
      </c>
      <c r="B8" s="47"/>
      <c r="C8" s="9"/>
      <c r="D8" s="10"/>
      <c r="E8" s="11">
        <v>39139644</v>
      </c>
      <c r="F8" s="11">
        <v>39139644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9784911</v>
      </c>
      <c r="Y8" s="11">
        <v>-9784911</v>
      </c>
      <c r="Z8" s="2">
        <v>-100</v>
      </c>
      <c r="AA8" s="15">
        <v>39139644</v>
      </c>
    </row>
    <row r="9" spans="1:27" ht="13.5">
      <c r="A9" s="46" t="s">
        <v>35</v>
      </c>
      <c r="B9" s="47"/>
      <c r="C9" s="9"/>
      <c r="D9" s="10"/>
      <c r="E9" s="11">
        <v>815582</v>
      </c>
      <c r="F9" s="11">
        <v>815582</v>
      </c>
      <c r="G9" s="11"/>
      <c r="H9" s="11">
        <v>348343</v>
      </c>
      <c r="I9" s="11"/>
      <c r="J9" s="11">
        <v>348343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348343</v>
      </c>
      <c r="X9" s="11">
        <v>203896</v>
      </c>
      <c r="Y9" s="11">
        <v>144447</v>
      </c>
      <c r="Z9" s="2">
        <v>70.84</v>
      </c>
      <c r="AA9" s="15">
        <v>815582</v>
      </c>
    </row>
    <row r="10" spans="1:27" ht="13.5">
      <c r="A10" s="46" t="s">
        <v>36</v>
      </c>
      <c r="B10" s="47"/>
      <c r="C10" s="9"/>
      <c r="D10" s="10"/>
      <c r="E10" s="11">
        <v>1288289</v>
      </c>
      <c r="F10" s="11">
        <v>1288289</v>
      </c>
      <c r="G10" s="11"/>
      <c r="H10" s="11"/>
      <c r="I10" s="11">
        <v>3316700</v>
      </c>
      <c r="J10" s="11">
        <v>3316700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3316700</v>
      </c>
      <c r="X10" s="11">
        <v>322072</v>
      </c>
      <c r="Y10" s="11">
        <v>2994628</v>
      </c>
      <c r="Z10" s="2">
        <v>929.8</v>
      </c>
      <c r="AA10" s="15">
        <v>1288289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60872266</v>
      </c>
      <c r="F11" s="51">
        <f t="shared" si="1"/>
        <v>60872266</v>
      </c>
      <c r="G11" s="51">
        <f t="shared" si="1"/>
        <v>0</v>
      </c>
      <c r="H11" s="51">
        <f t="shared" si="1"/>
        <v>933343</v>
      </c>
      <c r="I11" s="51">
        <f t="shared" si="1"/>
        <v>9554859</v>
      </c>
      <c r="J11" s="51">
        <f t="shared" si="1"/>
        <v>10488202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10488202</v>
      </c>
      <c r="X11" s="51">
        <f t="shared" si="1"/>
        <v>15218067</v>
      </c>
      <c r="Y11" s="51">
        <f t="shared" si="1"/>
        <v>-4729865</v>
      </c>
      <c r="Z11" s="52">
        <f>+IF(X11&lt;&gt;0,+(Y11/X11)*100,0)</f>
        <v>-31.080589933005285</v>
      </c>
      <c r="AA11" s="53">
        <f>SUM(AA6:AA10)</f>
        <v>60872266</v>
      </c>
    </row>
    <row r="12" spans="1:27" ht="13.5">
      <c r="A12" s="54" t="s">
        <v>38</v>
      </c>
      <c r="B12" s="35"/>
      <c r="C12" s="9"/>
      <c r="D12" s="10"/>
      <c r="E12" s="11">
        <v>1938985</v>
      </c>
      <c r="F12" s="11">
        <v>1938985</v>
      </c>
      <c r="G12" s="11"/>
      <c r="H12" s="11"/>
      <c r="I12" s="11">
        <v>327392</v>
      </c>
      <c r="J12" s="11">
        <v>327392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327392</v>
      </c>
      <c r="X12" s="11">
        <v>484746</v>
      </c>
      <c r="Y12" s="11">
        <v>-157354</v>
      </c>
      <c r="Z12" s="2">
        <v>-32.46</v>
      </c>
      <c r="AA12" s="15">
        <v>1938985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2108750</v>
      </c>
      <c r="F15" s="11">
        <v>2108750</v>
      </c>
      <c r="G15" s="11"/>
      <c r="H15" s="11">
        <v>412270</v>
      </c>
      <c r="I15" s="11">
        <v>704187</v>
      </c>
      <c r="J15" s="11">
        <v>1116457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1116457</v>
      </c>
      <c r="X15" s="11">
        <v>527188</v>
      </c>
      <c r="Y15" s="11">
        <v>589269</v>
      </c>
      <c r="Z15" s="2">
        <v>111.78</v>
      </c>
      <c r="AA15" s="15">
        <v>2108750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4346352</v>
      </c>
      <c r="F36" s="11">
        <f t="shared" si="4"/>
        <v>4346352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1086588</v>
      </c>
      <c r="Y36" s="11">
        <f t="shared" si="4"/>
        <v>-1086588</v>
      </c>
      <c r="Z36" s="2">
        <f aca="true" t="shared" si="5" ref="Z36:Z49">+IF(X36&lt;&gt;0,+(Y36/X36)*100,0)</f>
        <v>-100</v>
      </c>
      <c r="AA36" s="15">
        <f>AA6+AA21</f>
        <v>4346352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15282399</v>
      </c>
      <c r="F37" s="11">
        <f t="shared" si="4"/>
        <v>15282399</v>
      </c>
      <c r="G37" s="11">
        <f t="shared" si="4"/>
        <v>0</v>
      </c>
      <c r="H37" s="11">
        <f t="shared" si="4"/>
        <v>585000</v>
      </c>
      <c r="I37" s="11">
        <f t="shared" si="4"/>
        <v>6238159</v>
      </c>
      <c r="J37" s="11">
        <f t="shared" si="4"/>
        <v>6823159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6823159</v>
      </c>
      <c r="X37" s="11">
        <f t="shared" si="4"/>
        <v>3820600</v>
      </c>
      <c r="Y37" s="11">
        <f t="shared" si="4"/>
        <v>3002559</v>
      </c>
      <c r="Z37" s="2">
        <f t="shared" si="5"/>
        <v>78.58867717112496</v>
      </c>
      <c r="AA37" s="15">
        <f>AA7+AA22</f>
        <v>15282399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39139644</v>
      </c>
      <c r="F38" s="11">
        <f t="shared" si="4"/>
        <v>39139644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9784911</v>
      </c>
      <c r="Y38" s="11">
        <f t="shared" si="4"/>
        <v>-9784911</v>
      </c>
      <c r="Z38" s="2">
        <f t="shared" si="5"/>
        <v>-100</v>
      </c>
      <c r="AA38" s="15">
        <f>AA8+AA23</f>
        <v>39139644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815582</v>
      </c>
      <c r="F39" s="11">
        <f t="shared" si="4"/>
        <v>815582</v>
      </c>
      <c r="G39" s="11">
        <f t="shared" si="4"/>
        <v>0</v>
      </c>
      <c r="H39" s="11">
        <f t="shared" si="4"/>
        <v>348343</v>
      </c>
      <c r="I39" s="11">
        <f t="shared" si="4"/>
        <v>0</v>
      </c>
      <c r="J39" s="11">
        <f t="shared" si="4"/>
        <v>348343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348343</v>
      </c>
      <c r="X39" s="11">
        <f t="shared" si="4"/>
        <v>203896</v>
      </c>
      <c r="Y39" s="11">
        <f t="shared" si="4"/>
        <v>144447</v>
      </c>
      <c r="Z39" s="2">
        <f t="shared" si="5"/>
        <v>70.84346921960216</v>
      </c>
      <c r="AA39" s="15">
        <f>AA9+AA24</f>
        <v>815582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1288289</v>
      </c>
      <c r="F40" s="11">
        <f t="shared" si="4"/>
        <v>1288289</v>
      </c>
      <c r="G40" s="11">
        <f t="shared" si="4"/>
        <v>0</v>
      </c>
      <c r="H40" s="11">
        <f t="shared" si="4"/>
        <v>0</v>
      </c>
      <c r="I40" s="11">
        <f t="shared" si="4"/>
        <v>3316700</v>
      </c>
      <c r="J40" s="11">
        <f t="shared" si="4"/>
        <v>3316700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3316700</v>
      </c>
      <c r="X40" s="11">
        <f t="shared" si="4"/>
        <v>322072</v>
      </c>
      <c r="Y40" s="11">
        <f t="shared" si="4"/>
        <v>2994628</v>
      </c>
      <c r="Z40" s="2">
        <f t="shared" si="5"/>
        <v>929.8007898854914</v>
      </c>
      <c r="AA40" s="15">
        <f>AA10+AA25</f>
        <v>1288289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60872266</v>
      </c>
      <c r="F41" s="51">
        <f t="shared" si="6"/>
        <v>60872266</v>
      </c>
      <c r="G41" s="51">
        <f t="shared" si="6"/>
        <v>0</v>
      </c>
      <c r="H41" s="51">
        <f t="shared" si="6"/>
        <v>933343</v>
      </c>
      <c r="I41" s="51">
        <f t="shared" si="6"/>
        <v>9554859</v>
      </c>
      <c r="J41" s="51">
        <f t="shared" si="6"/>
        <v>10488202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10488202</v>
      </c>
      <c r="X41" s="51">
        <f t="shared" si="6"/>
        <v>15218067</v>
      </c>
      <c r="Y41" s="51">
        <f t="shared" si="6"/>
        <v>-4729865</v>
      </c>
      <c r="Z41" s="52">
        <f t="shared" si="5"/>
        <v>-31.080589933005285</v>
      </c>
      <c r="AA41" s="53">
        <f>SUM(AA36:AA40)</f>
        <v>60872266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1938985</v>
      </c>
      <c r="F42" s="67">
        <f t="shared" si="7"/>
        <v>1938985</v>
      </c>
      <c r="G42" s="67">
        <f t="shared" si="7"/>
        <v>0</v>
      </c>
      <c r="H42" s="67">
        <f t="shared" si="7"/>
        <v>0</v>
      </c>
      <c r="I42" s="67">
        <f t="shared" si="7"/>
        <v>327392</v>
      </c>
      <c r="J42" s="67">
        <f t="shared" si="7"/>
        <v>327392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327392</v>
      </c>
      <c r="X42" s="67">
        <f t="shared" si="7"/>
        <v>484746</v>
      </c>
      <c r="Y42" s="67">
        <f t="shared" si="7"/>
        <v>-157354</v>
      </c>
      <c r="Z42" s="69">
        <f t="shared" si="5"/>
        <v>-32.46112397007918</v>
      </c>
      <c r="AA42" s="68">
        <f aca="true" t="shared" si="8" ref="AA42:AA48">AA12+AA27</f>
        <v>1938985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2108750</v>
      </c>
      <c r="F45" s="67">
        <f t="shared" si="7"/>
        <v>2108750</v>
      </c>
      <c r="G45" s="67">
        <f t="shared" si="7"/>
        <v>0</v>
      </c>
      <c r="H45" s="67">
        <f t="shared" si="7"/>
        <v>412270</v>
      </c>
      <c r="I45" s="67">
        <f t="shared" si="7"/>
        <v>704187</v>
      </c>
      <c r="J45" s="67">
        <f t="shared" si="7"/>
        <v>1116457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1116457</v>
      </c>
      <c r="X45" s="67">
        <f t="shared" si="7"/>
        <v>527188</v>
      </c>
      <c r="Y45" s="67">
        <f t="shared" si="7"/>
        <v>589269</v>
      </c>
      <c r="Z45" s="69">
        <f t="shared" si="5"/>
        <v>111.775875019917</v>
      </c>
      <c r="AA45" s="68">
        <f t="shared" si="8"/>
        <v>2108750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64920001</v>
      </c>
      <c r="F49" s="79">
        <f t="shared" si="9"/>
        <v>64920001</v>
      </c>
      <c r="G49" s="79">
        <f t="shared" si="9"/>
        <v>0</v>
      </c>
      <c r="H49" s="79">
        <f t="shared" si="9"/>
        <v>1345613</v>
      </c>
      <c r="I49" s="79">
        <f t="shared" si="9"/>
        <v>10586438</v>
      </c>
      <c r="J49" s="79">
        <f t="shared" si="9"/>
        <v>11932051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11932051</v>
      </c>
      <c r="X49" s="79">
        <f t="shared" si="9"/>
        <v>16230001</v>
      </c>
      <c r="Y49" s="79">
        <f t="shared" si="9"/>
        <v>-4297950</v>
      </c>
      <c r="Z49" s="80">
        <f t="shared" si="5"/>
        <v>-26.48151408000529</v>
      </c>
      <c r="AA49" s="81">
        <f>SUM(AA41:AA48)</f>
        <v>64920001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25500000</v>
      </c>
      <c r="F51" s="67">
        <f t="shared" si="10"/>
        <v>25500000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6375000</v>
      </c>
      <c r="Y51" s="67">
        <f t="shared" si="10"/>
        <v>-6375000</v>
      </c>
      <c r="Z51" s="69">
        <f>+IF(X51&lt;&gt;0,+(Y51/X51)*100,0)</f>
        <v>-100</v>
      </c>
      <c r="AA51" s="68">
        <f>SUM(AA57:AA61)</f>
        <v>25500000</v>
      </c>
    </row>
    <row r="52" spans="1:27" ht="13.5">
      <c r="A52" s="84" t="s">
        <v>32</v>
      </c>
      <c r="B52" s="47"/>
      <c r="C52" s="9"/>
      <c r="D52" s="10"/>
      <c r="E52" s="11">
        <v>750000</v>
      </c>
      <c r="F52" s="11">
        <v>750000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187500</v>
      </c>
      <c r="Y52" s="11">
        <v>-187500</v>
      </c>
      <c r="Z52" s="2">
        <v>-100</v>
      </c>
      <c r="AA52" s="15">
        <v>750000</v>
      </c>
    </row>
    <row r="53" spans="1:27" ht="13.5">
      <c r="A53" s="84" t="s">
        <v>33</v>
      </c>
      <c r="B53" s="47"/>
      <c r="C53" s="9"/>
      <c r="D53" s="10"/>
      <c r="E53" s="11">
        <v>7300000</v>
      </c>
      <c r="F53" s="11">
        <v>7300000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1825000</v>
      </c>
      <c r="Y53" s="11">
        <v>-1825000</v>
      </c>
      <c r="Z53" s="2">
        <v>-100</v>
      </c>
      <c r="AA53" s="15">
        <v>7300000</v>
      </c>
    </row>
    <row r="54" spans="1:27" ht="13.5">
      <c r="A54" s="84" t="s">
        <v>34</v>
      </c>
      <c r="B54" s="47"/>
      <c r="C54" s="9"/>
      <c r="D54" s="10"/>
      <c r="E54" s="11">
        <v>1500000</v>
      </c>
      <c r="F54" s="11">
        <v>1500000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375000</v>
      </c>
      <c r="Y54" s="11">
        <v>-375000</v>
      </c>
      <c r="Z54" s="2">
        <v>-100</v>
      </c>
      <c r="AA54" s="15">
        <v>1500000</v>
      </c>
    </row>
    <row r="55" spans="1:27" ht="13.5">
      <c r="A55" s="84" t="s">
        <v>35</v>
      </c>
      <c r="B55" s="47"/>
      <c r="C55" s="9"/>
      <c r="D55" s="10"/>
      <c r="E55" s="11">
        <v>750000</v>
      </c>
      <c r="F55" s="11">
        <v>750000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187500</v>
      </c>
      <c r="Y55" s="11">
        <v>-187500</v>
      </c>
      <c r="Z55" s="2">
        <v>-100</v>
      </c>
      <c r="AA55" s="15">
        <v>750000</v>
      </c>
    </row>
    <row r="56" spans="1:27" ht="13.5">
      <c r="A56" s="84" t="s">
        <v>36</v>
      </c>
      <c r="B56" s="47"/>
      <c r="C56" s="9"/>
      <c r="D56" s="10"/>
      <c r="E56" s="11">
        <v>600000</v>
      </c>
      <c r="F56" s="11">
        <v>600000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150000</v>
      </c>
      <c r="Y56" s="11">
        <v>-150000</v>
      </c>
      <c r="Z56" s="2">
        <v>-100</v>
      </c>
      <c r="AA56" s="15">
        <v>600000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10900000</v>
      </c>
      <c r="F57" s="51">
        <f t="shared" si="11"/>
        <v>10900000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2725000</v>
      </c>
      <c r="Y57" s="51">
        <f t="shared" si="11"/>
        <v>-2725000</v>
      </c>
      <c r="Z57" s="52">
        <f>+IF(X57&lt;&gt;0,+(Y57/X57)*100,0)</f>
        <v>-100</v>
      </c>
      <c r="AA57" s="53">
        <f>SUM(AA52:AA56)</f>
        <v>10900000</v>
      </c>
    </row>
    <row r="58" spans="1:27" ht="13.5">
      <c r="A58" s="86" t="s">
        <v>38</v>
      </c>
      <c r="B58" s="35"/>
      <c r="C58" s="9"/>
      <c r="D58" s="10"/>
      <c r="E58" s="11">
        <v>750000</v>
      </c>
      <c r="F58" s="11">
        <v>750000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187500</v>
      </c>
      <c r="Y58" s="11">
        <v>-187500</v>
      </c>
      <c r="Z58" s="2">
        <v>-100</v>
      </c>
      <c r="AA58" s="15">
        <v>750000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13850000</v>
      </c>
      <c r="F61" s="11">
        <v>13850000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3462500</v>
      </c>
      <c r="Y61" s="11">
        <v>-3462500</v>
      </c>
      <c r="Z61" s="2">
        <v>-100</v>
      </c>
      <c r="AA61" s="15">
        <v>13850000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556601</v>
      </c>
      <c r="H66" s="14">
        <v>277625</v>
      </c>
      <c r="I66" s="14">
        <v>650386</v>
      </c>
      <c r="J66" s="14">
        <v>1484612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1484612</v>
      </c>
      <c r="X66" s="14"/>
      <c r="Y66" s="14">
        <v>1484612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25500000</v>
      </c>
      <c r="F68" s="11"/>
      <c r="G68" s="11">
        <v>374928</v>
      </c>
      <c r="H68" s="11">
        <v>159878</v>
      </c>
      <c r="I68" s="11">
        <v>851848</v>
      </c>
      <c r="J68" s="11">
        <v>1386654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1386654</v>
      </c>
      <c r="X68" s="11"/>
      <c r="Y68" s="11">
        <v>1386654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25500000</v>
      </c>
      <c r="F69" s="79">
        <f t="shared" si="12"/>
        <v>0</v>
      </c>
      <c r="G69" s="79">
        <f t="shared" si="12"/>
        <v>931529</v>
      </c>
      <c r="H69" s="79">
        <f t="shared" si="12"/>
        <v>437503</v>
      </c>
      <c r="I69" s="79">
        <f t="shared" si="12"/>
        <v>1502234</v>
      </c>
      <c r="J69" s="79">
        <f t="shared" si="12"/>
        <v>2871266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2871266</v>
      </c>
      <c r="X69" s="79">
        <f t="shared" si="12"/>
        <v>0</v>
      </c>
      <c r="Y69" s="79">
        <f t="shared" si="12"/>
        <v>2871266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115803660</v>
      </c>
      <c r="D5" s="42">
        <f t="shared" si="0"/>
        <v>0</v>
      </c>
      <c r="E5" s="43">
        <f t="shared" si="0"/>
        <v>95769840</v>
      </c>
      <c r="F5" s="43">
        <f t="shared" si="0"/>
        <v>95769840</v>
      </c>
      <c r="G5" s="43">
        <f t="shared" si="0"/>
        <v>446968</v>
      </c>
      <c r="H5" s="43">
        <f t="shared" si="0"/>
        <v>8738886</v>
      </c>
      <c r="I5" s="43">
        <f t="shared" si="0"/>
        <v>11585072</v>
      </c>
      <c r="J5" s="43">
        <f t="shared" si="0"/>
        <v>20770926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20770926</v>
      </c>
      <c r="X5" s="43">
        <f t="shared" si="0"/>
        <v>23942461</v>
      </c>
      <c r="Y5" s="43">
        <f t="shared" si="0"/>
        <v>-3171535</v>
      </c>
      <c r="Z5" s="44">
        <f>+IF(X5&lt;&gt;0,+(Y5/X5)*100,0)</f>
        <v>-13.246487067473975</v>
      </c>
      <c r="AA5" s="45">
        <f>SUM(AA11:AA18)</f>
        <v>95769840</v>
      </c>
    </row>
    <row r="6" spans="1:27" ht="13.5">
      <c r="A6" s="46" t="s">
        <v>32</v>
      </c>
      <c r="B6" s="47"/>
      <c r="C6" s="9">
        <v>22585539</v>
      </c>
      <c r="D6" s="10"/>
      <c r="E6" s="11">
        <v>32817780</v>
      </c>
      <c r="F6" s="11">
        <v>32817780</v>
      </c>
      <c r="G6" s="11"/>
      <c r="H6" s="11">
        <v>4352921</v>
      </c>
      <c r="I6" s="11">
        <v>4474547</v>
      </c>
      <c r="J6" s="11">
        <v>8827468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8827468</v>
      </c>
      <c r="X6" s="11">
        <v>8204445</v>
      </c>
      <c r="Y6" s="11">
        <v>623023</v>
      </c>
      <c r="Z6" s="2">
        <v>7.59</v>
      </c>
      <c r="AA6" s="15">
        <v>32817780</v>
      </c>
    </row>
    <row r="7" spans="1:27" ht="13.5">
      <c r="A7" s="46" t="s">
        <v>33</v>
      </c>
      <c r="B7" s="47"/>
      <c r="C7" s="9">
        <v>43283207</v>
      </c>
      <c r="D7" s="10"/>
      <c r="E7" s="11">
        <v>25600000</v>
      </c>
      <c r="F7" s="11">
        <v>25600000</v>
      </c>
      <c r="G7" s="11">
        <v>446968</v>
      </c>
      <c r="H7" s="11">
        <v>4385965</v>
      </c>
      <c r="I7" s="11">
        <v>1932283</v>
      </c>
      <c r="J7" s="11">
        <v>6765216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6765216</v>
      </c>
      <c r="X7" s="11">
        <v>6400000</v>
      </c>
      <c r="Y7" s="11">
        <v>365216</v>
      </c>
      <c r="Z7" s="2">
        <v>5.71</v>
      </c>
      <c r="AA7" s="15">
        <v>25600000</v>
      </c>
    </row>
    <row r="8" spans="1:27" ht="13.5">
      <c r="A8" s="46" t="s">
        <v>34</v>
      </c>
      <c r="B8" s="47"/>
      <c r="C8" s="9">
        <v>3666975</v>
      </c>
      <c r="D8" s="10"/>
      <c r="E8" s="11">
        <v>1765000</v>
      </c>
      <c r="F8" s="11">
        <v>1765000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441250</v>
      </c>
      <c r="Y8" s="11">
        <v>-441250</v>
      </c>
      <c r="Z8" s="2">
        <v>-100</v>
      </c>
      <c r="AA8" s="15">
        <v>1765000</v>
      </c>
    </row>
    <row r="9" spans="1:27" ht="13.5">
      <c r="A9" s="46" t="s">
        <v>35</v>
      </c>
      <c r="B9" s="47"/>
      <c r="C9" s="9">
        <v>26317953</v>
      </c>
      <c r="D9" s="10"/>
      <c r="E9" s="11">
        <v>1500000</v>
      </c>
      <c r="F9" s="11">
        <v>1500000</v>
      </c>
      <c r="G9" s="11"/>
      <c r="H9" s="11"/>
      <c r="I9" s="11">
        <v>3288603</v>
      </c>
      <c r="J9" s="11">
        <v>3288603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3288603</v>
      </c>
      <c r="X9" s="11">
        <v>375000</v>
      </c>
      <c r="Y9" s="11">
        <v>2913603</v>
      </c>
      <c r="Z9" s="2">
        <v>776.96</v>
      </c>
      <c r="AA9" s="15">
        <v>1500000</v>
      </c>
    </row>
    <row r="10" spans="1:27" ht="13.5">
      <c r="A10" s="46" t="s">
        <v>36</v>
      </c>
      <c r="B10" s="47"/>
      <c r="C10" s="9"/>
      <c r="D10" s="10"/>
      <c r="E10" s="11">
        <v>10200000</v>
      </c>
      <c r="F10" s="11">
        <v>10200000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2550000</v>
      </c>
      <c r="Y10" s="11">
        <v>-2550000</v>
      </c>
      <c r="Z10" s="2">
        <v>-100</v>
      </c>
      <c r="AA10" s="15">
        <v>10200000</v>
      </c>
    </row>
    <row r="11" spans="1:27" ht="13.5">
      <c r="A11" s="48" t="s">
        <v>37</v>
      </c>
      <c r="B11" s="47"/>
      <c r="C11" s="49">
        <f aca="true" t="shared" si="1" ref="C11:Y11">SUM(C6:C10)</f>
        <v>95853674</v>
      </c>
      <c r="D11" s="50">
        <f t="shared" si="1"/>
        <v>0</v>
      </c>
      <c r="E11" s="51">
        <f t="shared" si="1"/>
        <v>71882780</v>
      </c>
      <c r="F11" s="51">
        <f t="shared" si="1"/>
        <v>71882780</v>
      </c>
      <c r="G11" s="51">
        <f t="shared" si="1"/>
        <v>446968</v>
      </c>
      <c r="H11" s="51">
        <f t="shared" si="1"/>
        <v>8738886</v>
      </c>
      <c r="I11" s="51">
        <f t="shared" si="1"/>
        <v>9695433</v>
      </c>
      <c r="J11" s="51">
        <f t="shared" si="1"/>
        <v>18881287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18881287</v>
      </c>
      <c r="X11" s="51">
        <f t="shared" si="1"/>
        <v>17970695</v>
      </c>
      <c r="Y11" s="51">
        <f t="shared" si="1"/>
        <v>910592</v>
      </c>
      <c r="Z11" s="52">
        <f>+IF(X11&lt;&gt;0,+(Y11/X11)*100,0)</f>
        <v>5.0670939549082545</v>
      </c>
      <c r="AA11" s="53">
        <f>SUM(AA6:AA10)</f>
        <v>71882780</v>
      </c>
    </row>
    <row r="12" spans="1:27" ht="13.5">
      <c r="A12" s="54" t="s">
        <v>38</v>
      </c>
      <c r="B12" s="35"/>
      <c r="C12" s="9">
        <v>2595487</v>
      </c>
      <c r="D12" s="10"/>
      <c r="E12" s="11">
        <v>7674070</v>
      </c>
      <c r="F12" s="11">
        <v>7674070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1918518</v>
      </c>
      <c r="Y12" s="11">
        <v>-1918518</v>
      </c>
      <c r="Z12" s="2">
        <v>-100</v>
      </c>
      <c r="AA12" s="15">
        <v>7674070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17354499</v>
      </c>
      <c r="D15" s="10"/>
      <c r="E15" s="11">
        <v>16212990</v>
      </c>
      <c r="F15" s="11">
        <v>16212990</v>
      </c>
      <c r="G15" s="11"/>
      <c r="H15" s="11"/>
      <c r="I15" s="11">
        <v>1889639</v>
      </c>
      <c r="J15" s="11">
        <v>1889639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1889639</v>
      </c>
      <c r="X15" s="11">
        <v>4053248</v>
      </c>
      <c r="Y15" s="11">
        <v>-2163609</v>
      </c>
      <c r="Z15" s="2">
        <v>-53.38</v>
      </c>
      <c r="AA15" s="15">
        <v>16212990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1073793</v>
      </c>
      <c r="D20" s="59">
        <f t="shared" si="2"/>
        <v>0</v>
      </c>
      <c r="E20" s="60">
        <f t="shared" si="2"/>
        <v>17475600</v>
      </c>
      <c r="F20" s="60">
        <f t="shared" si="2"/>
        <v>17475600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4368900</v>
      </c>
      <c r="Y20" s="60">
        <f t="shared" si="2"/>
        <v>-4368900</v>
      </c>
      <c r="Z20" s="61">
        <f>+IF(X20&lt;&gt;0,+(Y20/X20)*100,0)</f>
        <v>-100</v>
      </c>
      <c r="AA20" s="62">
        <f>SUM(AA26:AA33)</f>
        <v>17475600</v>
      </c>
    </row>
    <row r="21" spans="1:27" ht="13.5">
      <c r="A21" s="46" t="s">
        <v>32</v>
      </c>
      <c r="B21" s="47"/>
      <c r="C21" s="9"/>
      <c r="D21" s="10"/>
      <c r="E21" s="11">
        <v>12000000</v>
      </c>
      <c r="F21" s="11">
        <v>12000000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3000000</v>
      </c>
      <c r="Y21" s="11">
        <v>-3000000</v>
      </c>
      <c r="Z21" s="2">
        <v>-100</v>
      </c>
      <c r="AA21" s="15">
        <v>12000000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12000000</v>
      </c>
      <c r="F26" s="51">
        <f t="shared" si="3"/>
        <v>12000000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3000000</v>
      </c>
      <c r="Y26" s="51">
        <f t="shared" si="3"/>
        <v>-3000000</v>
      </c>
      <c r="Z26" s="52">
        <f>+IF(X26&lt;&gt;0,+(Y26/X26)*100,0)</f>
        <v>-100</v>
      </c>
      <c r="AA26" s="53">
        <f>SUM(AA21:AA25)</f>
        <v>12000000</v>
      </c>
    </row>
    <row r="27" spans="1:27" ht="13.5">
      <c r="A27" s="54" t="s">
        <v>38</v>
      </c>
      <c r="B27" s="64"/>
      <c r="C27" s="9"/>
      <c r="D27" s="10"/>
      <c r="E27" s="11">
        <v>630000</v>
      </c>
      <c r="F27" s="11">
        <v>630000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157500</v>
      </c>
      <c r="Y27" s="11">
        <v>-157500</v>
      </c>
      <c r="Z27" s="2">
        <v>-100</v>
      </c>
      <c r="AA27" s="15">
        <v>630000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1073793</v>
      </c>
      <c r="D30" s="10"/>
      <c r="E30" s="11">
        <v>4845600</v>
      </c>
      <c r="F30" s="11">
        <v>4845600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1211400</v>
      </c>
      <c r="Y30" s="11">
        <v>-1211400</v>
      </c>
      <c r="Z30" s="2">
        <v>-100</v>
      </c>
      <c r="AA30" s="15">
        <v>4845600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22585539</v>
      </c>
      <c r="D36" s="10">
        <f t="shared" si="4"/>
        <v>0</v>
      </c>
      <c r="E36" s="11">
        <f t="shared" si="4"/>
        <v>44817780</v>
      </c>
      <c r="F36" s="11">
        <f t="shared" si="4"/>
        <v>44817780</v>
      </c>
      <c r="G36" s="11">
        <f t="shared" si="4"/>
        <v>0</v>
      </c>
      <c r="H36" s="11">
        <f t="shared" si="4"/>
        <v>4352921</v>
      </c>
      <c r="I36" s="11">
        <f t="shared" si="4"/>
        <v>4474547</v>
      </c>
      <c r="J36" s="11">
        <f t="shared" si="4"/>
        <v>8827468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8827468</v>
      </c>
      <c r="X36" s="11">
        <f t="shared" si="4"/>
        <v>11204445</v>
      </c>
      <c r="Y36" s="11">
        <f t="shared" si="4"/>
        <v>-2376977</v>
      </c>
      <c r="Z36" s="2">
        <f aca="true" t="shared" si="5" ref="Z36:Z49">+IF(X36&lt;&gt;0,+(Y36/X36)*100,0)</f>
        <v>-21.214589388407905</v>
      </c>
      <c r="AA36" s="15">
        <f>AA6+AA21</f>
        <v>44817780</v>
      </c>
    </row>
    <row r="37" spans="1:27" ht="13.5">
      <c r="A37" s="46" t="s">
        <v>33</v>
      </c>
      <c r="B37" s="47"/>
      <c r="C37" s="9">
        <f t="shared" si="4"/>
        <v>43283207</v>
      </c>
      <c r="D37" s="10">
        <f t="shared" si="4"/>
        <v>0</v>
      </c>
      <c r="E37" s="11">
        <f t="shared" si="4"/>
        <v>25600000</v>
      </c>
      <c r="F37" s="11">
        <f t="shared" si="4"/>
        <v>25600000</v>
      </c>
      <c r="G37" s="11">
        <f t="shared" si="4"/>
        <v>446968</v>
      </c>
      <c r="H37" s="11">
        <f t="shared" si="4"/>
        <v>4385965</v>
      </c>
      <c r="I37" s="11">
        <f t="shared" si="4"/>
        <v>1932283</v>
      </c>
      <c r="J37" s="11">
        <f t="shared" si="4"/>
        <v>6765216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6765216</v>
      </c>
      <c r="X37" s="11">
        <f t="shared" si="4"/>
        <v>6400000</v>
      </c>
      <c r="Y37" s="11">
        <f t="shared" si="4"/>
        <v>365216</v>
      </c>
      <c r="Z37" s="2">
        <f t="shared" si="5"/>
        <v>5.7065</v>
      </c>
      <c r="AA37" s="15">
        <f>AA7+AA22</f>
        <v>25600000</v>
      </c>
    </row>
    <row r="38" spans="1:27" ht="13.5">
      <c r="A38" s="46" t="s">
        <v>34</v>
      </c>
      <c r="B38" s="47"/>
      <c r="C38" s="9">
        <f t="shared" si="4"/>
        <v>3666975</v>
      </c>
      <c r="D38" s="10">
        <f t="shared" si="4"/>
        <v>0</v>
      </c>
      <c r="E38" s="11">
        <f t="shared" si="4"/>
        <v>1765000</v>
      </c>
      <c r="F38" s="11">
        <f t="shared" si="4"/>
        <v>1765000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441250</v>
      </c>
      <c r="Y38" s="11">
        <f t="shared" si="4"/>
        <v>-441250</v>
      </c>
      <c r="Z38" s="2">
        <f t="shared" si="5"/>
        <v>-100</v>
      </c>
      <c r="AA38" s="15">
        <f>AA8+AA23</f>
        <v>1765000</v>
      </c>
    </row>
    <row r="39" spans="1:27" ht="13.5">
      <c r="A39" s="46" t="s">
        <v>35</v>
      </c>
      <c r="B39" s="47"/>
      <c r="C39" s="9">
        <f t="shared" si="4"/>
        <v>26317953</v>
      </c>
      <c r="D39" s="10">
        <f t="shared" si="4"/>
        <v>0</v>
      </c>
      <c r="E39" s="11">
        <f t="shared" si="4"/>
        <v>1500000</v>
      </c>
      <c r="F39" s="11">
        <f t="shared" si="4"/>
        <v>1500000</v>
      </c>
      <c r="G39" s="11">
        <f t="shared" si="4"/>
        <v>0</v>
      </c>
      <c r="H39" s="11">
        <f t="shared" si="4"/>
        <v>0</v>
      </c>
      <c r="I39" s="11">
        <f t="shared" si="4"/>
        <v>3288603</v>
      </c>
      <c r="J39" s="11">
        <f t="shared" si="4"/>
        <v>3288603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3288603</v>
      </c>
      <c r="X39" s="11">
        <f t="shared" si="4"/>
        <v>375000</v>
      </c>
      <c r="Y39" s="11">
        <f t="shared" si="4"/>
        <v>2913603</v>
      </c>
      <c r="Z39" s="2">
        <f t="shared" si="5"/>
        <v>776.9608</v>
      </c>
      <c r="AA39" s="15">
        <f>AA9+AA24</f>
        <v>1500000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10200000</v>
      </c>
      <c r="F40" s="11">
        <f t="shared" si="4"/>
        <v>10200000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2550000</v>
      </c>
      <c r="Y40" s="11">
        <f t="shared" si="4"/>
        <v>-2550000</v>
      </c>
      <c r="Z40" s="2">
        <f t="shared" si="5"/>
        <v>-100</v>
      </c>
      <c r="AA40" s="15">
        <f>AA10+AA25</f>
        <v>10200000</v>
      </c>
    </row>
    <row r="41" spans="1:27" ht="13.5">
      <c r="A41" s="48" t="s">
        <v>37</v>
      </c>
      <c r="B41" s="47"/>
      <c r="C41" s="49">
        <f aca="true" t="shared" si="6" ref="C41:Y41">SUM(C36:C40)</f>
        <v>95853674</v>
      </c>
      <c r="D41" s="50">
        <f t="shared" si="6"/>
        <v>0</v>
      </c>
      <c r="E41" s="51">
        <f t="shared" si="6"/>
        <v>83882780</v>
      </c>
      <c r="F41" s="51">
        <f t="shared" si="6"/>
        <v>83882780</v>
      </c>
      <c r="G41" s="51">
        <f t="shared" si="6"/>
        <v>446968</v>
      </c>
      <c r="H41" s="51">
        <f t="shared" si="6"/>
        <v>8738886</v>
      </c>
      <c r="I41" s="51">
        <f t="shared" si="6"/>
        <v>9695433</v>
      </c>
      <c r="J41" s="51">
        <f t="shared" si="6"/>
        <v>18881287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18881287</v>
      </c>
      <c r="X41" s="51">
        <f t="shared" si="6"/>
        <v>20970695</v>
      </c>
      <c r="Y41" s="51">
        <f t="shared" si="6"/>
        <v>-2089408</v>
      </c>
      <c r="Z41" s="52">
        <f t="shared" si="5"/>
        <v>-9.963465683898413</v>
      </c>
      <c r="AA41" s="53">
        <f>SUM(AA36:AA40)</f>
        <v>83882780</v>
      </c>
    </row>
    <row r="42" spans="1:27" ht="13.5">
      <c r="A42" s="54" t="s">
        <v>38</v>
      </c>
      <c r="B42" s="35"/>
      <c r="C42" s="65">
        <f aca="true" t="shared" si="7" ref="C42:Y48">C12+C27</f>
        <v>2595487</v>
      </c>
      <c r="D42" s="66">
        <f t="shared" si="7"/>
        <v>0</v>
      </c>
      <c r="E42" s="67">
        <f t="shared" si="7"/>
        <v>8304070</v>
      </c>
      <c r="F42" s="67">
        <f t="shared" si="7"/>
        <v>8304070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2076018</v>
      </c>
      <c r="Y42" s="67">
        <f t="shared" si="7"/>
        <v>-2076018</v>
      </c>
      <c r="Z42" s="69">
        <f t="shared" si="5"/>
        <v>-100</v>
      </c>
      <c r="AA42" s="68">
        <f aca="true" t="shared" si="8" ref="AA42:AA48">AA12+AA27</f>
        <v>8304070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18428292</v>
      </c>
      <c r="D45" s="66">
        <f t="shared" si="7"/>
        <v>0</v>
      </c>
      <c r="E45" s="67">
        <f t="shared" si="7"/>
        <v>21058590</v>
      </c>
      <c r="F45" s="67">
        <f t="shared" si="7"/>
        <v>21058590</v>
      </c>
      <c r="G45" s="67">
        <f t="shared" si="7"/>
        <v>0</v>
      </c>
      <c r="H45" s="67">
        <f t="shared" si="7"/>
        <v>0</v>
      </c>
      <c r="I45" s="67">
        <f t="shared" si="7"/>
        <v>1889639</v>
      </c>
      <c r="J45" s="67">
        <f t="shared" si="7"/>
        <v>1889639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1889639</v>
      </c>
      <c r="X45" s="67">
        <f t="shared" si="7"/>
        <v>5264648</v>
      </c>
      <c r="Y45" s="67">
        <f t="shared" si="7"/>
        <v>-3375009</v>
      </c>
      <c r="Z45" s="69">
        <f t="shared" si="5"/>
        <v>-64.10702102020875</v>
      </c>
      <c r="AA45" s="68">
        <f t="shared" si="8"/>
        <v>21058590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116877453</v>
      </c>
      <c r="D49" s="78">
        <f t="shared" si="9"/>
        <v>0</v>
      </c>
      <c r="E49" s="79">
        <f t="shared" si="9"/>
        <v>113245440</v>
      </c>
      <c r="F49" s="79">
        <f t="shared" si="9"/>
        <v>113245440</v>
      </c>
      <c r="G49" s="79">
        <f t="shared" si="9"/>
        <v>446968</v>
      </c>
      <c r="H49" s="79">
        <f t="shared" si="9"/>
        <v>8738886</v>
      </c>
      <c r="I49" s="79">
        <f t="shared" si="9"/>
        <v>11585072</v>
      </c>
      <c r="J49" s="79">
        <f t="shared" si="9"/>
        <v>20770926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20770926</v>
      </c>
      <c r="X49" s="79">
        <f t="shared" si="9"/>
        <v>28311361</v>
      </c>
      <c r="Y49" s="79">
        <f t="shared" si="9"/>
        <v>-7540435</v>
      </c>
      <c r="Z49" s="80">
        <f t="shared" si="5"/>
        <v>-26.633954475025064</v>
      </c>
      <c r="AA49" s="81">
        <f>SUM(AA41:AA48)</f>
        <v>113245440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18941729</v>
      </c>
      <c r="D51" s="66">
        <f t="shared" si="10"/>
        <v>0</v>
      </c>
      <c r="E51" s="67">
        <f t="shared" si="10"/>
        <v>98213580</v>
      </c>
      <c r="F51" s="67">
        <f t="shared" si="10"/>
        <v>98213580</v>
      </c>
      <c r="G51" s="67">
        <f t="shared" si="10"/>
        <v>72534</v>
      </c>
      <c r="H51" s="67">
        <f t="shared" si="10"/>
        <v>699122</v>
      </c>
      <c r="I51" s="67">
        <f t="shared" si="10"/>
        <v>390959</v>
      </c>
      <c r="J51" s="67">
        <f t="shared" si="10"/>
        <v>1162615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1162615</v>
      </c>
      <c r="X51" s="67">
        <f t="shared" si="10"/>
        <v>24553395</v>
      </c>
      <c r="Y51" s="67">
        <f t="shared" si="10"/>
        <v>-23390780</v>
      </c>
      <c r="Z51" s="69">
        <f>+IF(X51&lt;&gt;0,+(Y51/X51)*100,0)</f>
        <v>-95.26495215834714</v>
      </c>
      <c r="AA51" s="68">
        <f>SUM(AA57:AA61)</f>
        <v>98213580</v>
      </c>
    </row>
    <row r="52" spans="1:27" ht="13.5">
      <c r="A52" s="84" t="s">
        <v>32</v>
      </c>
      <c r="B52" s="47"/>
      <c r="C52" s="9">
        <v>6395568</v>
      </c>
      <c r="D52" s="10"/>
      <c r="E52" s="11">
        <v>29970000</v>
      </c>
      <c r="F52" s="11">
        <v>29970000</v>
      </c>
      <c r="G52" s="11"/>
      <c r="H52" s="11">
        <v>471</v>
      </c>
      <c r="I52" s="11">
        <v>-151894</v>
      </c>
      <c r="J52" s="11">
        <v>-151423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-151423</v>
      </c>
      <c r="X52" s="11">
        <v>7492500</v>
      </c>
      <c r="Y52" s="11">
        <v>-7643923</v>
      </c>
      <c r="Z52" s="2">
        <v>-102.02</v>
      </c>
      <c r="AA52" s="15">
        <v>29970000</v>
      </c>
    </row>
    <row r="53" spans="1:27" ht="13.5">
      <c r="A53" s="84" t="s">
        <v>33</v>
      </c>
      <c r="B53" s="47"/>
      <c r="C53" s="9">
        <v>2960323</v>
      </c>
      <c r="D53" s="10"/>
      <c r="E53" s="11">
        <v>17621000</v>
      </c>
      <c r="F53" s="11">
        <v>17621000</v>
      </c>
      <c r="G53" s="11">
        <v>11937</v>
      </c>
      <c r="H53" s="11">
        <v>352014</v>
      </c>
      <c r="I53" s="11">
        <v>369399</v>
      </c>
      <c r="J53" s="11">
        <v>733350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733350</v>
      </c>
      <c r="X53" s="11">
        <v>4405250</v>
      </c>
      <c r="Y53" s="11">
        <v>-3671900</v>
      </c>
      <c r="Z53" s="2">
        <v>-83.35</v>
      </c>
      <c r="AA53" s="15">
        <v>17621000</v>
      </c>
    </row>
    <row r="54" spans="1:27" ht="13.5">
      <c r="A54" s="84" t="s">
        <v>34</v>
      </c>
      <c r="B54" s="47"/>
      <c r="C54" s="9">
        <v>2642504</v>
      </c>
      <c r="D54" s="10"/>
      <c r="E54" s="11">
        <v>16070000</v>
      </c>
      <c r="F54" s="11">
        <v>16070000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4017500</v>
      </c>
      <c r="Y54" s="11">
        <v>-4017500</v>
      </c>
      <c r="Z54" s="2">
        <v>-100</v>
      </c>
      <c r="AA54" s="15">
        <v>16070000</v>
      </c>
    </row>
    <row r="55" spans="1:27" ht="13.5">
      <c r="A55" s="84" t="s">
        <v>35</v>
      </c>
      <c r="B55" s="47"/>
      <c r="C55" s="9">
        <v>2921045</v>
      </c>
      <c r="D55" s="10"/>
      <c r="E55" s="11">
        <v>13250000</v>
      </c>
      <c r="F55" s="11">
        <v>13250000</v>
      </c>
      <c r="G55" s="11"/>
      <c r="H55" s="11">
        <v>113736</v>
      </c>
      <c r="I55" s="11">
        <v>48268</v>
      </c>
      <c r="J55" s="11">
        <v>162004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162004</v>
      </c>
      <c r="X55" s="11">
        <v>3312500</v>
      </c>
      <c r="Y55" s="11">
        <v>-3150496</v>
      </c>
      <c r="Z55" s="2">
        <v>-95.11</v>
      </c>
      <c r="AA55" s="15">
        <v>13250000</v>
      </c>
    </row>
    <row r="56" spans="1:27" ht="13.5">
      <c r="A56" s="84" t="s">
        <v>36</v>
      </c>
      <c r="B56" s="47"/>
      <c r="C56" s="9"/>
      <c r="D56" s="10"/>
      <c r="E56" s="11">
        <v>6062000</v>
      </c>
      <c r="F56" s="11">
        <v>6062000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1515500</v>
      </c>
      <c r="Y56" s="11">
        <v>-1515500</v>
      </c>
      <c r="Z56" s="2">
        <v>-100</v>
      </c>
      <c r="AA56" s="15">
        <v>6062000</v>
      </c>
    </row>
    <row r="57" spans="1:27" ht="13.5">
      <c r="A57" s="85" t="s">
        <v>37</v>
      </c>
      <c r="B57" s="47"/>
      <c r="C57" s="49">
        <f aca="true" t="shared" si="11" ref="C57:Y57">SUM(C52:C56)</f>
        <v>14919440</v>
      </c>
      <c r="D57" s="50">
        <f t="shared" si="11"/>
        <v>0</v>
      </c>
      <c r="E57" s="51">
        <f t="shared" si="11"/>
        <v>82973000</v>
      </c>
      <c r="F57" s="51">
        <f t="shared" si="11"/>
        <v>82973000</v>
      </c>
      <c r="G57" s="51">
        <f t="shared" si="11"/>
        <v>11937</v>
      </c>
      <c r="H57" s="51">
        <f t="shared" si="11"/>
        <v>466221</v>
      </c>
      <c r="I57" s="51">
        <f t="shared" si="11"/>
        <v>265773</v>
      </c>
      <c r="J57" s="51">
        <f t="shared" si="11"/>
        <v>743931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743931</v>
      </c>
      <c r="X57" s="51">
        <f t="shared" si="11"/>
        <v>20743250</v>
      </c>
      <c r="Y57" s="51">
        <f t="shared" si="11"/>
        <v>-19999319</v>
      </c>
      <c r="Z57" s="52">
        <f>+IF(X57&lt;&gt;0,+(Y57/X57)*100,0)</f>
        <v>-96.41362370891736</v>
      </c>
      <c r="AA57" s="53">
        <f>SUM(AA52:AA56)</f>
        <v>82973000</v>
      </c>
    </row>
    <row r="58" spans="1:27" ht="13.5">
      <c r="A58" s="86" t="s">
        <v>38</v>
      </c>
      <c r="B58" s="35"/>
      <c r="C58" s="9">
        <v>609829</v>
      </c>
      <c r="D58" s="10"/>
      <c r="E58" s="11">
        <v>781580</v>
      </c>
      <c r="F58" s="11">
        <v>781580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195395</v>
      </c>
      <c r="Y58" s="11">
        <v>-195395</v>
      </c>
      <c r="Z58" s="2">
        <v>-100</v>
      </c>
      <c r="AA58" s="15">
        <v>781580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3412460</v>
      </c>
      <c r="D61" s="10"/>
      <c r="E61" s="11">
        <v>14459000</v>
      </c>
      <c r="F61" s="11">
        <v>14459000</v>
      </c>
      <c r="G61" s="11">
        <v>60597</v>
      </c>
      <c r="H61" s="11">
        <v>232901</v>
      </c>
      <c r="I61" s="11">
        <v>125186</v>
      </c>
      <c r="J61" s="11">
        <v>418684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418684</v>
      </c>
      <c r="X61" s="11">
        <v>3614750</v>
      </c>
      <c r="Y61" s="11">
        <v>-3196066</v>
      </c>
      <c r="Z61" s="2">
        <v>-88.42</v>
      </c>
      <c r="AA61" s="15">
        <v>14459000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60016000</v>
      </c>
      <c r="F65" s="11"/>
      <c r="G65" s="11">
        <v>4964049</v>
      </c>
      <c r="H65" s="11"/>
      <c r="I65" s="11">
        <v>3834254</v>
      </c>
      <c r="J65" s="11">
        <v>8798303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8798303</v>
      </c>
      <c r="X65" s="11"/>
      <c r="Y65" s="11">
        <v>8798303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38198000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72533</v>
      </c>
      <c r="H68" s="11"/>
      <c r="I68" s="11">
        <v>390958</v>
      </c>
      <c r="J68" s="11">
        <v>463491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463491</v>
      </c>
      <c r="X68" s="11"/>
      <c r="Y68" s="11">
        <v>463491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98214000</v>
      </c>
      <c r="F69" s="79">
        <f t="shared" si="12"/>
        <v>0</v>
      </c>
      <c r="G69" s="79">
        <f t="shared" si="12"/>
        <v>5036582</v>
      </c>
      <c r="H69" s="79">
        <f t="shared" si="12"/>
        <v>0</v>
      </c>
      <c r="I69" s="79">
        <f t="shared" si="12"/>
        <v>4225212</v>
      </c>
      <c r="J69" s="79">
        <f t="shared" si="12"/>
        <v>9261794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9261794</v>
      </c>
      <c r="X69" s="79">
        <f t="shared" si="12"/>
        <v>0</v>
      </c>
      <c r="Y69" s="79">
        <f t="shared" si="12"/>
        <v>9261794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39604726</v>
      </c>
      <c r="F5" s="43">
        <f t="shared" si="0"/>
        <v>39604726</v>
      </c>
      <c r="G5" s="43">
        <f t="shared" si="0"/>
        <v>5777959</v>
      </c>
      <c r="H5" s="43">
        <f t="shared" si="0"/>
        <v>0</v>
      </c>
      <c r="I5" s="43">
        <f t="shared" si="0"/>
        <v>0</v>
      </c>
      <c r="J5" s="43">
        <f t="shared" si="0"/>
        <v>5777959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5777959</v>
      </c>
      <c r="X5" s="43">
        <f t="shared" si="0"/>
        <v>9901182</v>
      </c>
      <c r="Y5" s="43">
        <f t="shared" si="0"/>
        <v>-4123223</v>
      </c>
      <c r="Z5" s="44">
        <f>+IF(X5&lt;&gt;0,+(Y5/X5)*100,0)</f>
        <v>-41.64374516093129</v>
      </c>
      <c r="AA5" s="45">
        <f>SUM(AA11:AA18)</f>
        <v>39604726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14000000</v>
      </c>
      <c r="F7" s="11">
        <v>14000000</v>
      </c>
      <c r="G7" s="11">
        <v>1337924</v>
      </c>
      <c r="H7" s="11"/>
      <c r="I7" s="11"/>
      <c r="J7" s="11">
        <v>1337924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1337924</v>
      </c>
      <c r="X7" s="11">
        <v>3500000</v>
      </c>
      <c r="Y7" s="11">
        <v>-2162076</v>
      </c>
      <c r="Z7" s="2">
        <v>-61.77</v>
      </c>
      <c r="AA7" s="15">
        <v>14000000</v>
      </c>
    </row>
    <row r="8" spans="1:27" ht="13.5">
      <c r="A8" s="46" t="s">
        <v>34</v>
      </c>
      <c r="B8" s="47"/>
      <c r="C8" s="9"/>
      <c r="D8" s="10"/>
      <c r="E8" s="11">
        <v>2251238</v>
      </c>
      <c r="F8" s="11">
        <v>2251238</v>
      </c>
      <c r="G8" s="11">
        <v>4440035</v>
      </c>
      <c r="H8" s="11"/>
      <c r="I8" s="11"/>
      <c r="J8" s="11">
        <v>4440035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4440035</v>
      </c>
      <c r="X8" s="11">
        <v>562810</v>
      </c>
      <c r="Y8" s="11">
        <v>3877225</v>
      </c>
      <c r="Z8" s="2">
        <v>688.9</v>
      </c>
      <c r="AA8" s="15">
        <v>2251238</v>
      </c>
    </row>
    <row r="9" spans="1:27" ht="13.5">
      <c r="A9" s="46" t="s">
        <v>35</v>
      </c>
      <c r="B9" s="47"/>
      <c r="C9" s="9"/>
      <c r="D9" s="10"/>
      <c r="E9" s="11">
        <v>16772753</v>
      </c>
      <c r="F9" s="11">
        <v>16772753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4193188</v>
      </c>
      <c r="Y9" s="11">
        <v>-4193188</v>
      </c>
      <c r="Z9" s="2">
        <v>-100</v>
      </c>
      <c r="AA9" s="15">
        <v>16772753</v>
      </c>
    </row>
    <row r="10" spans="1:27" ht="13.5">
      <c r="A10" s="46" t="s">
        <v>36</v>
      </c>
      <c r="B10" s="47"/>
      <c r="C10" s="9"/>
      <c r="D10" s="10"/>
      <c r="E10" s="11">
        <v>90735</v>
      </c>
      <c r="F10" s="11">
        <v>90735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22684</v>
      </c>
      <c r="Y10" s="11">
        <v>-22684</v>
      </c>
      <c r="Z10" s="2">
        <v>-100</v>
      </c>
      <c r="AA10" s="15">
        <v>90735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33114726</v>
      </c>
      <c r="F11" s="51">
        <f t="shared" si="1"/>
        <v>33114726</v>
      </c>
      <c r="G11" s="51">
        <f t="shared" si="1"/>
        <v>5777959</v>
      </c>
      <c r="H11" s="51">
        <f t="shared" si="1"/>
        <v>0</v>
      </c>
      <c r="I11" s="51">
        <f t="shared" si="1"/>
        <v>0</v>
      </c>
      <c r="J11" s="51">
        <f t="shared" si="1"/>
        <v>5777959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5777959</v>
      </c>
      <c r="X11" s="51">
        <f t="shared" si="1"/>
        <v>8278682</v>
      </c>
      <c r="Y11" s="51">
        <f t="shared" si="1"/>
        <v>-2500723</v>
      </c>
      <c r="Z11" s="52">
        <f>+IF(X11&lt;&gt;0,+(Y11/X11)*100,0)</f>
        <v>-30.206776875836034</v>
      </c>
      <c r="AA11" s="53">
        <f>SUM(AA6:AA10)</f>
        <v>33114726</v>
      </c>
    </row>
    <row r="12" spans="1:27" ht="13.5">
      <c r="A12" s="54" t="s">
        <v>38</v>
      </c>
      <c r="B12" s="35"/>
      <c r="C12" s="9"/>
      <c r="D12" s="10"/>
      <c r="E12" s="11">
        <v>1500000</v>
      </c>
      <c r="F12" s="11">
        <v>1500000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375000</v>
      </c>
      <c r="Y12" s="11">
        <v>-375000</v>
      </c>
      <c r="Z12" s="2">
        <v>-100</v>
      </c>
      <c r="AA12" s="15">
        <v>1500000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3290000</v>
      </c>
      <c r="F15" s="11">
        <v>3290000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822500</v>
      </c>
      <c r="Y15" s="11">
        <v>-822500</v>
      </c>
      <c r="Z15" s="2">
        <v>-100</v>
      </c>
      <c r="AA15" s="15">
        <v>3290000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1700000</v>
      </c>
      <c r="F18" s="18">
        <v>1700000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425000</v>
      </c>
      <c r="Y18" s="18">
        <v>-425000</v>
      </c>
      <c r="Z18" s="3">
        <v>-100</v>
      </c>
      <c r="AA18" s="23">
        <v>1700000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2326909</v>
      </c>
      <c r="F20" s="60">
        <f t="shared" si="2"/>
        <v>2326909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581727</v>
      </c>
      <c r="Y20" s="60">
        <f t="shared" si="2"/>
        <v>-581727</v>
      </c>
      <c r="Z20" s="61">
        <f>+IF(X20&lt;&gt;0,+(Y20/X20)*100,0)</f>
        <v>-100</v>
      </c>
      <c r="AA20" s="62">
        <f>SUM(AA26:AA33)</f>
        <v>2326909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2326909</v>
      </c>
      <c r="F27" s="11">
        <v>2326909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581727</v>
      </c>
      <c r="Y27" s="11">
        <v>-581727</v>
      </c>
      <c r="Z27" s="2">
        <v>-100</v>
      </c>
      <c r="AA27" s="15">
        <v>2326909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14000000</v>
      </c>
      <c r="F37" s="11">
        <f t="shared" si="4"/>
        <v>14000000</v>
      </c>
      <c r="G37" s="11">
        <f t="shared" si="4"/>
        <v>1337924</v>
      </c>
      <c r="H37" s="11">
        <f t="shared" si="4"/>
        <v>0</v>
      </c>
      <c r="I37" s="11">
        <f t="shared" si="4"/>
        <v>0</v>
      </c>
      <c r="J37" s="11">
        <f t="shared" si="4"/>
        <v>1337924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1337924</v>
      </c>
      <c r="X37" s="11">
        <f t="shared" si="4"/>
        <v>3500000</v>
      </c>
      <c r="Y37" s="11">
        <f t="shared" si="4"/>
        <v>-2162076</v>
      </c>
      <c r="Z37" s="2">
        <f t="shared" si="5"/>
        <v>-61.773599999999995</v>
      </c>
      <c r="AA37" s="15">
        <f>AA7+AA22</f>
        <v>14000000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2251238</v>
      </c>
      <c r="F38" s="11">
        <f t="shared" si="4"/>
        <v>2251238</v>
      </c>
      <c r="G38" s="11">
        <f t="shared" si="4"/>
        <v>4440035</v>
      </c>
      <c r="H38" s="11">
        <f t="shared" si="4"/>
        <v>0</v>
      </c>
      <c r="I38" s="11">
        <f t="shared" si="4"/>
        <v>0</v>
      </c>
      <c r="J38" s="11">
        <f t="shared" si="4"/>
        <v>4440035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4440035</v>
      </c>
      <c r="X38" s="11">
        <f t="shared" si="4"/>
        <v>562810</v>
      </c>
      <c r="Y38" s="11">
        <f t="shared" si="4"/>
        <v>3877225</v>
      </c>
      <c r="Z38" s="2">
        <f t="shared" si="5"/>
        <v>688.9047813649366</v>
      </c>
      <c r="AA38" s="15">
        <f>AA8+AA23</f>
        <v>2251238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16772753</v>
      </c>
      <c r="F39" s="11">
        <f t="shared" si="4"/>
        <v>16772753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4193188</v>
      </c>
      <c r="Y39" s="11">
        <f t="shared" si="4"/>
        <v>-4193188</v>
      </c>
      <c r="Z39" s="2">
        <f t="shared" si="5"/>
        <v>-100</v>
      </c>
      <c r="AA39" s="15">
        <f>AA9+AA24</f>
        <v>16772753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90735</v>
      </c>
      <c r="F40" s="11">
        <f t="shared" si="4"/>
        <v>90735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22684</v>
      </c>
      <c r="Y40" s="11">
        <f t="shared" si="4"/>
        <v>-22684</v>
      </c>
      <c r="Z40" s="2">
        <f t="shared" si="5"/>
        <v>-100</v>
      </c>
      <c r="AA40" s="15">
        <f>AA10+AA25</f>
        <v>90735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33114726</v>
      </c>
      <c r="F41" s="51">
        <f t="shared" si="6"/>
        <v>33114726</v>
      </c>
      <c r="G41" s="51">
        <f t="shared" si="6"/>
        <v>5777959</v>
      </c>
      <c r="H41" s="51">
        <f t="shared" si="6"/>
        <v>0</v>
      </c>
      <c r="I41" s="51">
        <f t="shared" si="6"/>
        <v>0</v>
      </c>
      <c r="J41" s="51">
        <f t="shared" si="6"/>
        <v>5777959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5777959</v>
      </c>
      <c r="X41" s="51">
        <f t="shared" si="6"/>
        <v>8278682</v>
      </c>
      <c r="Y41" s="51">
        <f t="shared" si="6"/>
        <v>-2500723</v>
      </c>
      <c r="Z41" s="52">
        <f t="shared" si="5"/>
        <v>-30.206776875836034</v>
      </c>
      <c r="AA41" s="53">
        <f>SUM(AA36:AA40)</f>
        <v>33114726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3826909</v>
      </c>
      <c r="F42" s="67">
        <f t="shared" si="7"/>
        <v>3826909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956727</v>
      </c>
      <c r="Y42" s="67">
        <f t="shared" si="7"/>
        <v>-956727</v>
      </c>
      <c r="Z42" s="69">
        <f t="shared" si="5"/>
        <v>-100</v>
      </c>
      <c r="AA42" s="68">
        <f aca="true" t="shared" si="8" ref="AA42:AA48">AA12+AA27</f>
        <v>3826909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3290000</v>
      </c>
      <c r="F45" s="67">
        <f t="shared" si="7"/>
        <v>3290000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822500</v>
      </c>
      <c r="Y45" s="67">
        <f t="shared" si="7"/>
        <v>-822500</v>
      </c>
      <c r="Z45" s="69">
        <f t="shared" si="5"/>
        <v>-100</v>
      </c>
      <c r="AA45" s="68">
        <f t="shared" si="8"/>
        <v>3290000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1700000</v>
      </c>
      <c r="F48" s="67">
        <f t="shared" si="7"/>
        <v>1700000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425000</v>
      </c>
      <c r="Y48" s="67">
        <f t="shared" si="7"/>
        <v>-425000</v>
      </c>
      <c r="Z48" s="69">
        <f t="shared" si="5"/>
        <v>-100</v>
      </c>
      <c r="AA48" s="68">
        <f t="shared" si="8"/>
        <v>1700000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41931635</v>
      </c>
      <c r="F49" s="79">
        <f t="shared" si="9"/>
        <v>41931635</v>
      </c>
      <c r="G49" s="79">
        <f t="shared" si="9"/>
        <v>5777959</v>
      </c>
      <c r="H49" s="79">
        <f t="shared" si="9"/>
        <v>0</v>
      </c>
      <c r="I49" s="79">
        <f t="shared" si="9"/>
        <v>0</v>
      </c>
      <c r="J49" s="79">
        <f t="shared" si="9"/>
        <v>5777959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5777959</v>
      </c>
      <c r="X49" s="79">
        <f t="shared" si="9"/>
        <v>10482909</v>
      </c>
      <c r="Y49" s="79">
        <f t="shared" si="9"/>
        <v>-4704950</v>
      </c>
      <c r="Z49" s="80">
        <f t="shared" si="5"/>
        <v>-44.88210285904418</v>
      </c>
      <c r="AA49" s="81">
        <f>SUM(AA41:AA48)</f>
        <v>41931635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13885000</v>
      </c>
      <c r="F51" s="67">
        <f t="shared" si="10"/>
        <v>13885000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3471250</v>
      </c>
      <c r="Y51" s="67">
        <f t="shared" si="10"/>
        <v>-3471250</v>
      </c>
      <c r="Z51" s="69">
        <f>+IF(X51&lt;&gt;0,+(Y51/X51)*100,0)</f>
        <v>-100</v>
      </c>
      <c r="AA51" s="68">
        <f>SUM(AA57:AA61)</f>
        <v>13885000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570000</v>
      </c>
      <c r="F58" s="11">
        <v>570000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142500</v>
      </c>
      <c r="Y58" s="11">
        <v>-142500</v>
      </c>
      <c r="Z58" s="2">
        <v>-100</v>
      </c>
      <c r="AA58" s="15">
        <v>570000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13315000</v>
      </c>
      <c r="F61" s="11">
        <v>13315000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3328750</v>
      </c>
      <c r="Y61" s="11">
        <v>-3328750</v>
      </c>
      <c r="Z61" s="2">
        <v>-100</v>
      </c>
      <c r="AA61" s="15">
        <v>13315000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13885000</v>
      </c>
      <c r="F68" s="11"/>
      <c r="G68" s="11">
        <v>149406</v>
      </c>
      <c r="H68" s="11"/>
      <c r="I68" s="11"/>
      <c r="J68" s="11">
        <v>149406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149406</v>
      </c>
      <c r="X68" s="11"/>
      <c r="Y68" s="11">
        <v>149406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13885000</v>
      </c>
      <c r="F69" s="79">
        <f t="shared" si="12"/>
        <v>0</v>
      </c>
      <c r="G69" s="79">
        <f t="shared" si="12"/>
        <v>149406</v>
      </c>
      <c r="H69" s="79">
        <f t="shared" si="12"/>
        <v>0</v>
      </c>
      <c r="I69" s="79">
        <f t="shared" si="12"/>
        <v>0</v>
      </c>
      <c r="J69" s="79">
        <f t="shared" si="12"/>
        <v>149406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149406</v>
      </c>
      <c r="X69" s="79">
        <f t="shared" si="12"/>
        <v>0</v>
      </c>
      <c r="Y69" s="79">
        <f t="shared" si="12"/>
        <v>149406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3330000</v>
      </c>
      <c r="F5" s="43">
        <f t="shared" si="0"/>
        <v>3330000</v>
      </c>
      <c r="G5" s="43">
        <f t="shared" si="0"/>
        <v>240200</v>
      </c>
      <c r="H5" s="43">
        <f t="shared" si="0"/>
        <v>142232</v>
      </c>
      <c r="I5" s="43">
        <f t="shared" si="0"/>
        <v>0</v>
      </c>
      <c r="J5" s="43">
        <f t="shared" si="0"/>
        <v>382432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382432</v>
      </c>
      <c r="X5" s="43">
        <f t="shared" si="0"/>
        <v>832500</v>
      </c>
      <c r="Y5" s="43">
        <f t="shared" si="0"/>
        <v>-450068</v>
      </c>
      <c r="Z5" s="44">
        <f>+IF(X5&lt;&gt;0,+(Y5/X5)*100,0)</f>
        <v>-54.062222222222225</v>
      </c>
      <c r="AA5" s="45">
        <f>SUM(AA11:AA18)</f>
        <v>3330000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1000000</v>
      </c>
      <c r="F9" s="11">
        <v>1000000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250000</v>
      </c>
      <c r="Y9" s="11">
        <v>-250000</v>
      </c>
      <c r="Z9" s="2">
        <v>-100</v>
      </c>
      <c r="AA9" s="15">
        <v>1000000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1000000</v>
      </c>
      <c r="F11" s="51">
        <f t="shared" si="1"/>
        <v>1000000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250000</v>
      </c>
      <c r="Y11" s="51">
        <f t="shared" si="1"/>
        <v>-250000</v>
      </c>
      <c r="Z11" s="52">
        <f>+IF(X11&lt;&gt;0,+(Y11/X11)*100,0)</f>
        <v>-100</v>
      </c>
      <c r="AA11" s="53">
        <f>SUM(AA6:AA10)</f>
        <v>1000000</v>
      </c>
    </row>
    <row r="12" spans="1:27" ht="13.5">
      <c r="A12" s="54" t="s">
        <v>38</v>
      </c>
      <c r="B12" s="35"/>
      <c r="C12" s="9"/>
      <c r="D12" s="10"/>
      <c r="E12" s="11">
        <v>910000</v>
      </c>
      <c r="F12" s="11">
        <v>910000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227500</v>
      </c>
      <c r="Y12" s="11">
        <v>-227500</v>
      </c>
      <c r="Z12" s="2">
        <v>-100</v>
      </c>
      <c r="AA12" s="15">
        <v>910000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1420000</v>
      </c>
      <c r="F15" s="11">
        <v>1420000</v>
      </c>
      <c r="G15" s="11">
        <v>240200</v>
      </c>
      <c r="H15" s="11">
        <v>142232</v>
      </c>
      <c r="I15" s="11"/>
      <c r="J15" s="11">
        <v>382432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382432</v>
      </c>
      <c r="X15" s="11">
        <v>355000</v>
      </c>
      <c r="Y15" s="11">
        <v>27432</v>
      </c>
      <c r="Z15" s="2">
        <v>7.73</v>
      </c>
      <c r="AA15" s="15">
        <v>1420000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1000000</v>
      </c>
      <c r="F39" s="11">
        <f t="shared" si="4"/>
        <v>1000000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250000</v>
      </c>
      <c r="Y39" s="11">
        <f t="shared" si="4"/>
        <v>-250000</v>
      </c>
      <c r="Z39" s="2">
        <f t="shared" si="5"/>
        <v>-100</v>
      </c>
      <c r="AA39" s="15">
        <f>AA9+AA24</f>
        <v>1000000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1000000</v>
      </c>
      <c r="F41" s="51">
        <f t="shared" si="6"/>
        <v>1000000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250000</v>
      </c>
      <c r="Y41" s="51">
        <f t="shared" si="6"/>
        <v>-250000</v>
      </c>
      <c r="Z41" s="52">
        <f t="shared" si="5"/>
        <v>-100</v>
      </c>
      <c r="AA41" s="53">
        <f>SUM(AA36:AA40)</f>
        <v>1000000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910000</v>
      </c>
      <c r="F42" s="67">
        <f t="shared" si="7"/>
        <v>910000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227500</v>
      </c>
      <c r="Y42" s="67">
        <f t="shared" si="7"/>
        <v>-227500</v>
      </c>
      <c r="Z42" s="69">
        <f t="shared" si="5"/>
        <v>-100</v>
      </c>
      <c r="AA42" s="68">
        <f aca="true" t="shared" si="8" ref="AA42:AA48">AA12+AA27</f>
        <v>910000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1420000</v>
      </c>
      <c r="F45" s="67">
        <f t="shared" si="7"/>
        <v>1420000</v>
      </c>
      <c r="G45" s="67">
        <f t="shared" si="7"/>
        <v>240200</v>
      </c>
      <c r="H45" s="67">
        <f t="shared" si="7"/>
        <v>142232</v>
      </c>
      <c r="I45" s="67">
        <f t="shared" si="7"/>
        <v>0</v>
      </c>
      <c r="J45" s="67">
        <f t="shared" si="7"/>
        <v>382432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382432</v>
      </c>
      <c r="X45" s="67">
        <f t="shared" si="7"/>
        <v>355000</v>
      </c>
      <c r="Y45" s="67">
        <f t="shared" si="7"/>
        <v>27432</v>
      </c>
      <c r="Z45" s="69">
        <f t="shared" si="5"/>
        <v>7.727323943661972</v>
      </c>
      <c r="AA45" s="68">
        <f t="shared" si="8"/>
        <v>1420000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3330000</v>
      </c>
      <c r="F49" s="79">
        <f t="shared" si="9"/>
        <v>3330000</v>
      </c>
      <c r="G49" s="79">
        <f t="shared" si="9"/>
        <v>240200</v>
      </c>
      <c r="H49" s="79">
        <f t="shared" si="9"/>
        <v>142232</v>
      </c>
      <c r="I49" s="79">
        <f t="shared" si="9"/>
        <v>0</v>
      </c>
      <c r="J49" s="79">
        <f t="shared" si="9"/>
        <v>382432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382432</v>
      </c>
      <c r="X49" s="79">
        <f t="shared" si="9"/>
        <v>832500</v>
      </c>
      <c r="Y49" s="79">
        <f t="shared" si="9"/>
        <v>-450068</v>
      </c>
      <c r="Z49" s="80">
        <f t="shared" si="5"/>
        <v>-54.062222222222225</v>
      </c>
      <c r="AA49" s="81">
        <f>SUM(AA41:AA48)</f>
        <v>3330000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1966000</v>
      </c>
      <c r="F51" s="67">
        <f t="shared" si="10"/>
        <v>1966000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491500</v>
      </c>
      <c r="Y51" s="67">
        <f t="shared" si="10"/>
        <v>-491500</v>
      </c>
      <c r="Z51" s="69">
        <f>+IF(X51&lt;&gt;0,+(Y51/X51)*100,0)</f>
        <v>-100</v>
      </c>
      <c r="AA51" s="68">
        <f>SUM(AA57:AA61)</f>
        <v>1966000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1966000</v>
      </c>
      <c r="F61" s="11">
        <v>1966000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491500</v>
      </c>
      <c r="Y61" s="11">
        <v>-491500</v>
      </c>
      <c r="Z61" s="2">
        <v>-100</v>
      </c>
      <c r="AA61" s="15">
        <v>1966000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594200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800000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50000</v>
      </c>
      <c r="F68" s="11"/>
      <c r="G68" s="11">
        <v>17690</v>
      </c>
      <c r="H68" s="11">
        <v>17853</v>
      </c>
      <c r="I68" s="11">
        <v>153492</v>
      </c>
      <c r="J68" s="11">
        <v>189035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189035</v>
      </c>
      <c r="X68" s="11"/>
      <c r="Y68" s="11">
        <v>189035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1444200</v>
      </c>
      <c r="F69" s="79">
        <f t="shared" si="12"/>
        <v>0</v>
      </c>
      <c r="G69" s="79">
        <f t="shared" si="12"/>
        <v>17690</v>
      </c>
      <c r="H69" s="79">
        <f t="shared" si="12"/>
        <v>17853</v>
      </c>
      <c r="I69" s="79">
        <f t="shared" si="12"/>
        <v>153492</v>
      </c>
      <c r="J69" s="79">
        <f t="shared" si="12"/>
        <v>189035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189035</v>
      </c>
      <c r="X69" s="79">
        <f t="shared" si="12"/>
        <v>0</v>
      </c>
      <c r="Y69" s="79">
        <f t="shared" si="12"/>
        <v>189035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30079516</v>
      </c>
      <c r="D5" s="42">
        <f t="shared" si="0"/>
        <v>0</v>
      </c>
      <c r="E5" s="43">
        <f t="shared" si="0"/>
        <v>71635000</v>
      </c>
      <c r="F5" s="43">
        <f t="shared" si="0"/>
        <v>71635000</v>
      </c>
      <c r="G5" s="43">
        <f t="shared" si="0"/>
        <v>2031601</v>
      </c>
      <c r="H5" s="43">
        <f t="shared" si="0"/>
        <v>2214541</v>
      </c>
      <c r="I5" s="43">
        <f t="shared" si="0"/>
        <v>1007482</v>
      </c>
      <c r="J5" s="43">
        <f t="shared" si="0"/>
        <v>5253624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5253624</v>
      </c>
      <c r="X5" s="43">
        <f t="shared" si="0"/>
        <v>17908750</v>
      </c>
      <c r="Y5" s="43">
        <f t="shared" si="0"/>
        <v>-12655126</v>
      </c>
      <c r="Z5" s="44">
        <f>+IF(X5&lt;&gt;0,+(Y5/X5)*100,0)</f>
        <v>-70.66448523766316</v>
      </c>
      <c r="AA5" s="45">
        <f>SUM(AA11:AA18)</f>
        <v>71635000</v>
      </c>
    </row>
    <row r="6" spans="1:27" ht="13.5">
      <c r="A6" s="46" t="s">
        <v>32</v>
      </c>
      <c r="B6" s="47"/>
      <c r="C6" s="9"/>
      <c r="D6" s="10"/>
      <c r="E6" s="11">
        <v>12585000</v>
      </c>
      <c r="F6" s="11">
        <v>12585000</v>
      </c>
      <c r="G6" s="11">
        <v>729792</v>
      </c>
      <c r="H6" s="11">
        <v>688334</v>
      </c>
      <c r="I6" s="11">
        <v>821047</v>
      </c>
      <c r="J6" s="11">
        <v>2239173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2239173</v>
      </c>
      <c r="X6" s="11">
        <v>3146250</v>
      </c>
      <c r="Y6" s="11">
        <v>-907077</v>
      </c>
      <c r="Z6" s="2">
        <v>-28.83</v>
      </c>
      <c r="AA6" s="15">
        <v>12585000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>
        <v>343894</v>
      </c>
      <c r="I7" s="11"/>
      <c r="J7" s="11">
        <v>343894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343894</v>
      </c>
      <c r="X7" s="11"/>
      <c r="Y7" s="11">
        <v>343894</v>
      </c>
      <c r="Z7" s="2"/>
      <c r="AA7" s="15"/>
    </row>
    <row r="8" spans="1:27" ht="13.5">
      <c r="A8" s="46" t="s">
        <v>34</v>
      </c>
      <c r="B8" s="47"/>
      <c r="C8" s="9">
        <v>14101169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1199999</v>
      </c>
      <c r="D9" s="10"/>
      <c r="E9" s="11"/>
      <c r="F9" s="11"/>
      <c r="G9" s="11">
        <v>1301809</v>
      </c>
      <c r="H9" s="11">
        <v>1002740</v>
      </c>
      <c r="I9" s="11"/>
      <c r="J9" s="11">
        <v>2304549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2304549</v>
      </c>
      <c r="X9" s="11"/>
      <c r="Y9" s="11">
        <v>2304549</v>
      </c>
      <c r="Z9" s="2"/>
      <c r="AA9" s="15"/>
    </row>
    <row r="10" spans="1:27" ht="13.5">
      <c r="A10" s="46" t="s">
        <v>36</v>
      </c>
      <c r="B10" s="47"/>
      <c r="C10" s="9">
        <v>13651007</v>
      </c>
      <c r="D10" s="10"/>
      <c r="E10" s="11">
        <v>55000000</v>
      </c>
      <c r="F10" s="11">
        <v>55000000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13750000</v>
      </c>
      <c r="Y10" s="11">
        <v>-13750000</v>
      </c>
      <c r="Z10" s="2">
        <v>-100</v>
      </c>
      <c r="AA10" s="15">
        <v>55000000</v>
      </c>
    </row>
    <row r="11" spans="1:27" ht="13.5">
      <c r="A11" s="48" t="s">
        <v>37</v>
      </c>
      <c r="B11" s="47"/>
      <c r="C11" s="49">
        <f aca="true" t="shared" si="1" ref="C11:Y11">SUM(C6:C10)</f>
        <v>28952175</v>
      </c>
      <c r="D11" s="50">
        <f t="shared" si="1"/>
        <v>0</v>
      </c>
      <c r="E11" s="51">
        <f t="shared" si="1"/>
        <v>67585000</v>
      </c>
      <c r="F11" s="51">
        <f t="shared" si="1"/>
        <v>67585000</v>
      </c>
      <c r="G11" s="51">
        <f t="shared" si="1"/>
        <v>2031601</v>
      </c>
      <c r="H11" s="51">
        <f t="shared" si="1"/>
        <v>2034968</v>
      </c>
      <c r="I11" s="51">
        <f t="shared" si="1"/>
        <v>821047</v>
      </c>
      <c r="J11" s="51">
        <f t="shared" si="1"/>
        <v>4887616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4887616</v>
      </c>
      <c r="X11" s="51">
        <f t="shared" si="1"/>
        <v>16896250</v>
      </c>
      <c r="Y11" s="51">
        <f t="shared" si="1"/>
        <v>-12008634</v>
      </c>
      <c r="Z11" s="52">
        <f>+IF(X11&lt;&gt;0,+(Y11/X11)*100,0)</f>
        <v>-71.07277650366206</v>
      </c>
      <c r="AA11" s="53">
        <f>SUM(AA6:AA10)</f>
        <v>67585000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>
        <v>179573</v>
      </c>
      <c r="I12" s="11"/>
      <c r="J12" s="11">
        <v>179573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179573</v>
      </c>
      <c r="X12" s="11"/>
      <c r="Y12" s="11">
        <v>179573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1127341</v>
      </c>
      <c r="D15" s="10"/>
      <c r="E15" s="11">
        <v>4050000</v>
      </c>
      <c r="F15" s="11">
        <v>4050000</v>
      </c>
      <c r="G15" s="11"/>
      <c r="H15" s="11"/>
      <c r="I15" s="11">
        <v>186435</v>
      </c>
      <c r="J15" s="11">
        <v>186435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186435</v>
      </c>
      <c r="X15" s="11">
        <v>1012500</v>
      </c>
      <c r="Y15" s="11">
        <v>-826065</v>
      </c>
      <c r="Z15" s="2">
        <v>-81.59</v>
      </c>
      <c r="AA15" s="15">
        <v>4050000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12585000</v>
      </c>
      <c r="F36" s="11">
        <f t="shared" si="4"/>
        <v>12585000</v>
      </c>
      <c r="G36" s="11">
        <f t="shared" si="4"/>
        <v>729792</v>
      </c>
      <c r="H36" s="11">
        <f t="shared" si="4"/>
        <v>688334</v>
      </c>
      <c r="I36" s="11">
        <f t="shared" si="4"/>
        <v>821047</v>
      </c>
      <c r="J36" s="11">
        <f t="shared" si="4"/>
        <v>2239173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2239173</v>
      </c>
      <c r="X36" s="11">
        <f t="shared" si="4"/>
        <v>3146250</v>
      </c>
      <c r="Y36" s="11">
        <f t="shared" si="4"/>
        <v>-907077</v>
      </c>
      <c r="Z36" s="2">
        <f aca="true" t="shared" si="5" ref="Z36:Z49">+IF(X36&lt;&gt;0,+(Y36/X36)*100,0)</f>
        <v>-28.830417163289628</v>
      </c>
      <c r="AA36" s="15">
        <f>AA6+AA21</f>
        <v>12585000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343894</v>
      </c>
      <c r="I37" s="11">
        <f t="shared" si="4"/>
        <v>0</v>
      </c>
      <c r="J37" s="11">
        <f t="shared" si="4"/>
        <v>343894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343894</v>
      </c>
      <c r="X37" s="11">
        <f t="shared" si="4"/>
        <v>0</v>
      </c>
      <c r="Y37" s="11">
        <f t="shared" si="4"/>
        <v>343894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14101169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1199999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1301809</v>
      </c>
      <c r="H39" s="11">
        <f t="shared" si="4"/>
        <v>1002740</v>
      </c>
      <c r="I39" s="11">
        <f t="shared" si="4"/>
        <v>0</v>
      </c>
      <c r="J39" s="11">
        <f t="shared" si="4"/>
        <v>2304549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2304549</v>
      </c>
      <c r="X39" s="11">
        <f t="shared" si="4"/>
        <v>0</v>
      </c>
      <c r="Y39" s="11">
        <f t="shared" si="4"/>
        <v>2304549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13651007</v>
      </c>
      <c r="D40" s="10">
        <f t="shared" si="4"/>
        <v>0</v>
      </c>
      <c r="E40" s="11">
        <f t="shared" si="4"/>
        <v>55000000</v>
      </c>
      <c r="F40" s="11">
        <f t="shared" si="4"/>
        <v>55000000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13750000</v>
      </c>
      <c r="Y40" s="11">
        <f t="shared" si="4"/>
        <v>-13750000</v>
      </c>
      <c r="Z40" s="2">
        <f t="shared" si="5"/>
        <v>-100</v>
      </c>
      <c r="AA40" s="15">
        <f>AA10+AA25</f>
        <v>55000000</v>
      </c>
    </row>
    <row r="41" spans="1:27" ht="13.5">
      <c r="A41" s="48" t="s">
        <v>37</v>
      </c>
      <c r="B41" s="47"/>
      <c r="C41" s="49">
        <f aca="true" t="shared" si="6" ref="C41:Y41">SUM(C36:C40)</f>
        <v>28952175</v>
      </c>
      <c r="D41" s="50">
        <f t="shared" si="6"/>
        <v>0</v>
      </c>
      <c r="E41" s="51">
        <f t="shared" si="6"/>
        <v>67585000</v>
      </c>
      <c r="F41" s="51">
        <f t="shared" si="6"/>
        <v>67585000</v>
      </c>
      <c r="G41" s="51">
        <f t="shared" si="6"/>
        <v>2031601</v>
      </c>
      <c r="H41" s="51">
        <f t="shared" si="6"/>
        <v>2034968</v>
      </c>
      <c r="I41" s="51">
        <f t="shared" si="6"/>
        <v>821047</v>
      </c>
      <c r="J41" s="51">
        <f t="shared" si="6"/>
        <v>4887616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4887616</v>
      </c>
      <c r="X41" s="51">
        <f t="shared" si="6"/>
        <v>16896250</v>
      </c>
      <c r="Y41" s="51">
        <f t="shared" si="6"/>
        <v>-12008634</v>
      </c>
      <c r="Z41" s="52">
        <f t="shared" si="5"/>
        <v>-71.07277650366206</v>
      </c>
      <c r="AA41" s="53">
        <f>SUM(AA36:AA40)</f>
        <v>67585000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179573</v>
      </c>
      <c r="I42" s="67">
        <f t="shared" si="7"/>
        <v>0</v>
      </c>
      <c r="J42" s="67">
        <f t="shared" si="7"/>
        <v>179573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179573</v>
      </c>
      <c r="X42" s="67">
        <f t="shared" si="7"/>
        <v>0</v>
      </c>
      <c r="Y42" s="67">
        <f t="shared" si="7"/>
        <v>179573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1127341</v>
      </c>
      <c r="D45" s="66">
        <f t="shared" si="7"/>
        <v>0</v>
      </c>
      <c r="E45" s="67">
        <f t="shared" si="7"/>
        <v>4050000</v>
      </c>
      <c r="F45" s="67">
        <f t="shared" si="7"/>
        <v>4050000</v>
      </c>
      <c r="G45" s="67">
        <f t="shared" si="7"/>
        <v>0</v>
      </c>
      <c r="H45" s="67">
        <f t="shared" si="7"/>
        <v>0</v>
      </c>
      <c r="I45" s="67">
        <f t="shared" si="7"/>
        <v>186435</v>
      </c>
      <c r="J45" s="67">
        <f t="shared" si="7"/>
        <v>186435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186435</v>
      </c>
      <c r="X45" s="67">
        <f t="shared" si="7"/>
        <v>1012500</v>
      </c>
      <c r="Y45" s="67">
        <f t="shared" si="7"/>
        <v>-826065</v>
      </c>
      <c r="Z45" s="69">
        <f t="shared" si="5"/>
        <v>-81.58666666666666</v>
      </c>
      <c r="AA45" s="68">
        <f t="shared" si="8"/>
        <v>4050000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30079516</v>
      </c>
      <c r="D49" s="78">
        <f t="shared" si="9"/>
        <v>0</v>
      </c>
      <c r="E49" s="79">
        <f t="shared" si="9"/>
        <v>71635000</v>
      </c>
      <c r="F49" s="79">
        <f t="shared" si="9"/>
        <v>71635000</v>
      </c>
      <c r="G49" s="79">
        <f t="shared" si="9"/>
        <v>2031601</v>
      </c>
      <c r="H49" s="79">
        <f t="shared" si="9"/>
        <v>2214541</v>
      </c>
      <c r="I49" s="79">
        <f t="shared" si="9"/>
        <v>1007482</v>
      </c>
      <c r="J49" s="79">
        <f t="shared" si="9"/>
        <v>5253624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5253624</v>
      </c>
      <c r="X49" s="79">
        <f t="shared" si="9"/>
        <v>17908750</v>
      </c>
      <c r="Y49" s="79">
        <f t="shared" si="9"/>
        <v>-12655126</v>
      </c>
      <c r="Z49" s="80">
        <f t="shared" si="5"/>
        <v>-70.66448523766316</v>
      </c>
      <c r="AA49" s="81">
        <f>SUM(AA41:AA48)</f>
        <v>71635000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5040000</v>
      </c>
      <c r="F51" s="67">
        <f t="shared" si="10"/>
        <v>5040000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1260000</v>
      </c>
      <c r="Y51" s="67">
        <f t="shared" si="10"/>
        <v>-1260000</v>
      </c>
      <c r="Z51" s="69">
        <f>+IF(X51&lt;&gt;0,+(Y51/X51)*100,0)</f>
        <v>-100</v>
      </c>
      <c r="AA51" s="68">
        <f>SUM(AA57:AA61)</f>
        <v>5040000</v>
      </c>
    </row>
    <row r="52" spans="1:27" ht="13.5">
      <c r="A52" s="84" t="s">
        <v>32</v>
      </c>
      <c r="B52" s="47"/>
      <c r="C52" s="9"/>
      <c r="D52" s="10"/>
      <c r="E52" s="11">
        <v>2690000</v>
      </c>
      <c r="F52" s="11">
        <v>2690000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672500</v>
      </c>
      <c r="Y52" s="11">
        <v>-672500</v>
      </c>
      <c r="Z52" s="2">
        <v>-100</v>
      </c>
      <c r="AA52" s="15">
        <v>2690000</v>
      </c>
    </row>
    <row r="53" spans="1:27" ht="13.5">
      <c r="A53" s="84" t="s">
        <v>33</v>
      </c>
      <c r="B53" s="47"/>
      <c r="C53" s="9"/>
      <c r="D53" s="10"/>
      <c r="E53" s="11">
        <v>500000</v>
      </c>
      <c r="F53" s="11">
        <v>500000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125000</v>
      </c>
      <c r="Y53" s="11">
        <v>-125000</v>
      </c>
      <c r="Z53" s="2">
        <v>-100</v>
      </c>
      <c r="AA53" s="15">
        <v>500000</v>
      </c>
    </row>
    <row r="54" spans="1:27" ht="13.5">
      <c r="A54" s="84" t="s">
        <v>34</v>
      </c>
      <c r="B54" s="47"/>
      <c r="C54" s="9"/>
      <c r="D54" s="10"/>
      <c r="E54" s="11">
        <v>350000</v>
      </c>
      <c r="F54" s="11">
        <v>350000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87500</v>
      </c>
      <c r="Y54" s="11">
        <v>-87500</v>
      </c>
      <c r="Z54" s="2">
        <v>-100</v>
      </c>
      <c r="AA54" s="15">
        <v>350000</v>
      </c>
    </row>
    <row r="55" spans="1:27" ht="13.5">
      <c r="A55" s="84" t="s">
        <v>35</v>
      </c>
      <c r="B55" s="47"/>
      <c r="C55" s="9"/>
      <c r="D55" s="10"/>
      <c r="E55" s="11">
        <v>150000</v>
      </c>
      <c r="F55" s="11">
        <v>150000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37500</v>
      </c>
      <c r="Y55" s="11">
        <v>-37500</v>
      </c>
      <c r="Z55" s="2">
        <v>-100</v>
      </c>
      <c r="AA55" s="15">
        <v>150000</v>
      </c>
    </row>
    <row r="56" spans="1:27" ht="13.5">
      <c r="A56" s="84" t="s">
        <v>36</v>
      </c>
      <c r="B56" s="47"/>
      <c r="C56" s="9"/>
      <c r="D56" s="10"/>
      <c r="E56" s="11">
        <v>200000</v>
      </c>
      <c r="F56" s="11">
        <v>200000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50000</v>
      </c>
      <c r="Y56" s="11">
        <v>-50000</v>
      </c>
      <c r="Z56" s="2">
        <v>-100</v>
      </c>
      <c r="AA56" s="15">
        <v>200000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3890000</v>
      </c>
      <c r="F57" s="51">
        <f t="shared" si="11"/>
        <v>3890000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972500</v>
      </c>
      <c r="Y57" s="51">
        <f t="shared" si="11"/>
        <v>-972500</v>
      </c>
      <c r="Z57" s="52">
        <f>+IF(X57&lt;&gt;0,+(Y57/X57)*100,0)</f>
        <v>-100</v>
      </c>
      <c r="AA57" s="53">
        <f>SUM(AA52:AA56)</f>
        <v>3890000</v>
      </c>
    </row>
    <row r="58" spans="1:27" ht="13.5">
      <c r="A58" s="86" t="s">
        <v>38</v>
      </c>
      <c r="B58" s="35"/>
      <c r="C58" s="9"/>
      <c r="D58" s="10"/>
      <c r="E58" s="11">
        <v>400000</v>
      </c>
      <c r="F58" s="11">
        <v>400000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100000</v>
      </c>
      <c r="Y58" s="11">
        <v>-100000</v>
      </c>
      <c r="Z58" s="2">
        <v>-100</v>
      </c>
      <c r="AA58" s="15">
        <v>400000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750000</v>
      </c>
      <c r="F61" s="11">
        <v>750000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187500</v>
      </c>
      <c r="Y61" s="11">
        <v>-187500</v>
      </c>
      <c r="Z61" s="2">
        <v>-100</v>
      </c>
      <c r="AA61" s="15">
        <v>750000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5040000</v>
      </c>
      <c r="F68" s="11"/>
      <c r="G68" s="11">
        <v>500024</v>
      </c>
      <c r="H68" s="11">
        <v>3275</v>
      </c>
      <c r="I68" s="11">
        <v>43144</v>
      </c>
      <c r="J68" s="11">
        <v>546443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546443</v>
      </c>
      <c r="X68" s="11"/>
      <c r="Y68" s="11">
        <v>546443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5040000</v>
      </c>
      <c r="F69" s="79">
        <f t="shared" si="12"/>
        <v>0</v>
      </c>
      <c r="G69" s="79">
        <f t="shared" si="12"/>
        <v>500024</v>
      </c>
      <c r="H69" s="79">
        <f t="shared" si="12"/>
        <v>3275</v>
      </c>
      <c r="I69" s="79">
        <f t="shared" si="12"/>
        <v>43144</v>
      </c>
      <c r="J69" s="79">
        <f t="shared" si="12"/>
        <v>546443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546443</v>
      </c>
      <c r="X69" s="79">
        <f t="shared" si="12"/>
        <v>0</v>
      </c>
      <c r="Y69" s="79">
        <f t="shared" si="12"/>
        <v>546443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66379000</v>
      </c>
      <c r="F5" s="43">
        <f t="shared" si="0"/>
        <v>66379000</v>
      </c>
      <c r="G5" s="43">
        <f t="shared" si="0"/>
        <v>440528</v>
      </c>
      <c r="H5" s="43">
        <f t="shared" si="0"/>
        <v>2069141</v>
      </c>
      <c r="I5" s="43">
        <f t="shared" si="0"/>
        <v>324883</v>
      </c>
      <c r="J5" s="43">
        <f t="shared" si="0"/>
        <v>2834552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2834552</v>
      </c>
      <c r="X5" s="43">
        <f t="shared" si="0"/>
        <v>16594750</v>
      </c>
      <c r="Y5" s="43">
        <f t="shared" si="0"/>
        <v>-13760198</v>
      </c>
      <c r="Z5" s="44">
        <f>+IF(X5&lt;&gt;0,+(Y5/X5)*100,0)</f>
        <v>-82.91898341342895</v>
      </c>
      <c r="AA5" s="45">
        <f>SUM(AA11:AA18)</f>
        <v>66379000</v>
      </c>
    </row>
    <row r="6" spans="1:27" ht="13.5">
      <c r="A6" s="46" t="s">
        <v>32</v>
      </c>
      <c r="B6" s="47"/>
      <c r="C6" s="9"/>
      <c r="D6" s="10"/>
      <c r="E6" s="11">
        <v>395000</v>
      </c>
      <c r="F6" s="11">
        <v>395000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98750</v>
      </c>
      <c r="Y6" s="11">
        <v>-98750</v>
      </c>
      <c r="Z6" s="2">
        <v>-100</v>
      </c>
      <c r="AA6" s="15">
        <v>395000</v>
      </c>
    </row>
    <row r="7" spans="1:27" ht="13.5">
      <c r="A7" s="46" t="s">
        <v>33</v>
      </c>
      <c r="B7" s="47"/>
      <c r="C7" s="9"/>
      <c r="D7" s="10"/>
      <c r="E7" s="11">
        <v>7594000</v>
      </c>
      <c r="F7" s="11">
        <v>7594000</v>
      </c>
      <c r="G7" s="11">
        <v>300000</v>
      </c>
      <c r="H7" s="11"/>
      <c r="I7" s="11"/>
      <c r="J7" s="11">
        <v>300000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300000</v>
      </c>
      <c r="X7" s="11">
        <v>1898500</v>
      </c>
      <c r="Y7" s="11">
        <v>-1598500</v>
      </c>
      <c r="Z7" s="2">
        <v>-84.2</v>
      </c>
      <c r="AA7" s="15">
        <v>7594000</v>
      </c>
    </row>
    <row r="8" spans="1:27" ht="13.5">
      <c r="A8" s="46" t="s">
        <v>34</v>
      </c>
      <c r="B8" s="47"/>
      <c r="C8" s="9"/>
      <c r="D8" s="10"/>
      <c r="E8" s="11">
        <v>46636000</v>
      </c>
      <c r="F8" s="11">
        <v>46636000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11659000</v>
      </c>
      <c r="Y8" s="11">
        <v>-11659000</v>
      </c>
      <c r="Z8" s="2">
        <v>-100</v>
      </c>
      <c r="AA8" s="15">
        <v>46636000</v>
      </c>
    </row>
    <row r="9" spans="1:27" ht="13.5">
      <c r="A9" s="46" t="s">
        <v>35</v>
      </c>
      <c r="B9" s="47"/>
      <c r="C9" s="9"/>
      <c r="D9" s="10"/>
      <c r="E9" s="11">
        <v>800000</v>
      </c>
      <c r="F9" s="11">
        <v>800000</v>
      </c>
      <c r="G9" s="11">
        <v>140528</v>
      </c>
      <c r="H9" s="11">
        <v>1274441</v>
      </c>
      <c r="I9" s="11">
        <v>143241</v>
      </c>
      <c r="J9" s="11">
        <v>1558210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1558210</v>
      </c>
      <c r="X9" s="11">
        <v>200000</v>
      </c>
      <c r="Y9" s="11">
        <v>1358210</v>
      </c>
      <c r="Z9" s="2">
        <v>679.11</v>
      </c>
      <c r="AA9" s="15">
        <v>800000</v>
      </c>
    </row>
    <row r="10" spans="1:27" ht="13.5">
      <c r="A10" s="46" t="s">
        <v>36</v>
      </c>
      <c r="B10" s="47"/>
      <c r="C10" s="9"/>
      <c r="D10" s="10"/>
      <c r="E10" s="11">
        <v>9903000</v>
      </c>
      <c r="F10" s="11">
        <v>9903000</v>
      </c>
      <c r="G10" s="11"/>
      <c r="H10" s="11">
        <v>794700</v>
      </c>
      <c r="I10" s="11">
        <v>181642</v>
      </c>
      <c r="J10" s="11">
        <v>976342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976342</v>
      </c>
      <c r="X10" s="11">
        <v>2475750</v>
      </c>
      <c r="Y10" s="11">
        <v>-1499408</v>
      </c>
      <c r="Z10" s="2">
        <v>-60.56</v>
      </c>
      <c r="AA10" s="15">
        <v>9903000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65328000</v>
      </c>
      <c r="F11" s="51">
        <f t="shared" si="1"/>
        <v>65328000</v>
      </c>
      <c r="G11" s="51">
        <f t="shared" si="1"/>
        <v>440528</v>
      </c>
      <c r="H11" s="51">
        <f t="shared" si="1"/>
        <v>2069141</v>
      </c>
      <c r="I11" s="51">
        <f t="shared" si="1"/>
        <v>324883</v>
      </c>
      <c r="J11" s="51">
        <f t="shared" si="1"/>
        <v>2834552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2834552</v>
      </c>
      <c r="X11" s="51">
        <f t="shared" si="1"/>
        <v>16332000</v>
      </c>
      <c r="Y11" s="51">
        <f t="shared" si="1"/>
        <v>-13497448</v>
      </c>
      <c r="Z11" s="52">
        <f>+IF(X11&lt;&gt;0,+(Y11/X11)*100,0)</f>
        <v>-82.64418319862847</v>
      </c>
      <c r="AA11" s="53">
        <f>SUM(AA6:AA10)</f>
        <v>65328000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1051000</v>
      </c>
      <c r="F15" s="11">
        <v>1051000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262750</v>
      </c>
      <c r="Y15" s="11">
        <v>-262750</v>
      </c>
      <c r="Z15" s="2">
        <v>-100</v>
      </c>
      <c r="AA15" s="15">
        <v>1051000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395000</v>
      </c>
      <c r="F36" s="11">
        <f t="shared" si="4"/>
        <v>395000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98750</v>
      </c>
      <c r="Y36" s="11">
        <f t="shared" si="4"/>
        <v>-98750</v>
      </c>
      <c r="Z36" s="2">
        <f aca="true" t="shared" si="5" ref="Z36:Z49">+IF(X36&lt;&gt;0,+(Y36/X36)*100,0)</f>
        <v>-100</v>
      </c>
      <c r="AA36" s="15">
        <f>AA6+AA21</f>
        <v>395000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7594000</v>
      </c>
      <c r="F37" s="11">
        <f t="shared" si="4"/>
        <v>7594000</v>
      </c>
      <c r="G37" s="11">
        <f t="shared" si="4"/>
        <v>300000</v>
      </c>
      <c r="H37" s="11">
        <f t="shared" si="4"/>
        <v>0</v>
      </c>
      <c r="I37" s="11">
        <f t="shared" si="4"/>
        <v>0</v>
      </c>
      <c r="J37" s="11">
        <f t="shared" si="4"/>
        <v>300000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300000</v>
      </c>
      <c r="X37" s="11">
        <f t="shared" si="4"/>
        <v>1898500</v>
      </c>
      <c r="Y37" s="11">
        <f t="shared" si="4"/>
        <v>-1598500</v>
      </c>
      <c r="Z37" s="2">
        <f t="shared" si="5"/>
        <v>-84.19805109296813</v>
      </c>
      <c r="AA37" s="15">
        <f>AA7+AA22</f>
        <v>7594000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46636000</v>
      </c>
      <c r="F38" s="11">
        <f t="shared" si="4"/>
        <v>46636000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11659000</v>
      </c>
      <c r="Y38" s="11">
        <f t="shared" si="4"/>
        <v>-11659000</v>
      </c>
      <c r="Z38" s="2">
        <f t="shared" si="5"/>
        <v>-100</v>
      </c>
      <c r="AA38" s="15">
        <f>AA8+AA23</f>
        <v>46636000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800000</v>
      </c>
      <c r="F39" s="11">
        <f t="shared" si="4"/>
        <v>800000</v>
      </c>
      <c r="G39" s="11">
        <f t="shared" si="4"/>
        <v>140528</v>
      </c>
      <c r="H39" s="11">
        <f t="shared" si="4"/>
        <v>1274441</v>
      </c>
      <c r="I39" s="11">
        <f t="shared" si="4"/>
        <v>143241</v>
      </c>
      <c r="J39" s="11">
        <f t="shared" si="4"/>
        <v>1558210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1558210</v>
      </c>
      <c r="X39" s="11">
        <f t="shared" si="4"/>
        <v>200000</v>
      </c>
      <c r="Y39" s="11">
        <f t="shared" si="4"/>
        <v>1358210</v>
      </c>
      <c r="Z39" s="2">
        <f t="shared" si="5"/>
        <v>679.105</v>
      </c>
      <c r="AA39" s="15">
        <f>AA9+AA24</f>
        <v>800000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9903000</v>
      </c>
      <c r="F40" s="11">
        <f t="shared" si="4"/>
        <v>9903000</v>
      </c>
      <c r="G40" s="11">
        <f t="shared" si="4"/>
        <v>0</v>
      </c>
      <c r="H40" s="11">
        <f t="shared" si="4"/>
        <v>794700</v>
      </c>
      <c r="I40" s="11">
        <f t="shared" si="4"/>
        <v>181642</v>
      </c>
      <c r="J40" s="11">
        <f t="shared" si="4"/>
        <v>976342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976342</v>
      </c>
      <c r="X40" s="11">
        <f t="shared" si="4"/>
        <v>2475750</v>
      </c>
      <c r="Y40" s="11">
        <f t="shared" si="4"/>
        <v>-1499408</v>
      </c>
      <c r="Z40" s="2">
        <f t="shared" si="5"/>
        <v>-60.563788750883575</v>
      </c>
      <c r="AA40" s="15">
        <f>AA10+AA25</f>
        <v>9903000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65328000</v>
      </c>
      <c r="F41" s="51">
        <f t="shared" si="6"/>
        <v>65328000</v>
      </c>
      <c r="G41" s="51">
        <f t="shared" si="6"/>
        <v>440528</v>
      </c>
      <c r="H41" s="51">
        <f t="shared" si="6"/>
        <v>2069141</v>
      </c>
      <c r="I41" s="51">
        <f t="shared" si="6"/>
        <v>324883</v>
      </c>
      <c r="J41" s="51">
        <f t="shared" si="6"/>
        <v>2834552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2834552</v>
      </c>
      <c r="X41" s="51">
        <f t="shared" si="6"/>
        <v>16332000</v>
      </c>
      <c r="Y41" s="51">
        <f t="shared" si="6"/>
        <v>-13497448</v>
      </c>
      <c r="Z41" s="52">
        <f t="shared" si="5"/>
        <v>-82.64418319862847</v>
      </c>
      <c r="AA41" s="53">
        <f>SUM(AA36:AA40)</f>
        <v>65328000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1051000</v>
      </c>
      <c r="F45" s="67">
        <f t="shared" si="7"/>
        <v>1051000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262750</v>
      </c>
      <c r="Y45" s="67">
        <f t="shared" si="7"/>
        <v>-262750</v>
      </c>
      <c r="Z45" s="69">
        <f t="shared" si="5"/>
        <v>-100</v>
      </c>
      <c r="AA45" s="68">
        <f t="shared" si="8"/>
        <v>1051000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66379000</v>
      </c>
      <c r="F49" s="79">
        <f t="shared" si="9"/>
        <v>66379000</v>
      </c>
      <c r="G49" s="79">
        <f t="shared" si="9"/>
        <v>440528</v>
      </c>
      <c r="H49" s="79">
        <f t="shared" si="9"/>
        <v>2069141</v>
      </c>
      <c r="I49" s="79">
        <f t="shared" si="9"/>
        <v>324883</v>
      </c>
      <c r="J49" s="79">
        <f t="shared" si="9"/>
        <v>2834552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2834552</v>
      </c>
      <c r="X49" s="79">
        <f t="shared" si="9"/>
        <v>16594750</v>
      </c>
      <c r="Y49" s="79">
        <f t="shared" si="9"/>
        <v>-13760198</v>
      </c>
      <c r="Z49" s="80">
        <f t="shared" si="5"/>
        <v>-82.91898341342895</v>
      </c>
      <c r="AA49" s="81">
        <f>SUM(AA41:AA48)</f>
        <v>66379000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4956461</v>
      </c>
      <c r="F51" s="67">
        <f t="shared" si="10"/>
        <v>4956461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1239115</v>
      </c>
      <c r="Y51" s="67">
        <f t="shared" si="10"/>
        <v>-1239115</v>
      </c>
      <c r="Z51" s="69">
        <f>+IF(X51&lt;&gt;0,+(Y51/X51)*100,0)</f>
        <v>-100</v>
      </c>
      <c r="AA51" s="68">
        <f>SUM(AA57:AA61)</f>
        <v>4956461</v>
      </c>
    </row>
    <row r="52" spans="1:27" ht="13.5">
      <c r="A52" s="84" t="s">
        <v>32</v>
      </c>
      <c r="B52" s="47"/>
      <c r="C52" s="9"/>
      <c r="D52" s="10"/>
      <c r="E52" s="11">
        <v>350000</v>
      </c>
      <c r="F52" s="11">
        <v>350000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87500</v>
      </c>
      <c r="Y52" s="11">
        <v>-87500</v>
      </c>
      <c r="Z52" s="2">
        <v>-100</v>
      </c>
      <c r="AA52" s="15">
        <v>350000</v>
      </c>
    </row>
    <row r="53" spans="1:27" ht="13.5">
      <c r="A53" s="84" t="s">
        <v>33</v>
      </c>
      <c r="B53" s="47"/>
      <c r="C53" s="9"/>
      <c r="D53" s="10"/>
      <c r="E53" s="11">
        <v>1666461</v>
      </c>
      <c r="F53" s="11">
        <v>1666461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416615</v>
      </c>
      <c r="Y53" s="11">
        <v>-416615</v>
      </c>
      <c r="Z53" s="2">
        <v>-100</v>
      </c>
      <c r="AA53" s="15">
        <v>1666461</v>
      </c>
    </row>
    <row r="54" spans="1:27" ht="13.5">
      <c r="A54" s="84" t="s">
        <v>34</v>
      </c>
      <c r="B54" s="47"/>
      <c r="C54" s="9"/>
      <c r="D54" s="10"/>
      <c r="E54" s="11">
        <v>200000</v>
      </c>
      <c r="F54" s="11">
        <v>200000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50000</v>
      </c>
      <c r="Y54" s="11">
        <v>-50000</v>
      </c>
      <c r="Z54" s="2">
        <v>-100</v>
      </c>
      <c r="AA54" s="15">
        <v>200000</v>
      </c>
    </row>
    <row r="55" spans="1:27" ht="13.5">
      <c r="A55" s="84" t="s">
        <v>35</v>
      </c>
      <c r="B55" s="47"/>
      <c r="C55" s="9"/>
      <c r="D55" s="10"/>
      <c r="E55" s="11">
        <v>2100000</v>
      </c>
      <c r="F55" s="11">
        <v>2100000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525000</v>
      </c>
      <c r="Y55" s="11">
        <v>-525000</v>
      </c>
      <c r="Z55" s="2">
        <v>-100</v>
      </c>
      <c r="AA55" s="15">
        <v>2100000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4316461</v>
      </c>
      <c r="F57" s="51">
        <f t="shared" si="11"/>
        <v>4316461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1079115</v>
      </c>
      <c r="Y57" s="51">
        <f t="shared" si="11"/>
        <v>-1079115</v>
      </c>
      <c r="Z57" s="52">
        <f>+IF(X57&lt;&gt;0,+(Y57/X57)*100,0)</f>
        <v>-100</v>
      </c>
      <c r="AA57" s="53">
        <f>SUM(AA52:AA56)</f>
        <v>4316461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640000</v>
      </c>
      <c r="F61" s="11">
        <v>640000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160000</v>
      </c>
      <c r="Y61" s="11">
        <v>-160000</v>
      </c>
      <c r="Z61" s="2">
        <v>-100</v>
      </c>
      <c r="AA61" s="15">
        <v>640000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596459</v>
      </c>
      <c r="H66" s="14">
        <v>88418</v>
      </c>
      <c r="I66" s="14">
        <v>135543</v>
      </c>
      <c r="J66" s="14">
        <v>820420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820420</v>
      </c>
      <c r="X66" s="14"/>
      <c r="Y66" s="14">
        <v>820420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4956461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4956461</v>
      </c>
      <c r="F69" s="79">
        <f t="shared" si="12"/>
        <v>0</v>
      </c>
      <c r="G69" s="79">
        <f t="shared" si="12"/>
        <v>596459</v>
      </c>
      <c r="H69" s="79">
        <f t="shared" si="12"/>
        <v>88418</v>
      </c>
      <c r="I69" s="79">
        <f t="shared" si="12"/>
        <v>135543</v>
      </c>
      <c r="J69" s="79">
        <f t="shared" si="12"/>
        <v>820420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820420</v>
      </c>
      <c r="X69" s="79">
        <f t="shared" si="12"/>
        <v>0</v>
      </c>
      <c r="Y69" s="79">
        <f t="shared" si="12"/>
        <v>820420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67416758</v>
      </c>
      <c r="D5" s="42">
        <f t="shared" si="0"/>
        <v>0</v>
      </c>
      <c r="E5" s="43">
        <f t="shared" si="0"/>
        <v>95104900</v>
      </c>
      <c r="F5" s="43">
        <f t="shared" si="0"/>
        <v>95104900</v>
      </c>
      <c r="G5" s="43">
        <f t="shared" si="0"/>
        <v>13504798</v>
      </c>
      <c r="H5" s="43">
        <f t="shared" si="0"/>
        <v>2205133</v>
      </c>
      <c r="I5" s="43">
        <f t="shared" si="0"/>
        <v>294096</v>
      </c>
      <c r="J5" s="43">
        <f t="shared" si="0"/>
        <v>16004027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16004027</v>
      </c>
      <c r="X5" s="43">
        <f t="shared" si="0"/>
        <v>23776225</v>
      </c>
      <c r="Y5" s="43">
        <f t="shared" si="0"/>
        <v>-7772198</v>
      </c>
      <c r="Z5" s="44">
        <f>+IF(X5&lt;&gt;0,+(Y5/X5)*100,0)</f>
        <v>-32.68894872924529</v>
      </c>
      <c r="AA5" s="45">
        <f>SUM(AA11:AA18)</f>
        <v>95104900</v>
      </c>
    </row>
    <row r="6" spans="1:27" ht="13.5">
      <c r="A6" s="46" t="s">
        <v>32</v>
      </c>
      <c r="B6" s="47"/>
      <c r="C6" s="9">
        <v>14938188</v>
      </c>
      <c r="D6" s="10"/>
      <c r="E6" s="11">
        <v>28429000</v>
      </c>
      <c r="F6" s="11">
        <v>28429000</v>
      </c>
      <c r="G6" s="11">
        <v>1472445</v>
      </c>
      <c r="H6" s="11">
        <v>1869615</v>
      </c>
      <c r="I6" s="11"/>
      <c r="J6" s="11">
        <v>3342060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3342060</v>
      </c>
      <c r="X6" s="11">
        <v>7107250</v>
      </c>
      <c r="Y6" s="11">
        <v>-3765190</v>
      </c>
      <c r="Z6" s="2">
        <v>-52.98</v>
      </c>
      <c r="AA6" s="15">
        <v>28429000</v>
      </c>
    </row>
    <row r="7" spans="1:27" ht="13.5">
      <c r="A7" s="46" t="s">
        <v>33</v>
      </c>
      <c r="B7" s="47"/>
      <c r="C7" s="9">
        <v>4303820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30657442</v>
      </c>
      <c r="D8" s="10"/>
      <c r="E8" s="11">
        <v>65265000</v>
      </c>
      <c r="F8" s="11">
        <v>65265000</v>
      </c>
      <c r="G8" s="11">
        <v>11381274</v>
      </c>
      <c r="H8" s="11">
        <v>329581</v>
      </c>
      <c r="I8" s="11">
        <v>202589</v>
      </c>
      <c r="J8" s="11">
        <v>11913444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11913444</v>
      </c>
      <c r="X8" s="11">
        <v>16316250</v>
      </c>
      <c r="Y8" s="11">
        <v>-4402806</v>
      </c>
      <c r="Z8" s="2">
        <v>-26.98</v>
      </c>
      <c r="AA8" s="15">
        <v>65265000</v>
      </c>
    </row>
    <row r="9" spans="1:27" ht="13.5">
      <c r="A9" s="46" t="s">
        <v>35</v>
      </c>
      <c r="B9" s="47"/>
      <c r="C9" s="9">
        <v>15667175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65566625</v>
      </c>
      <c r="D11" s="50">
        <f t="shared" si="1"/>
        <v>0</v>
      </c>
      <c r="E11" s="51">
        <f t="shared" si="1"/>
        <v>93694000</v>
      </c>
      <c r="F11" s="51">
        <f t="shared" si="1"/>
        <v>93694000</v>
      </c>
      <c r="G11" s="51">
        <f t="shared" si="1"/>
        <v>12853719</v>
      </c>
      <c r="H11" s="51">
        <f t="shared" si="1"/>
        <v>2199196</v>
      </c>
      <c r="I11" s="51">
        <f t="shared" si="1"/>
        <v>202589</v>
      </c>
      <c r="J11" s="51">
        <f t="shared" si="1"/>
        <v>15255504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15255504</v>
      </c>
      <c r="X11" s="51">
        <f t="shared" si="1"/>
        <v>23423500</v>
      </c>
      <c r="Y11" s="51">
        <f t="shared" si="1"/>
        <v>-8167996</v>
      </c>
      <c r="Z11" s="52">
        <f>+IF(X11&lt;&gt;0,+(Y11/X11)*100,0)</f>
        <v>-34.87094584498473</v>
      </c>
      <c r="AA11" s="53">
        <f>SUM(AA6:AA10)</f>
        <v>93694000</v>
      </c>
    </row>
    <row r="12" spans="1:27" ht="13.5">
      <c r="A12" s="54" t="s">
        <v>38</v>
      </c>
      <c r="B12" s="35"/>
      <c r="C12" s="9">
        <v>1377585</v>
      </c>
      <c r="D12" s="10"/>
      <c r="E12" s="11"/>
      <c r="F12" s="11"/>
      <c r="G12" s="11">
        <v>574292</v>
      </c>
      <c r="H12" s="11"/>
      <c r="I12" s="11">
        <v>91507</v>
      </c>
      <c r="J12" s="11">
        <v>665799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665799</v>
      </c>
      <c r="X12" s="11"/>
      <c r="Y12" s="11">
        <v>665799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472548</v>
      </c>
      <c r="D15" s="10"/>
      <c r="E15" s="11">
        <v>1410900</v>
      </c>
      <c r="F15" s="11">
        <v>1410900</v>
      </c>
      <c r="G15" s="11">
        <v>76787</v>
      </c>
      <c r="H15" s="11">
        <v>5937</v>
      </c>
      <c r="I15" s="11"/>
      <c r="J15" s="11">
        <v>82724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82724</v>
      </c>
      <c r="X15" s="11">
        <v>352725</v>
      </c>
      <c r="Y15" s="11">
        <v>-270001</v>
      </c>
      <c r="Z15" s="2">
        <v>-76.55</v>
      </c>
      <c r="AA15" s="15">
        <v>1410900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14938188</v>
      </c>
      <c r="D36" s="10">
        <f t="shared" si="4"/>
        <v>0</v>
      </c>
      <c r="E36" s="11">
        <f t="shared" si="4"/>
        <v>28429000</v>
      </c>
      <c r="F36" s="11">
        <f t="shared" si="4"/>
        <v>28429000</v>
      </c>
      <c r="G36" s="11">
        <f t="shared" si="4"/>
        <v>1472445</v>
      </c>
      <c r="H36" s="11">
        <f t="shared" si="4"/>
        <v>1869615</v>
      </c>
      <c r="I36" s="11">
        <f t="shared" si="4"/>
        <v>0</v>
      </c>
      <c r="J36" s="11">
        <f t="shared" si="4"/>
        <v>3342060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3342060</v>
      </c>
      <c r="X36" s="11">
        <f t="shared" si="4"/>
        <v>7107250</v>
      </c>
      <c r="Y36" s="11">
        <f t="shared" si="4"/>
        <v>-3765190</v>
      </c>
      <c r="Z36" s="2">
        <f aca="true" t="shared" si="5" ref="Z36:Z49">+IF(X36&lt;&gt;0,+(Y36/X36)*100,0)</f>
        <v>-52.97674909423476</v>
      </c>
      <c r="AA36" s="15">
        <f>AA6+AA21</f>
        <v>28429000</v>
      </c>
    </row>
    <row r="37" spans="1:27" ht="13.5">
      <c r="A37" s="46" t="s">
        <v>33</v>
      </c>
      <c r="B37" s="47"/>
      <c r="C37" s="9">
        <f t="shared" si="4"/>
        <v>4303820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30657442</v>
      </c>
      <c r="D38" s="10">
        <f t="shared" si="4"/>
        <v>0</v>
      </c>
      <c r="E38" s="11">
        <f t="shared" si="4"/>
        <v>65265000</v>
      </c>
      <c r="F38" s="11">
        <f t="shared" si="4"/>
        <v>65265000</v>
      </c>
      <c r="G38" s="11">
        <f t="shared" si="4"/>
        <v>11381274</v>
      </c>
      <c r="H38" s="11">
        <f t="shared" si="4"/>
        <v>329581</v>
      </c>
      <c r="I38" s="11">
        <f t="shared" si="4"/>
        <v>202589</v>
      </c>
      <c r="J38" s="11">
        <f t="shared" si="4"/>
        <v>11913444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11913444</v>
      </c>
      <c r="X38" s="11">
        <f t="shared" si="4"/>
        <v>16316250</v>
      </c>
      <c r="Y38" s="11">
        <f t="shared" si="4"/>
        <v>-4402806</v>
      </c>
      <c r="Z38" s="2">
        <f t="shared" si="5"/>
        <v>-26.984178349804644</v>
      </c>
      <c r="AA38" s="15">
        <f>AA8+AA23</f>
        <v>65265000</v>
      </c>
    </row>
    <row r="39" spans="1:27" ht="13.5">
      <c r="A39" s="46" t="s">
        <v>35</v>
      </c>
      <c r="B39" s="47"/>
      <c r="C39" s="9">
        <f t="shared" si="4"/>
        <v>15667175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65566625</v>
      </c>
      <c r="D41" s="50">
        <f t="shared" si="6"/>
        <v>0</v>
      </c>
      <c r="E41" s="51">
        <f t="shared" si="6"/>
        <v>93694000</v>
      </c>
      <c r="F41" s="51">
        <f t="shared" si="6"/>
        <v>93694000</v>
      </c>
      <c r="G41" s="51">
        <f t="shared" si="6"/>
        <v>12853719</v>
      </c>
      <c r="H41" s="51">
        <f t="shared" si="6"/>
        <v>2199196</v>
      </c>
      <c r="I41" s="51">
        <f t="shared" si="6"/>
        <v>202589</v>
      </c>
      <c r="J41" s="51">
        <f t="shared" si="6"/>
        <v>15255504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15255504</v>
      </c>
      <c r="X41" s="51">
        <f t="shared" si="6"/>
        <v>23423500</v>
      </c>
      <c r="Y41" s="51">
        <f t="shared" si="6"/>
        <v>-8167996</v>
      </c>
      <c r="Z41" s="52">
        <f t="shared" si="5"/>
        <v>-34.87094584498473</v>
      </c>
      <c r="AA41" s="53">
        <f>SUM(AA36:AA40)</f>
        <v>93694000</v>
      </c>
    </row>
    <row r="42" spans="1:27" ht="13.5">
      <c r="A42" s="54" t="s">
        <v>38</v>
      </c>
      <c r="B42" s="35"/>
      <c r="C42" s="65">
        <f aca="true" t="shared" si="7" ref="C42:Y48">C12+C27</f>
        <v>1377585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574292</v>
      </c>
      <c r="H42" s="67">
        <f t="shared" si="7"/>
        <v>0</v>
      </c>
      <c r="I42" s="67">
        <f t="shared" si="7"/>
        <v>91507</v>
      </c>
      <c r="J42" s="67">
        <f t="shared" si="7"/>
        <v>665799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665799</v>
      </c>
      <c r="X42" s="67">
        <f t="shared" si="7"/>
        <v>0</v>
      </c>
      <c r="Y42" s="67">
        <f t="shared" si="7"/>
        <v>665799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472548</v>
      </c>
      <c r="D45" s="66">
        <f t="shared" si="7"/>
        <v>0</v>
      </c>
      <c r="E45" s="67">
        <f t="shared" si="7"/>
        <v>1410900</v>
      </c>
      <c r="F45" s="67">
        <f t="shared" si="7"/>
        <v>1410900</v>
      </c>
      <c r="G45" s="67">
        <f t="shared" si="7"/>
        <v>76787</v>
      </c>
      <c r="H45" s="67">
        <f t="shared" si="7"/>
        <v>5937</v>
      </c>
      <c r="I45" s="67">
        <f t="shared" si="7"/>
        <v>0</v>
      </c>
      <c r="J45" s="67">
        <f t="shared" si="7"/>
        <v>82724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82724</v>
      </c>
      <c r="X45" s="67">
        <f t="shared" si="7"/>
        <v>352725</v>
      </c>
      <c r="Y45" s="67">
        <f t="shared" si="7"/>
        <v>-270001</v>
      </c>
      <c r="Z45" s="69">
        <f t="shared" si="5"/>
        <v>-76.54716847402368</v>
      </c>
      <c r="AA45" s="68">
        <f t="shared" si="8"/>
        <v>1410900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67416758</v>
      </c>
      <c r="D49" s="78">
        <f t="shared" si="9"/>
        <v>0</v>
      </c>
      <c r="E49" s="79">
        <f t="shared" si="9"/>
        <v>95104900</v>
      </c>
      <c r="F49" s="79">
        <f t="shared" si="9"/>
        <v>95104900</v>
      </c>
      <c r="G49" s="79">
        <f t="shared" si="9"/>
        <v>13504798</v>
      </c>
      <c r="H49" s="79">
        <f t="shared" si="9"/>
        <v>2205133</v>
      </c>
      <c r="I49" s="79">
        <f t="shared" si="9"/>
        <v>294096</v>
      </c>
      <c r="J49" s="79">
        <f t="shared" si="9"/>
        <v>16004027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16004027</v>
      </c>
      <c r="X49" s="79">
        <f t="shared" si="9"/>
        <v>23776225</v>
      </c>
      <c r="Y49" s="79">
        <f t="shared" si="9"/>
        <v>-7772198</v>
      </c>
      <c r="Z49" s="80">
        <f t="shared" si="5"/>
        <v>-32.68894872924529</v>
      </c>
      <c r="AA49" s="81">
        <f>SUM(AA41:AA48)</f>
        <v>95104900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3329518</v>
      </c>
      <c r="D51" s="66">
        <f t="shared" si="10"/>
        <v>0</v>
      </c>
      <c r="E51" s="67">
        <f t="shared" si="10"/>
        <v>5535119</v>
      </c>
      <c r="F51" s="67">
        <f t="shared" si="10"/>
        <v>5535119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1383780</v>
      </c>
      <c r="Y51" s="67">
        <f t="shared" si="10"/>
        <v>-1383780</v>
      </c>
      <c r="Z51" s="69">
        <f>+IF(X51&lt;&gt;0,+(Y51/X51)*100,0)</f>
        <v>-100</v>
      </c>
      <c r="AA51" s="68">
        <f>SUM(AA57:AA61)</f>
        <v>5535119</v>
      </c>
    </row>
    <row r="52" spans="1:27" ht="13.5">
      <c r="A52" s="84" t="s">
        <v>32</v>
      </c>
      <c r="B52" s="47"/>
      <c r="C52" s="9">
        <v>149898</v>
      </c>
      <c r="D52" s="10"/>
      <c r="E52" s="11">
        <v>476000</v>
      </c>
      <c r="F52" s="11">
        <v>476000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119000</v>
      </c>
      <c r="Y52" s="11">
        <v>-119000</v>
      </c>
      <c r="Z52" s="2">
        <v>-100</v>
      </c>
      <c r="AA52" s="15">
        <v>476000</v>
      </c>
    </row>
    <row r="53" spans="1:27" ht="13.5">
      <c r="A53" s="84" t="s">
        <v>33</v>
      </c>
      <c r="B53" s="47"/>
      <c r="C53" s="9"/>
      <c r="D53" s="10"/>
      <c r="E53" s="11">
        <v>455119</v>
      </c>
      <c r="F53" s="11">
        <v>455119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113780</v>
      </c>
      <c r="Y53" s="11">
        <v>-113780</v>
      </c>
      <c r="Z53" s="2">
        <v>-100</v>
      </c>
      <c r="AA53" s="15">
        <v>455119</v>
      </c>
    </row>
    <row r="54" spans="1:27" ht="13.5">
      <c r="A54" s="84" t="s">
        <v>34</v>
      </c>
      <c r="B54" s="47"/>
      <c r="C54" s="9">
        <v>1306935</v>
      </c>
      <c r="D54" s="10"/>
      <c r="E54" s="11">
        <v>320000</v>
      </c>
      <c r="F54" s="11">
        <v>320000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80000</v>
      </c>
      <c r="Y54" s="11">
        <v>-80000</v>
      </c>
      <c r="Z54" s="2">
        <v>-100</v>
      </c>
      <c r="AA54" s="15">
        <v>320000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1456833</v>
      </c>
      <c r="D57" s="50">
        <f t="shared" si="11"/>
        <v>0</v>
      </c>
      <c r="E57" s="51">
        <f t="shared" si="11"/>
        <v>1251119</v>
      </c>
      <c r="F57" s="51">
        <f t="shared" si="11"/>
        <v>1251119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312780</v>
      </c>
      <c r="Y57" s="51">
        <f t="shared" si="11"/>
        <v>-312780</v>
      </c>
      <c r="Z57" s="52">
        <f>+IF(X57&lt;&gt;0,+(Y57/X57)*100,0)</f>
        <v>-100</v>
      </c>
      <c r="AA57" s="53">
        <f>SUM(AA52:AA56)</f>
        <v>1251119</v>
      </c>
    </row>
    <row r="58" spans="1:27" ht="13.5">
      <c r="A58" s="86" t="s">
        <v>38</v>
      </c>
      <c r="B58" s="35"/>
      <c r="C58" s="9"/>
      <c r="D58" s="10"/>
      <c r="E58" s="11">
        <v>120000</v>
      </c>
      <c r="F58" s="11">
        <v>120000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30000</v>
      </c>
      <c r="Y58" s="11">
        <v>-30000</v>
      </c>
      <c r="Z58" s="2">
        <v>-100</v>
      </c>
      <c r="AA58" s="15">
        <v>120000</v>
      </c>
    </row>
    <row r="59" spans="1:27" ht="13.5">
      <c r="A59" s="86" t="s">
        <v>39</v>
      </c>
      <c r="B59" s="35"/>
      <c r="C59" s="12"/>
      <c r="D59" s="13"/>
      <c r="E59" s="14">
        <v>638000</v>
      </c>
      <c r="F59" s="14">
        <v>638000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159500</v>
      </c>
      <c r="Y59" s="14">
        <v>-159500</v>
      </c>
      <c r="Z59" s="2">
        <v>-100</v>
      </c>
      <c r="AA59" s="22">
        <v>638000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1872685</v>
      </c>
      <c r="D61" s="10"/>
      <c r="E61" s="11">
        <v>3526000</v>
      </c>
      <c r="F61" s="11">
        <v>3526000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881500</v>
      </c>
      <c r="Y61" s="11">
        <v>-881500</v>
      </c>
      <c r="Z61" s="2">
        <v>-100</v>
      </c>
      <c r="AA61" s="15">
        <v>3526000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5535119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42704</v>
      </c>
      <c r="H68" s="11">
        <v>70365</v>
      </c>
      <c r="I68" s="11">
        <v>93411</v>
      </c>
      <c r="J68" s="11">
        <v>206480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206480</v>
      </c>
      <c r="X68" s="11"/>
      <c r="Y68" s="11">
        <v>206480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5535119</v>
      </c>
      <c r="F69" s="79">
        <f t="shared" si="12"/>
        <v>0</v>
      </c>
      <c r="G69" s="79">
        <f t="shared" si="12"/>
        <v>42704</v>
      </c>
      <c r="H69" s="79">
        <f t="shared" si="12"/>
        <v>70365</v>
      </c>
      <c r="I69" s="79">
        <f t="shared" si="12"/>
        <v>93411</v>
      </c>
      <c r="J69" s="79">
        <f t="shared" si="12"/>
        <v>206480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206480</v>
      </c>
      <c r="X69" s="79">
        <f t="shared" si="12"/>
        <v>0</v>
      </c>
      <c r="Y69" s="79">
        <f t="shared" si="12"/>
        <v>206480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19692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19692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19692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19692</v>
      </c>
      <c r="D49" s="78">
        <f t="shared" si="9"/>
        <v>0</v>
      </c>
      <c r="E49" s="79">
        <f t="shared" si="9"/>
        <v>0</v>
      </c>
      <c r="F49" s="79">
        <f t="shared" si="9"/>
        <v>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0</v>
      </c>
      <c r="Y49" s="79">
        <f t="shared" si="9"/>
        <v>0</v>
      </c>
      <c r="Z49" s="80">
        <f t="shared" si="5"/>
        <v>0</v>
      </c>
      <c r="AA49" s="81">
        <f>SUM(AA41:AA48)</f>
        <v>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110000</v>
      </c>
      <c r="F51" s="67">
        <f t="shared" si="10"/>
        <v>110000</v>
      </c>
      <c r="G51" s="67">
        <f t="shared" si="10"/>
        <v>10157</v>
      </c>
      <c r="H51" s="67">
        <f t="shared" si="10"/>
        <v>9636</v>
      </c>
      <c r="I51" s="67">
        <f t="shared" si="10"/>
        <v>3058</v>
      </c>
      <c r="J51" s="67">
        <f t="shared" si="10"/>
        <v>22851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22851</v>
      </c>
      <c r="X51" s="67">
        <f t="shared" si="10"/>
        <v>27500</v>
      </c>
      <c r="Y51" s="67">
        <f t="shared" si="10"/>
        <v>-4649</v>
      </c>
      <c r="Z51" s="69">
        <f>+IF(X51&lt;&gt;0,+(Y51/X51)*100,0)</f>
        <v>-16.905454545454546</v>
      </c>
      <c r="AA51" s="68">
        <f>SUM(AA57:AA61)</f>
        <v>110000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110000</v>
      </c>
      <c r="F61" s="11">
        <v>110000</v>
      </c>
      <c r="G61" s="11">
        <v>10157</v>
      </c>
      <c r="H61" s="11">
        <v>9636</v>
      </c>
      <c r="I61" s="11">
        <v>3058</v>
      </c>
      <c r="J61" s="11">
        <v>22851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22851</v>
      </c>
      <c r="X61" s="11">
        <v>27500</v>
      </c>
      <c r="Y61" s="11">
        <v>-4649</v>
      </c>
      <c r="Z61" s="2">
        <v>-16.91</v>
      </c>
      <c r="AA61" s="15">
        <v>110000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>
        <v>375</v>
      </c>
      <c r="J66" s="14">
        <v>375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375</v>
      </c>
      <c r="X66" s="14"/>
      <c r="Y66" s="14">
        <v>375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10157</v>
      </c>
      <c r="H67" s="11">
        <v>9636</v>
      </c>
      <c r="I67" s="11">
        <v>1808</v>
      </c>
      <c r="J67" s="11">
        <v>21601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21601</v>
      </c>
      <c r="X67" s="11"/>
      <c r="Y67" s="11">
        <v>21601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110000</v>
      </c>
      <c r="F68" s="11"/>
      <c r="G68" s="11"/>
      <c r="H68" s="11"/>
      <c r="I68" s="11">
        <v>875</v>
      </c>
      <c r="J68" s="11">
        <v>875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875</v>
      </c>
      <c r="X68" s="11"/>
      <c r="Y68" s="11">
        <v>875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110000</v>
      </c>
      <c r="F69" s="79">
        <f t="shared" si="12"/>
        <v>0</v>
      </c>
      <c r="G69" s="79">
        <f t="shared" si="12"/>
        <v>10157</v>
      </c>
      <c r="H69" s="79">
        <f t="shared" si="12"/>
        <v>9636</v>
      </c>
      <c r="I69" s="79">
        <f t="shared" si="12"/>
        <v>3058</v>
      </c>
      <c r="J69" s="79">
        <f t="shared" si="12"/>
        <v>22851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22851</v>
      </c>
      <c r="X69" s="79">
        <f t="shared" si="12"/>
        <v>0</v>
      </c>
      <c r="Y69" s="79">
        <f t="shared" si="12"/>
        <v>22851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11545000</v>
      </c>
      <c r="F5" s="43">
        <f t="shared" si="0"/>
        <v>11545000</v>
      </c>
      <c r="G5" s="43">
        <f t="shared" si="0"/>
        <v>5078572</v>
      </c>
      <c r="H5" s="43">
        <f t="shared" si="0"/>
        <v>2340553</v>
      </c>
      <c r="I5" s="43">
        <f t="shared" si="0"/>
        <v>921367</v>
      </c>
      <c r="J5" s="43">
        <f t="shared" si="0"/>
        <v>8340492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8340492</v>
      </c>
      <c r="X5" s="43">
        <f t="shared" si="0"/>
        <v>2886250</v>
      </c>
      <c r="Y5" s="43">
        <f t="shared" si="0"/>
        <v>5454242</v>
      </c>
      <c r="Z5" s="44">
        <f>+IF(X5&lt;&gt;0,+(Y5/X5)*100,0)</f>
        <v>188.97330446080554</v>
      </c>
      <c r="AA5" s="45">
        <f>SUM(AA11:AA18)</f>
        <v>11545000</v>
      </c>
    </row>
    <row r="6" spans="1:27" ht="13.5">
      <c r="A6" s="46" t="s">
        <v>32</v>
      </c>
      <c r="B6" s="47"/>
      <c r="C6" s="9"/>
      <c r="D6" s="10"/>
      <c r="E6" s="11">
        <v>7231000</v>
      </c>
      <c r="F6" s="11">
        <v>7231000</v>
      </c>
      <c r="G6" s="11">
        <v>490266</v>
      </c>
      <c r="H6" s="11">
        <v>983953</v>
      </c>
      <c r="I6" s="11">
        <v>326243</v>
      </c>
      <c r="J6" s="11">
        <v>1800462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1800462</v>
      </c>
      <c r="X6" s="11">
        <v>1807750</v>
      </c>
      <c r="Y6" s="11">
        <v>-7288</v>
      </c>
      <c r="Z6" s="2">
        <v>-0.4</v>
      </c>
      <c r="AA6" s="15">
        <v>7231000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154000</v>
      </c>
      <c r="F8" s="11">
        <v>154000</v>
      </c>
      <c r="G8" s="11"/>
      <c r="H8" s="11">
        <v>804519</v>
      </c>
      <c r="I8" s="11"/>
      <c r="J8" s="11">
        <v>804519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804519</v>
      </c>
      <c r="X8" s="11">
        <v>38500</v>
      </c>
      <c r="Y8" s="11">
        <v>766019</v>
      </c>
      <c r="Z8" s="2">
        <v>1989.66</v>
      </c>
      <c r="AA8" s="15">
        <v>154000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>
        <v>1309000</v>
      </c>
      <c r="F10" s="11">
        <v>1309000</v>
      </c>
      <c r="G10" s="11">
        <v>618787</v>
      </c>
      <c r="H10" s="11">
        <v>389676</v>
      </c>
      <c r="I10" s="11">
        <v>198791</v>
      </c>
      <c r="J10" s="11">
        <v>1207254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1207254</v>
      </c>
      <c r="X10" s="11">
        <v>327250</v>
      </c>
      <c r="Y10" s="11">
        <v>880004</v>
      </c>
      <c r="Z10" s="2">
        <v>268.91</v>
      </c>
      <c r="AA10" s="15">
        <v>1309000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8694000</v>
      </c>
      <c r="F11" s="51">
        <f t="shared" si="1"/>
        <v>8694000</v>
      </c>
      <c r="G11" s="51">
        <f t="shared" si="1"/>
        <v>1109053</v>
      </c>
      <c r="H11" s="51">
        <f t="shared" si="1"/>
        <v>2178148</v>
      </c>
      <c r="I11" s="51">
        <f t="shared" si="1"/>
        <v>525034</v>
      </c>
      <c r="J11" s="51">
        <f t="shared" si="1"/>
        <v>3812235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3812235</v>
      </c>
      <c r="X11" s="51">
        <f t="shared" si="1"/>
        <v>2173500</v>
      </c>
      <c r="Y11" s="51">
        <f t="shared" si="1"/>
        <v>1638735</v>
      </c>
      <c r="Z11" s="52">
        <f>+IF(X11&lt;&gt;0,+(Y11/X11)*100,0)</f>
        <v>75.39613526570048</v>
      </c>
      <c r="AA11" s="53">
        <f>SUM(AA6:AA10)</f>
        <v>8694000</v>
      </c>
    </row>
    <row r="12" spans="1:27" ht="13.5">
      <c r="A12" s="54" t="s">
        <v>38</v>
      </c>
      <c r="B12" s="35"/>
      <c r="C12" s="9"/>
      <c r="D12" s="10"/>
      <c r="E12" s="11">
        <v>1726000</v>
      </c>
      <c r="F12" s="11">
        <v>1726000</v>
      </c>
      <c r="G12" s="11"/>
      <c r="H12" s="11">
        <v>162405</v>
      </c>
      <c r="I12" s="11">
        <v>396333</v>
      </c>
      <c r="J12" s="11">
        <v>558738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558738</v>
      </c>
      <c r="X12" s="11">
        <v>431500</v>
      </c>
      <c r="Y12" s="11">
        <v>127238</v>
      </c>
      <c r="Z12" s="2">
        <v>29.49</v>
      </c>
      <c r="AA12" s="15">
        <v>1726000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1125000</v>
      </c>
      <c r="F15" s="11">
        <v>1125000</v>
      </c>
      <c r="G15" s="11">
        <v>3969519</v>
      </c>
      <c r="H15" s="11"/>
      <c r="I15" s="11"/>
      <c r="J15" s="11">
        <v>3969519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3969519</v>
      </c>
      <c r="X15" s="11">
        <v>281250</v>
      </c>
      <c r="Y15" s="11">
        <v>3688269</v>
      </c>
      <c r="Z15" s="2">
        <v>1311.38</v>
      </c>
      <c r="AA15" s="15">
        <v>1125000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10955000</v>
      </c>
      <c r="F20" s="60">
        <f t="shared" si="2"/>
        <v>10955000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2738750</v>
      </c>
      <c r="Y20" s="60">
        <f t="shared" si="2"/>
        <v>-2738750</v>
      </c>
      <c r="Z20" s="61">
        <f>+IF(X20&lt;&gt;0,+(Y20/X20)*100,0)</f>
        <v>-100</v>
      </c>
      <c r="AA20" s="62">
        <f>SUM(AA26:AA33)</f>
        <v>10955000</v>
      </c>
    </row>
    <row r="21" spans="1:27" ht="13.5">
      <c r="A21" s="46" t="s">
        <v>32</v>
      </c>
      <c r="B21" s="47"/>
      <c r="C21" s="9"/>
      <c r="D21" s="10"/>
      <c r="E21" s="11">
        <v>8415000</v>
      </c>
      <c r="F21" s="11">
        <v>8415000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2103750</v>
      </c>
      <c r="Y21" s="11">
        <v>-2103750</v>
      </c>
      <c r="Z21" s="2">
        <v>-100</v>
      </c>
      <c r="AA21" s="15">
        <v>8415000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240000</v>
      </c>
      <c r="F23" s="11">
        <v>240000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60000</v>
      </c>
      <c r="Y23" s="11">
        <v>-60000</v>
      </c>
      <c r="Z23" s="2">
        <v>-100</v>
      </c>
      <c r="AA23" s="15">
        <v>240000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8655000</v>
      </c>
      <c r="F26" s="51">
        <f t="shared" si="3"/>
        <v>8655000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2163750</v>
      </c>
      <c r="Y26" s="51">
        <f t="shared" si="3"/>
        <v>-2163750</v>
      </c>
      <c r="Z26" s="52">
        <f>+IF(X26&lt;&gt;0,+(Y26/X26)*100,0)</f>
        <v>-100</v>
      </c>
      <c r="AA26" s="53">
        <f>SUM(AA21:AA25)</f>
        <v>8655000</v>
      </c>
    </row>
    <row r="27" spans="1:27" ht="13.5">
      <c r="A27" s="54" t="s">
        <v>38</v>
      </c>
      <c r="B27" s="64"/>
      <c r="C27" s="9"/>
      <c r="D27" s="10"/>
      <c r="E27" s="11">
        <v>2300000</v>
      </c>
      <c r="F27" s="11">
        <v>2300000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575000</v>
      </c>
      <c r="Y27" s="11">
        <v>-575000</v>
      </c>
      <c r="Z27" s="2">
        <v>-100</v>
      </c>
      <c r="AA27" s="15">
        <v>2300000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15646000</v>
      </c>
      <c r="F36" s="11">
        <f t="shared" si="4"/>
        <v>15646000</v>
      </c>
      <c r="G36" s="11">
        <f t="shared" si="4"/>
        <v>490266</v>
      </c>
      <c r="H36" s="11">
        <f t="shared" si="4"/>
        <v>983953</v>
      </c>
      <c r="I36" s="11">
        <f t="shared" si="4"/>
        <v>326243</v>
      </c>
      <c r="J36" s="11">
        <f t="shared" si="4"/>
        <v>1800462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1800462</v>
      </c>
      <c r="X36" s="11">
        <f t="shared" si="4"/>
        <v>3911500</v>
      </c>
      <c r="Y36" s="11">
        <f t="shared" si="4"/>
        <v>-2111038</v>
      </c>
      <c r="Z36" s="2">
        <f aca="true" t="shared" si="5" ref="Z36:Z49">+IF(X36&lt;&gt;0,+(Y36/X36)*100,0)</f>
        <v>-53.97003707017768</v>
      </c>
      <c r="AA36" s="15">
        <f>AA6+AA21</f>
        <v>15646000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394000</v>
      </c>
      <c r="F38" s="11">
        <f t="shared" si="4"/>
        <v>394000</v>
      </c>
      <c r="G38" s="11">
        <f t="shared" si="4"/>
        <v>0</v>
      </c>
      <c r="H38" s="11">
        <f t="shared" si="4"/>
        <v>804519</v>
      </c>
      <c r="I38" s="11">
        <f t="shared" si="4"/>
        <v>0</v>
      </c>
      <c r="J38" s="11">
        <f t="shared" si="4"/>
        <v>804519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804519</v>
      </c>
      <c r="X38" s="11">
        <f t="shared" si="4"/>
        <v>98500</v>
      </c>
      <c r="Y38" s="11">
        <f t="shared" si="4"/>
        <v>706019</v>
      </c>
      <c r="Z38" s="2">
        <f t="shared" si="5"/>
        <v>716.7705583756346</v>
      </c>
      <c r="AA38" s="15">
        <f>AA8+AA23</f>
        <v>394000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1309000</v>
      </c>
      <c r="F40" s="11">
        <f t="shared" si="4"/>
        <v>1309000</v>
      </c>
      <c r="G40" s="11">
        <f t="shared" si="4"/>
        <v>618787</v>
      </c>
      <c r="H40" s="11">
        <f t="shared" si="4"/>
        <v>389676</v>
      </c>
      <c r="I40" s="11">
        <f t="shared" si="4"/>
        <v>198791</v>
      </c>
      <c r="J40" s="11">
        <f t="shared" si="4"/>
        <v>1207254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1207254</v>
      </c>
      <c r="X40" s="11">
        <f t="shared" si="4"/>
        <v>327250</v>
      </c>
      <c r="Y40" s="11">
        <f t="shared" si="4"/>
        <v>880004</v>
      </c>
      <c r="Z40" s="2">
        <f t="shared" si="5"/>
        <v>268.9087853323147</v>
      </c>
      <c r="AA40" s="15">
        <f>AA10+AA25</f>
        <v>1309000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17349000</v>
      </c>
      <c r="F41" s="51">
        <f t="shared" si="6"/>
        <v>17349000</v>
      </c>
      <c r="G41" s="51">
        <f t="shared" si="6"/>
        <v>1109053</v>
      </c>
      <c r="H41" s="51">
        <f t="shared" si="6"/>
        <v>2178148</v>
      </c>
      <c r="I41" s="51">
        <f t="shared" si="6"/>
        <v>525034</v>
      </c>
      <c r="J41" s="51">
        <f t="shared" si="6"/>
        <v>3812235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3812235</v>
      </c>
      <c r="X41" s="51">
        <f t="shared" si="6"/>
        <v>4337250</v>
      </c>
      <c r="Y41" s="51">
        <f t="shared" si="6"/>
        <v>-525015</v>
      </c>
      <c r="Z41" s="52">
        <f t="shared" si="5"/>
        <v>-12.104789901435241</v>
      </c>
      <c r="AA41" s="53">
        <f>SUM(AA36:AA40)</f>
        <v>17349000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4026000</v>
      </c>
      <c r="F42" s="67">
        <f t="shared" si="7"/>
        <v>4026000</v>
      </c>
      <c r="G42" s="67">
        <f t="shared" si="7"/>
        <v>0</v>
      </c>
      <c r="H42" s="67">
        <f t="shared" si="7"/>
        <v>162405</v>
      </c>
      <c r="I42" s="67">
        <f t="shared" si="7"/>
        <v>396333</v>
      </c>
      <c r="J42" s="67">
        <f t="shared" si="7"/>
        <v>558738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558738</v>
      </c>
      <c r="X42" s="67">
        <f t="shared" si="7"/>
        <v>1006500</v>
      </c>
      <c r="Y42" s="67">
        <f t="shared" si="7"/>
        <v>-447762</v>
      </c>
      <c r="Z42" s="69">
        <f t="shared" si="5"/>
        <v>-44.48703427719821</v>
      </c>
      <c r="AA42" s="68">
        <f aca="true" t="shared" si="8" ref="AA42:AA48">AA12+AA27</f>
        <v>4026000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1125000</v>
      </c>
      <c r="F45" s="67">
        <f t="shared" si="7"/>
        <v>1125000</v>
      </c>
      <c r="G45" s="67">
        <f t="shared" si="7"/>
        <v>3969519</v>
      </c>
      <c r="H45" s="67">
        <f t="shared" si="7"/>
        <v>0</v>
      </c>
      <c r="I45" s="67">
        <f t="shared" si="7"/>
        <v>0</v>
      </c>
      <c r="J45" s="67">
        <f t="shared" si="7"/>
        <v>3969519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3969519</v>
      </c>
      <c r="X45" s="67">
        <f t="shared" si="7"/>
        <v>281250</v>
      </c>
      <c r="Y45" s="67">
        <f t="shared" si="7"/>
        <v>3688269</v>
      </c>
      <c r="Z45" s="69">
        <f t="shared" si="5"/>
        <v>1311.3845333333334</v>
      </c>
      <c r="AA45" s="68">
        <f t="shared" si="8"/>
        <v>1125000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22500000</v>
      </c>
      <c r="F49" s="79">
        <f t="shared" si="9"/>
        <v>22500000</v>
      </c>
      <c r="G49" s="79">
        <f t="shared" si="9"/>
        <v>5078572</v>
      </c>
      <c r="H49" s="79">
        <f t="shared" si="9"/>
        <v>2340553</v>
      </c>
      <c r="I49" s="79">
        <f t="shared" si="9"/>
        <v>921367</v>
      </c>
      <c r="J49" s="79">
        <f t="shared" si="9"/>
        <v>8340492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8340492</v>
      </c>
      <c r="X49" s="79">
        <f t="shared" si="9"/>
        <v>5625000</v>
      </c>
      <c r="Y49" s="79">
        <f t="shared" si="9"/>
        <v>2715492</v>
      </c>
      <c r="Z49" s="80">
        <f t="shared" si="5"/>
        <v>48.27541333333333</v>
      </c>
      <c r="AA49" s="81">
        <f>SUM(AA41:AA48)</f>
        <v>22500000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10394000</v>
      </c>
      <c r="F51" s="67">
        <f t="shared" si="10"/>
        <v>10394000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2598500</v>
      </c>
      <c r="Y51" s="67">
        <f t="shared" si="10"/>
        <v>-2598500</v>
      </c>
      <c r="Z51" s="69">
        <f>+IF(X51&lt;&gt;0,+(Y51/X51)*100,0)</f>
        <v>-100</v>
      </c>
      <c r="AA51" s="68">
        <f>SUM(AA57:AA61)</f>
        <v>10394000</v>
      </c>
    </row>
    <row r="52" spans="1:27" ht="13.5">
      <c r="A52" s="84" t="s">
        <v>32</v>
      </c>
      <c r="B52" s="47"/>
      <c r="C52" s="9"/>
      <c r="D52" s="10"/>
      <c r="E52" s="11">
        <v>3332000</v>
      </c>
      <c r="F52" s="11">
        <v>3332000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833000</v>
      </c>
      <c r="Y52" s="11">
        <v>-833000</v>
      </c>
      <c r="Z52" s="2">
        <v>-100</v>
      </c>
      <c r="AA52" s="15">
        <v>3332000</v>
      </c>
    </row>
    <row r="53" spans="1:27" ht="13.5">
      <c r="A53" s="84" t="s">
        <v>33</v>
      </c>
      <c r="B53" s="47"/>
      <c r="C53" s="9"/>
      <c r="D53" s="10"/>
      <c r="E53" s="11">
        <v>1783000</v>
      </c>
      <c r="F53" s="11">
        <v>1783000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445750</v>
      </c>
      <c r="Y53" s="11">
        <v>-445750</v>
      </c>
      <c r="Z53" s="2">
        <v>-100</v>
      </c>
      <c r="AA53" s="15">
        <v>1783000</v>
      </c>
    </row>
    <row r="54" spans="1:27" ht="13.5">
      <c r="A54" s="84" t="s">
        <v>34</v>
      </c>
      <c r="B54" s="47"/>
      <c r="C54" s="9"/>
      <c r="D54" s="10"/>
      <c r="E54" s="11">
        <v>2191000</v>
      </c>
      <c r="F54" s="11">
        <v>2191000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547750</v>
      </c>
      <c r="Y54" s="11">
        <v>-547750</v>
      </c>
      <c r="Z54" s="2">
        <v>-100</v>
      </c>
      <c r="AA54" s="15">
        <v>2191000</v>
      </c>
    </row>
    <row r="55" spans="1:27" ht="13.5">
      <c r="A55" s="84" t="s">
        <v>35</v>
      </c>
      <c r="B55" s="47"/>
      <c r="C55" s="9"/>
      <c r="D55" s="10"/>
      <c r="E55" s="11">
        <v>2088000</v>
      </c>
      <c r="F55" s="11">
        <v>2088000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522000</v>
      </c>
      <c r="Y55" s="11">
        <v>-522000</v>
      </c>
      <c r="Z55" s="2">
        <v>-100</v>
      </c>
      <c r="AA55" s="15">
        <v>2088000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9394000</v>
      </c>
      <c r="F57" s="51">
        <f t="shared" si="11"/>
        <v>9394000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2348500</v>
      </c>
      <c r="Y57" s="51">
        <f t="shared" si="11"/>
        <v>-2348500</v>
      </c>
      <c r="Z57" s="52">
        <f>+IF(X57&lt;&gt;0,+(Y57/X57)*100,0)</f>
        <v>-100</v>
      </c>
      <c r="AA57" s="53">
        <f>SUM(AA52:AA56)</f>
        <v>9394000</v>
      </c>
    </row>
    <row r="58" spans="1:27" ht="13.5">
      <c r="A58" s="86" t="s">
        <v>38</v>
      </c>
      <c r="B58" s="35"/>
      <c r="C58" s="9"/>
      <c r="D58" s="10"/>
      <c r="E58" s="11">
        <v>1000000</v>
      </c>
      <c r="F58" s="11">
        <v>1000000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250000</v>
      </c>
      <c r="Y58" s="11">
        <v>-250000</v>
      </c>
      <c r="Z58" s="2">
        <v>-100</v>
      </c>
      <c r="AA58" s="15">
        <v>1000000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10394000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584096</v>
      </c>
      <c r="H68" s="11">
        <v>208488</v>
      </c>
      <c r="I68" s="11">
        <v>103853</v>
      </c>
      <c r="J68" s="11">
        <v>896437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896437</v>
      </c>
      <c r="X68" s="11"/>
      <c r="Y68" s="11">
        <v>896437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10394000</v>
      </c>
      <c r="F69" s="79">
        <f t="shared" si="12"/>
        <v>0</v>
      </c>
      <c r="G69" s="79">
        <f t="shared" si="12"/>
        <v>584096</v>
      </c>
      <c r="H69" s="79">
        <f t="shared" si="12"/>
        <v>208488</v>
      </c>
      <c r="I69" s="79">
        <f t="shared" si="12"/>
        <v>103853</v>
      </c>
      <c r="J69" s="79">
        <f t="shared" si="12"/>
        <v>896437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896437</v>
      </c>
      <c r="X69" s="79">
        <f t="shared" si="12"/>
        <v>0</v>
      </c>
      <c r="Y69" s="79">
        <f t="shared" si="12"/>
        <v>896437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53952566</v>
      </c>
      <c r="D5" s="42">
        <f t="shared" si="0"/>
        <v>0</v>
      </c>
      <c r="E5" s="43">
        <f t="shared" si="0"/>
        <v>58533577</v>
      </c>
      <c r="F5" s="43">
        <f t="shared" si="0"/>
        <v>58533577</v>
      </c>
      <c r="G5" s="43">
        <f t="shared" si="0"/>
        <v>5292019</v>
      </c>
      <c r="H5" s="43">
        <f t="shared" si="0"/>
        <v>11143942</v>
      </c>
      <c r="I5" s="43">
        <f t="shared" si="0"/>
        <v>3487334</v>
      </c>
      <c r="J5" s="43">
        <f t="shared" si="0"/>
        <v>19923295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19923295</v>
      </c>
      <c r="X5" s="43">
        <f t="shared" si="0"/>
        <v>14633395</v>
      </c>
      <c r="Y5" s="43">
        <f t="shared" si="0"/>
        <v>5289900</v>
      </c>
      <c r="Z5" s="44">
        <f>+IF(X5&lt;&gt;0,+(Y5/X5)*100,0)</f>
        <v>36.14950597588597</v>
      </c>
      <c r="AA5" s="45">
        <f>SUM(AA11:AA18)</f>
        <v>58533577</v>
      </c>
    </row>
    <row r="6" spans="1:27" ht="13.5">
      <c r="A6" s="46" t="s">
        <v>32</v>
      </c>
      <c r="B6" s="47"/>
      <c r="C6" s="9">
        <v>443386</v>
      </c>
      <c r="D6" s="10"/>
      <c r="E6" s="11">
        <v>5563983</v>
      </c>
      <c r="F6" s="11">
        <v>5563983</v>
      </c>
      <c r="G6" s="11"/>
      <c r="H6" s="11">
        <v>446483</v>
      </c>
      <c r="I6" s="11"/>
      <c r="J6" s="11">
        <v>446483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446483</v>
      </c>
      <c r="X6" s="11">
        <v>1390996</v>
      </c>
      <c r="Y6" s="11">
        <v>-944513</v>
      </c>
      <c r="Z6" s="2">
        <v>-67.9</v>
      </c>
      <c r="AA6" s="15">
        <v>5563983</v>
      </c>
    </row>
    <row r="7" spans="1:27" ht="13.5">
      <c r="A7" s="46" t="s">
        <v>33</v>
      </c>
      <c r="B7" s="47"/>
      <c r="C7" s="9">
        <v>10172518</v>
      </c>
      <c r="D7" s="10"/>
      <c r="E7" s="11">
        <v>1032000</v>
      </c>
      <c r="F7" s="11">
        <v>1032000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258000</v>
      </c>
      <c r="Y7" s="11">
        <v>-258000</v>
      </c>
      <c r="Z7" s="2">
        <v>-100</v>
      </c>
      <c r="AA7" s="15">
        <v>1032000</v>
      </c>
    </row>
    <row r="8" spans="1:27" ht="13.5">
      <c r="A8" s="46" t="s">
        <v>34</v>
      </c>
      <c r="B8" s="47"/>
      <c r="C8" s="9">
        <v>33863689</v>
      </c>
      <c r="D8" s="10"/>
      <c r="E8" s="11">
        <v>51937594</v>
      </c>
      <c r="F8" s="11">
        <v>51937594</v>
      </c>
      <c r="G8" s="11">
        <v>5292019</v>
      </c>
      <c r="H8" s="11">
        <v>8686267</v>
      </c>
      <c r="I8" s="11"/>
      <c r="J8" s="11">
        <v>13978286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13978286</v>
      </c>
      <c r="X8" s="11">
        <v>12984399</v>
      </c>
      <c r="Y8" s="11">
        <v>993887</v>
      </c>
      <c r="Z8" s="2">
        <v>7.65</v>
      </c>
      <c r="AA8" s="15">
        <v>51937594</v>
      </c>
    </row>
    <row r="9" spans="1:27" ht="13.5">
      <c r="A9" s="46" t="s">
        <v>35</v>
      </c>
      <c r="B9" s="47"/>
      <c r="C9" s="9">
        <v>1627281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4346071</v>
      </c>
      <c r="D10" s="10"/>
      <c r="E10" s="11"/>
      <c r="F10" s="11"/>
      <c r="G10" s="11"/>
      <c r="H10" s="11">
        <v>2011192</v>
      </c>
      <c r="I10" s="11">
        <v>3487334</v>
      </c>
      <c r="J10" s="11">
        <v>5498526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5498526</v>
      </c>
      <c r="X10" s="11"/>
      <c r="Y10" s="11">
        <v>5498526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50452945</v>
      </c>
      <c r="D11" s="50">
        <f t="shared" si="1"/>
        <v>0</v>
      </c>
      <c r="E11" s="51">
        <f t="shared" si="1"/>
        <v>58533577</v>
      </c>
      <c r="F11" s="51">
        <f t="shared" si="1"/>
        <v>58533577</v>
      </c>
      <c r="G11" s="51">
        <f t="shared" si="1"/>
        <v>5292019</v>
      </c>
      <c r="H11" s="51">
        <f t="shared" si="1"/>
        <v>11143942</v>
      </c>
      <c r="I11" s="51">
        <f t="shared" si="1"/>
        <v>3487334</v>
      </c>
      <c r="J11" s="51">
        <f t="shared" si="1"/>
        <v>19923295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19923295</v>
      </c>
      <c r="X11" s="51">
        <f t="shared" si="1"/>
        <v>14633395</v>
      </c>
      <c r="Y11" s="51">
        <f t="shared" si="1"/>
        <v>5289900</v>
      </c>
      <c r="Z11" s="52">
        <f>+IF(X11&lt;&gt;0,+(Y11/X11)*100,0)</f>
        <v>36.14950597588597</v>
      </c>
      <c r="AA11" s="53">
        <f>SUM(AA6:AA10)</f>
        <v>58533577</v>
      </c>
    </row>
    <row r="12" spans="1:27" ht="13.5">
      <c r="A12" s="54" t="s">
        <v>38</v>
      </c>
      <c r="B12" s="35"/>
      <c r="C12" s="9">
        <v>2431783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1067838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17074523</v>
      </c>
      <c r="F20" s="60">
        <f t="shared" si="2"/>
        <v>17074523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4268631</v>
      </c>
      <c r="Y20" s="60">
        <f t="shared" si="2"/>
        <v>-4268631</v>
      </c>
      <c r="Z20" s="61">
        <f>+IF(X20&lt;&gt;0,+(Y20/X20)*100,0)</f>
        <v>-100</v>
      </c>
      <c r="AA20" s="62">
        <f>SUM(AA26:AA33)</f>
        <v>17074523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7074523</v>
      </c>
      <c r="F25" s="11">
        <v>7074523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1768631</v>
      </c>
      <c r="Y25" s="11">
        <v>-1768631</v>
      </c>
      <c r="Z25" s="2">
        <v>-100</v>
      </c>
      <c r="AA25" s="15">
        <v>7074523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7074523</v>
      </c>
      <c r="F26" s="51">
        <f t="shared" si="3"/>
        <v>7074523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1768631</v>
      </c>
      <c r="Y26" s="51">
        <f t="shared" si="3"/>
        <v>-1768631</v>
      </c>
      <c r="Z26" s="52">
        <f>+IF(X26&lt;&gt;0,+(Y26/X26)*100,0)</f>
        <v>-100</v>
      </c>
      <c r="AA26" s="53">
        <f>SUM(AA21:AA25)</f>
        <v>7074523</v>
      </c>
    </row>
    <row r="27" spans="1:27" ht="13.5">
      <c r="A27" s="54" t="s">
        <v>38</v>
      </c>
      <c r="B27" s="64"/>
      <c r="C27" s="9"/>
      <c r="D27" s="10"/>
      <c r="E27" s="11">
        <v>10000000</v>
      </c>
      <c r="F27" s="11">
        <v>10000000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2500000</v>
      </c>
      <c r="Y27" s="11">
        <v>-2500000</v>
      </c>
      <c r="Z27" s="2">
        <v>-100</v>
      </c>
      <c r="AA27" s="15">
        <v>10000000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443386</v>
      </c>
      <c r="D36" s="10">
        <f t="shared" si="4"/>
        <v>0</v>
      </c>
      <c r="E36" s="11">
        <f t="shared" si="4"/>
        <v>5563983</v>
      </c>
      <c r="F36" s="11">
        <f t="shared" si="4"/>
        <v>5563983</v>
      </c>
      <c r="G36" s="11">
        <f t="shared" si="4"/>
        <v>0</v>
      </c>
      <c r="H36" s="11">
        <f t="shared" si="4"/>
        <v>446483</v>
      </c>
      <c r="I36" s="11">
        <f t="shared" si="4"/>
        <v>0</v>
      </c>
      <c r="J36" s="11">
        <f t="shared" si="4"/>
        <v>446483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446483</v>
      </c>
      <c r="X36" s="11">
        <f t="shared" si="4"/>
        <v>1390996</v>
      </c>
      <c r="Y36" s="11">
        <f t="shared" si="4"/>
        <v>-944513</v>
      </c>
      <c r="Z36" s="2">
        <f aca="true" t="shared" si="5" ref="Z36:Z49">+IF(X36&lt;&gt;0,+(Y36/X36)*100,0)</f>
        <v>-67.90192063816143</v>
      </c>
      <c r="AA36" s="15">
        <f>AA6+AA21</f>
        <v>5563983</v>
      </c>
    </row>
    <row r="37" spans="1:27" ht="13.5">
      <c r="A37" s="46" t="s">
        <v>33</v>
      </c>
      <c r="B37" s="47"/>
      <c r="C37" s="9">
        <f t="shared" si="4"/>
        <v>10172518</v>
      </c>
      <c r="D37" s="10">
        <f t="shared" si="4"/>
        <v>0</v>
      </c>
      <c r="E37" s="11">
        <f t="shared" si="4"/>
        <v>1032000</v>
      </c>
      <c r="F37" s="11">
        <f t="shared" si="4"/>
        <v>1032000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258000</v>
      </c>
      <c r="Y37" s="11">
        <f t="shared" si="4"/>
        <v>-258000</v>
      </c>
      <c r="Z37" s="2">
        <f t="shared" si="5"/>
        <v>-100</v>
      </c>
      <c r="AA37" s="15">
        <f>AA7+AA22</f>
        <v>1032000</v>
      </c>
    </row>
    <row r="38" spans="1:27" ht="13.5">
      <c r="A38" s="46" t="s">
        <v>34</v>
      </c>
      <c r="B38" s="47"/>
      <c r="C38" s="9">
        <f t="shared" si="4"/>
        <v>33863689</v>
      </c>
      <c r="D38" s="10">
        <f t="shared" si="4"/>
        <v>0</v>
      </c>
      <c r="E38" s="11">
        <f t="shared" si="4"/>
        <v>51937594</v>
      </c>
      <c r="F38" s="11">
        <f t="shared" si="4"/>
        <v>51937594</v>
      </c>
      <c r="G38" s="11">
        <f t="shared" si="4"/>
        <v>5292019</v>
      </c>
      <c r="H38" s="11">
        <f t="shared" si="4"/>
        <v>8686267</v>
      </c>
      <c r="I38" s="11">
        <f t="shared" si="4"/>
        <v>0</v>
      </c>
      <c r="J38" s="11">
        <f t="shared" si="4"/>
        <v>13978286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13978286</v>
      </c>
      <c r="X38" s="11">
        <f t="shared" si="4"/>
        <v>12984399</v>
      </c>
      <c r="Y38" s="11">
        <f t="shared" si="4"/>
        <v>993887</v>
      </c>
      <c r="Z38" s="2">
        <f t="shared" si="5"/>
        <v>7.654470568872691</v>
      </c>
      <c r="AA38" s="15">
        <f>AA8+AA23</f>
        <v>51937594</v>
      </c>
    </row>
    <row r="39" spans="1:27" ht="13.5">
      <c r="A39" s="46" t="s">
        <v>35</v>
      </c>
      <c r="B39" s="47"/>
      <c r="C39" s="9">
        <f t="shared" si="4"/>
        <v>1627281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4346071</v>
      </c>
      <c r="D40" s="10">
        <f t="shared" si="4"/>
        <v>0</v>
      </c>
      <c r="E40" s="11">
        <f t="shared" si="4"/>
        <v>7074523</v>
      </c>
      <c r="F40" s="11">
        <f t="shared" si="4"/>
        <v>7074523</v>
      </c>
      <c r="G40" s="11">
        <f t="shared" si="4"/>
        <v>0</v>
      </c>
      <c r="H40" s="11">
        <f t="shared" si="4"/>
        <v>2011192</v>
      </c>
      <c r="I40" s="11">
        <f t="shared" si="4"/>
        <v>3487334</v>
      </c>
      <c r="J40" s="11">
        <f t="shared" si="4"/>
        <v>5498526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5498526</v>
      </c>
      <c r="X40" s="11">
        <f t="shared" si="4"/>
        <v>1768631</v>
      </c>
      <c r="Y40" s="11">
        <f t="shared" si="4"/>
        <v>3729895</v>
      </c>
      <c r="Z40" s="2">
        <f t="shared" si="5"/>
        <v>210.8916444413787</v>
      </c>
      <c r="AA40" s="15">
        <f>AA10+AA25</f>
        <v>7074523</v>
      </c>
    </row>
    <row r="41" spans="1:27" ht="13.5">
      <c r="A41" s="48" t="s">
        <v>37</v>
      </c>
      <c r="B41" s="47"/>
      <c r="C41" s="49">
        <f aca="true" t="shared" si="6" ref="C41:Y41">SUM(C36:C40)</f>
        <v>50452945</v>
      </c>
      <c r="D41" s="50">
        <f t="shared" si="6"/>
        <v>0</v>
      </c>
      <c r="E41" s="51">
        <f t="shared" si="6"/>
        <v>65608100</v>
      </c>
      <c r="F41" s="51">
        <f t="shared" si="6"/>
        <v>65608100</v>
      </c>
      <c r="G41" s="51">
        <f t="shared" si="6"/>
        <v>5292019</v>
      </c>
      <c r="H41" s="51">
        <f t="shared" si="6"/>
        <v>11143942</v>
      </c>
      <c r="I41" s="51">
        <f t="shared" si="6"/>
        <v>3487334</v>
      </c>
      <c r="J41" s="51">
        <f t="shared" si="6"/>
        <v>19923295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19923295</v>
      </c>
      <c r="X41" s="51">
        <f t="shared" si="6"/>
        <v>16402026</v>
      </c>
      <c r="Y41" s="51">
        <f t="shared" si="6"/>
        <v>3521269</v>
      </c>
      <c r="Z41" s="52">
        <f t="shared" si="5"/>
        <v>21.468500293805167</v>
      </c>
      <c r="AA41" s="53">
        <f>SUM(AA36:AA40)</f>
        <v>65608100</v>
      </c>
    </row>
    <row r="42" spans="1:27" ht="13.5">
      <c r="A42" s="54" t="s">
        <v>38</v>
      </c>
      <c r="B42" s="35"/>
      <c r="C42" s="65">
        <f aca="true" t="shared" si="7" ref="C42:Y48">C12+C27</f>
        <v>2431783</v>
      </c>
      <c r="D42" s="66">
        <f t="shared" si="7"/>
        <v>0</v>
      </c>
      <c r="E42" s="67">
        <f t="shared" si="7"/>
        <v>10000000</v>
      </c>
      <c r="F42" s="67">
        <f t="shared" si="7"/>
        <v>10000000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2500000</v>
      </c>
      <c r="Y42" s="67">
        <f t="shared" si="7"/>
        <v>-2500000</v>
      </c>
      <c r="Z42" s="69">
        <f t="shared" si="5"/>
        <v>-100</v>
      </c>
      <c r="AA42" s="68">
        <f aca="true" t="shared" si="8" ref="AA42:AA48">AA12+AA27</f>
        <v>10000000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1067838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53952566</v>
      </c>
      <c r="D49" s="78">
        <f t="shared" si="9"/>
        <v>0</v>
      </c>
      <c r="E49" s="79">
        <f t="shared" si="9"/>
        <v>75608100</v>
      </c>
      <c r="F49" s="79">
        <f t="shared" si="9"/>
        <v>75608100</v>
      </c>
      <c r="G49" s="79">
        <f t="shared" si="9"/>
        <v>5292019</v>
      </c>
      <c r="H49" s="79">
        <f t="shared" si="9"/>
        <v>11143942</v>
      </c>
      <c r="I49" s="79">
        <f t="shared" si="9"/>
        <v>3487334</v>
      </c>
      <c r="J49" s="79">
        <f t="shared" si="9"/>
        <v>19923295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19923295</v>
      </c>
      <c r="X49" s="79">
        <f t="shared" si="9"/>
        <v>18902026</v>
      </c>
      <c r="Y49" s="79">
        <f t="shared" si="9"/>
        <v>1021269</v>
      </c>
      <c r="Z49" s="80">
        <f t="shared" si="5"/>
        <v>5.402960508042894</v>
      </c>
      <c r="AA49" s="81">
        <f>SUM(AA41:AA48)</f>
        <v>75608100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1258498</v>
      </c>
      <c r="D51" s="66">
        <f t="shared" si="10"/>
        <v>0</v>
      </c>
      <c r="E51" s="67">
        <f t="shared" si="10"/>
        <v>3391641</v>
      </c>
      <c r="F51" s="67">
        <f t="shared" si="10"/>
        <v>3391641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847911</v>
      </c>
      <c r="Y51" s="67">
        <f t="shared" si="10"/>
        <v>-847911</v>
      </c>
      <c r="Z51" s="69">
        <f>+IF(X51&lt;&gt;0,+(Y51/X51)*100,0)</f>
        <v>-100</v>
      </c>
      <c r="AA51" s="68">
        <f>SUM(AA57:AA61)</f>
        <v>3391641</v>
      </c>
    </row>
    <row r="52" spans="1:27" ht="13.5">
      <c r="A52" s="84" t="s">
        <v>32</v>
      </c>
      <c r="B52" s="47"/>
      <c r="C52" s="9"/>
      <c r="D52" s="10"/>
      <c r="E52" s="11">
        <v>1002000</v>
      </c>
      <c r="F52" s="11">
        <v>1002000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250500</v>
      </c>
      <c r="Y52" s="11">
        <v>-250500</v>
      </c>
      <c r="Z52" s="2">
        <v>-100</v>
      </c>
      <c r="AA52" s="15">
        <v>1002000</v>
      </c>
    </row>
    <row r="53" spans="1:27" ht="13.5">
      <c r="A53" s="84" t="s">
        <v>33</v>
      </c>
      <c r="B53" s="47"/>
      <c r="C53" s="9"/>
      <c r="D53" s="10"/>
      <c r="E53" s="11">
        <v>309000</v>
      </c>
      <c r="F53" s="11">
        <v>309000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77250</v>
      </c>
      <c r="Y53" s="11">
        <v>-77250</v>
      </c>
      <c r="Z53" s="2">
        <v>-100</v>
      </c>
      <c r="AA53" s="15">
        <v>309000</v>
      </c>
    </row>
    <row r="54" spans="1:27" ht="13.5">
      <c r="A54" s="84" t="s">
        <v>34</v>
      </c>
      <c r="B54" s="47"/>
      <c r="C54" s="9"/>
      <c r="D54" s="10"/>
      <c r="E54" s="11">
        <v>948000</v>
      </c>
      <c r="F54" s="11">
        <v>948000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237000</v>
      </c>
      <c r="Y54" s="11">
        <v>-237000</v>
      </c>
      <c r="Z54" s="2">
        <v>-100</v>
      </c>
      <c r="AA54" s="15">
        <v>948000</v>
      </c>
    </row>
    <row r="55" spans="1:27" ht="13.5">
      <c r="A55" s="84" t="s">
        <v>35</v>
      </c>
      <c r="B55" s="47"/>
      <c r="C55" s="9"/>
      <c r="D55" s="10"/>
      <c r="E55" s="11">
        <v>465722</v>
      </c>
      <c r="F55" s="11">
        <v>465722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116431</v>
      </c>
      <c r="Y55" s="11">
        <v>-116431</v>
      </c>
      <c r="Z55" s="2">
        <v>-100</v>
      </c>
      <c r="AA55" s="15">
        <v>465722</v>
      </c>
    </row>
    <row r="56" spans="1:27" ht="13.5">
      <c r="A56" s="84" t="s">
        <v>36</v>
      </c>
      <c r="B56" s="47"/>
      <c r="C56" s="9">
        <v>1258498</v>
      </c>
      <c r="D56" s="10"/>
      <c r="E56" s="11">
        <v>178341</v>
      </c>
      <c r="F56" s="11">
        <v>178341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44585</v>
      </c>
      <c r="Y56" s="11">
        <v>-44585</v>
      </c>
      <c r="Z56" s="2">
        <v>-100</v>
      </c>
      <c r="AA56" s="15">
        <v>178341</v>
      </c>
    </row>
    <row r="57" spans="1:27" ht="13.5">
      <c r="A57" s="85" t="s">
        <v>37</v>
      </c>
      <c r="B57" s="47"/>
      <c r="C57" s="49">
        <f aca="true" t="shared" si="11" ref="C57:Y57">SUM(C52:C56)</f>
        <v>1258498</v>
      </c>
      <c r="D57" s="50">
        <f t="shared" si="11"/>
        <v>0</v>
      </c>
      <c r="E57" s="51">
        <f t="shared" si="11"/>
        <v>2903063</v>
      </c>
      <c r="F57" s="51">
        <f t="shared" si="11"/>
        <v>2903063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725766</v>
      </c>
      <c r="Y57" s="51">
        <f t="shared" si="11"/>
        <v>-725766</v>
      </c>
      <c r="Z57" s="52">
        <f>+IF(X57&lt;&gt;0,+(Y57/X57)*100,0)</f>
        <v>-100</v>
      </c>
      <c r="AA57" s="53">
        <f>SUM(AA52:AA56)</f>
        <v>2903063</v>
      </c>
    </row>
    <row r="58" spans="1:27" ht="13.5">
      <c r="A58" s="86" t="s">
        <v>38</v>
      </c>
      <c r="B58" s="35"/>
      <c r="C58" s="9"/>
      <c r="D58" s="10"/>
      <c r="E58" s="11">
        <v>336578</v>
      </c>
      <c r="F58" s="11">
        <v>336578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84145</v>
      </c>
      <c r="Y58" s="11">
        <v>-84145</v>
      </c>
      <c r="Z58" s="2">
        <v>-100</v>
      </c>
      <c r="AA58" s="15">
        <v>336578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152000</v>
      </c>
      <c r="F61" s="11">
        <v>152000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38000</v>
      </c>
      <c r="Y61" s="11">
        <v>-38000</v>
      </c>
      <c r="Z61" s="2">
        <v>-100</v>
      </c>
      <c r="AA61" s="15">
        <v>152000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3391641</v>
      </c>
      <c r="F68" s="11"/>
      <c r="G68" s="11">
        <v>70686</v>
      </c>
      <c r="H68" s="11">
        <v>84989</v>
      </c>
      <c r="I68" s="11">
        <v>74850</v>
      </c>
      <c r="J68" s="11">
        <v>230525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230525</v>
      </c>
      <c r="X68" s="11"/>
      <c r="Y68" s="11">
        <v>230525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3391641</v>
      </c>
      <c r="F69" s="79">
        <f t="shared" si="12"/>
        <v>0</v>
      </c>
      <c r="G69" s="79">
        <f t="shared" si="12"/>
        <v>70686</v>
      </c>
      <c r="H69" s="79">
        <f t="shared" si="12"/>
        <v>84989</v>
      </c>
      <c r="I69" s="79">
        <f t="shared" si="12"/>
        <v>74850</v>
      </c>
      <c r="J69" s="79">
        <f t="shared" si="12"/>
        <v>230525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230525</v>
      </c>
      <c r="X69" s="79">
        <f t="shared" si="12"/>
        <v>0</v>
      </c>
      <c r="Y69" s="79">
        <f t="shared" si="12"/>
        <v>230525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86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85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13613777</v>
      </c>
      <c r="D5" s="42">
        <f t="shared" si="0"/>
        <v>0</v>
      </c>
      <c r="E5" s="43">
        <f t="shared" si="0"/>
        <v>6478243</v>
      </c>
      <c r="F5" s="43">
        <f t="shared" si="0"/>
        <v>6478243</v>
      </c>
      <c r="G5" s="43">
        <f t="shared" si="0"/>
        <v>258466</v>
      </c>
      <c r="H5" s="43">
        <f t="shared" si="0"/>
        <v>1961347</v>
      </c>
      <c r="I5" s="43">
        <f t="shared" si="0"/>
        <v>2386956</v>
      </c>
      <c r="J5" s="43">
        <f t="shared" si="0"/>
        <v>4606769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4606769</v>
      </c>
      <c r="X5" s="43">
        <f t="shared" si="0"/>
        <v>1619561</v>
      </c>
      <c r="Y5" s="43">
        <f t="shared" si="0"/>
        <v>2987208</v>
      </c>
      <c r="Z5" s="44">
        <f>+IF(X5&lt;&gt;0,+(Y5/X5)*100,0)</f>
        <v>184.44553801925338</v>
      </c>
      <c r="AA5" s="45">
        <f>SUM(AA11:AA18)</f>
        <v>6478243</v>
      </c>
    </row>
    <row r="6" spans="1:27" ht="13.5">
      <c r="A6" s="46" t="s">
        <v>32</v>
      </c>
      <c r="B6" s="47"/>
      <c r="C6" s="9">
        <v>948086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9837789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6478243</v>
      </c>
      <c r="F9" s="11">
        <v>6478243</v>
      </c>
      <c r="G9" s="11"/>
      <c r="H9" s="11">
        <v>1935643</v>
      </c>
      <c r="I9" s="11">
        <v>2184577</v>
      </c>
      <c r="J9" s="11">
        <v>4120220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4120220</v>
      </c>
      <c r="X9" s="11">
        <v>1619561</v>
      </c>
      <c r="Y9" s="11">
        <v>2500659</v>
      </c>
      <c r="Z9" s="2">
        <v>154.4</v>
      </c>
      <c r="AA9" s="15">
        <v>6478243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10785875</v>
      </c>
      <c r="D11" s="50">
        <f t="shared" si="1"/>
        <v>0</v>
      </c>
      <c r="E11" s="51">
        <f t="shared" si="1"/>
        <v>6478243</v>
      </c>
      <c r="F11" s="51">
        <f t="shared" si="1"/>
        <v>6478243</v>
      </c>
      <c r="G11" s="51">
        <f t="shared" si="1"/>
        <v>0</v>
      </c>
      <c r="H11" s="51">
        <f t="shared" si="1"/>
        <v>1935643</v>
      </c>
      <c r="I11" s="51">
        <f t="shared" si="1"/>
        <v>2184577</v>
      </c>
      <c r="J11" s="51">
        <f t="shared" si="1"/>
        <v>4120220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4120220</v>
      </c>
      <c r="X11" s="51">
        <f t="shared" si="1"/>
        <v>1619561</v>
      </c>
      <c r="Y11" s="51">
        <f t="shared" si="1"/>
        <v>2500659</v>
      </c>
      <c r="Z11" s="52">
        <f>+IF(X11&lt;&gt;0,+(Y11/X11)*100,0)</f>
        <v>154.40350811114865</v>
      </c>
      <c r="AA11" s="53">
        <f>SUM(AA6:AA10)</f>
        <v>6478243</v>
      </c>
    </row>
    <row r="12" spans="1:27" ht="13.5">
      <c r="A12" s="54" t="s">
        <v>38</v>
      </c>
      <c r="B12" s="35"/>
      <c r="C12" s="9"/>
      <c r="D12" s="10"/>
      <c r="E12" s="11"/>
      <c r="F12" s="11"/>
      <c r="G12" s="11">
        <v>258263</v>
      </c>
      <c r="H12" s="11"/>
      <c r="I12" s="11">
        <v>185125</v>
      </c>
      <c r="J12" s="11">
        <v>443388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443388</v>
      </c>
      <c r="X12" s="11"/>
      <c r="Y12" s="11">
        <v>443388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1907974</v>
      </c>
      <c r="D15" s="10"/>
      <c r="E15" s="11"/>
      <c r="F15" s="11"/>
      <c r="G15" s="11">
        <v>203</v>
      </c>
      <c r="H15" s="11">
        <v>25704</v>
      </c>
      <c r="I15" s="11">
        <v>17254</v>
      </c>
      <c r="J15" s="11">
        <v>43161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43161</v>
      </c>
      <c r="X15" s="11"/>
      <c r="Y15" s="11">
        <v>43161</v>
      </c>
      <c r="Z15" s="2"/>
      <c r="AA15" s="15"/>
    </row>
    <row r="16" spans="1:27" ht="13.5">
      <c r="A16" s="55" t="s">
        <v>43</v>
      </c>
      <c r="B16" s="56"/>
      <c r="C16" s="15">
        <v>919928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1433561</v>
      </c>
      <c r="D20" s="59">
        <f t="shared" si="2"/>
        <v>0</v>
      </c>
      <c r="E20" s="60">
        <f t="shared" si="2"/>
        <v>38427756</v>
      </c>
      <c r="F20" s="60">
        <f t="shared" si="2"/>
        <v>38427756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9606939</v>
      </c>
      <c r="Y20" s="60">
        <f t="shared" si="2"/>
        <v>-9606939</v>
      </c>
      <c r="Z20" s="61">
        <f>+IF(X20&lt;&gt;0,+(Y20/X20)*100,0)</f>
        <v>-100</v>
      </c>
      <c r="AA20" s="62">
        <f>SUM(AA26:AA33)</f>
        <v>38427756</v>
      </c>
    </row>
    <row r="21" spans="1:27" ht="13.5">
      <c r="A21" s="46" t="s">
        <v>32</v>
      </c>
      <c r="B21" s="47"/>
      <c r="C21" s="9"/>
      <c r="D21" s="10"/>
      <c r="E21" s="11">
        <v>6865201</v>
      </c>
      <c r="F21" s="11">
        <v>6865201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1716300</v>
      </c>
      <c r="Y21" s="11">
        <v>-1716300</v>
      </c>
      <c r="Z21" s="2">
        <v>-100</v>
      </c>
      <c r="AA21" s="15">
        <v>6865201</v>
      </c>
    </row>
    <row r="22" spans="1:27" ht="13.5">
      <c r="A22" s="46" t="s">
        <v>33</v>
      </c>
      <c r="B22" s="47"/>
      <c r="C22" s="9">
        <v>1433561</v>
      </c>
      <c r="D22" s="10"/>
      <c r="E22" s="11">
        <v>5000000</v>
      </c>
      <c r="F22" s="11">
        <v>5000000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1250000</v>
      </c>
      <c r="Y22" s="11">
        <v>-1250000</v>
      </c>
      <c r="Z22" s="2">
        <v>-100</v>
      </c>
      <c r="AA22" s="15">
        <v>5000000</v>
      </c>
    </row>
    <row r="23" spans="1:27" ht="13.5">
      <c r="A23" s="46" t="s">
        <v>34</v>
      </c>
      <c r="B23" s="47"/>
      <c r="C23" s="9"/>
      <c r="D23" s="10"/>
      <c r="E23" s="11">
        <v>24170000</v>
      </c>
      <c r="F23" s="11">
        <v>24170000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6042500</v>
      </c>
      <c r="Y23" s="11">
        <v>-6042500</v>
      </c>
      <c r="Z23" s="2">
        <v>-100</v>
      </c>
      <c r="AA23" s="15">
        <v>24170000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1433561</v>
      </c>
      <c r="D26" s="50">
        <f t="shared" si="3"/>
        <v>0</v>
      </c>
      <c r="E26" s="51">
        <f t="shared" si="3"/>
        <v>36035201</v>
      </c>
      <c r="F26" s="51">
        <f t="shared" si="3"/>
        <v>36035201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9008800</v>
      </c>
      <c r="Y26" s="51">
        <f t="shared" si="3"/>
        <v>-9008800</v>
      </c>
      <c r="Z26" s="52">
        <f>+IF(X26&lt;&gt;0,+(Y26/X26)*100,0)</f>
        <v>-100</v>
      </c>
      <c r="AA26" s="53">
        <f>SUM(AA21:AA25)</f>
        <v>36035201</v>
      </c>
    </row>
    <row r="27" spans="1:27" ht="13.5">
      <c r="A27" s="54" t="s">
        <v>38</v>
      </c>
      <c r="B27" s="64"/>
      <c r="C27" s="9"/>
      <c r="D27" s="10"/>
      <c r="E27" s="11">
        <v>2392555</v>
      </c>
      <c r="F27" s="11">
        <v>2392555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598139</v>
      </c>
      <c r="Y27" s="11">
        <v>-598139</v>
      </c>
      <c r="Z27" s="2">
        <v>-100</v>
      </c>
      <c r="AA27" s="15">
        <v>2392555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948086</v>
      </c>
      <c r="D36" s="10">
        <f t="shared" si="4"/>
        <v>0</v>
      </c>
      <c r="E36" s="11">
        <f t="shared" si="4"/>
        <v>6865201</v>
      </c>
      <c r="F36" s="11">
        <f t="shared" si="4"/>
        <v>6865201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1716300</v>
      </c>
      <c r="Y36" s="11">
        <f t="shared" si="4"/>
        <v>-1716300</v>
      </c>
      <c r="Z36" s="2">
        <f aca="true" t="shared" si="5" ref="Z36:Z49">+IF(X36&lt;&gt;0,+(Y36/X36)*100,0)</f>
        <v>-100</v>
      </c>
      <c r="AA36" s="15">
        <f>AA6+AA21</f>
        <v>6865201</v>
      </c>
    </row>
    <row r="37" spans="1:27" ht="13.5">
      <c r="A37" s="46" t="s">
        <v>33</v>
      </c>
      <c r="B37" s="47"/>
      <c r="C37" s="9">
        <f t="shared" si="4"/>
        <v>1433561</v>
      </c>
      <c r="D37" s="10">
        <f t="shared" si="4"/>
        <v>0</v>
      </c>
      <c r="E37" s="11">
        <f t="shared" si="4"/>
        <v>5000000</v>
      </c>
      <c r="F37" s="11">
        <f t="shared" si="4"/>
        <v>5000000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1250000</v>
      </c>
      <c r="Y37" s="11">
        <f t="shared" si="4"/>
        <v>-1250000</v>
      </c>
      <c r="Z37" s="2">
        <f t="shared" si="5"/>
        <v>-100</v>
      </c>
      <c r="AA37" s="15">
        <f>AA7+AA22</f>
        <v>5000000</v>
      </c>
    </row>
    <row r="38" spans="1:27" ht="13.5">
      <c r="A38" s="46" t="s">
        <v>34</v>
      </c>
      <c r="B38" s="47"/>
      <c r="C38" s="9">
        <f t="shared" si="4"/>
        <v>9837789</v>
      </c>
      <c r="D38" s="10">
        <f t="shared" si="4"/>
        <v>0</v>
      </c>
      <c r="E38" s="11">
        <f t="shared" si="4"/>
        <v>24170000</v>
      </c>
      <c r="F38" s="11">
        <f t="shared" si="4"/>
        <v>24170000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6042500</v>
      </c>
      <c r="Y38" s="11">
        <f t="shared" si="4"/>
        <v>-6042500</v>
      </c>
      <c r="Z38" s="2">
        <f t="shared" si="5"/>
        <v>-100</v>
      </c>
      <c r="AA38" s="15">
        <f>AA8+AA23</f>
        <v>24170000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6478243</v>
      </c>
      <c r="F39" s="11">
        <f t="shared" si="4"/>
        <v>6478243</v>
      </c>
      <c r="G39" s="11">
        <f t="shared" si="4"/>
        <v>0</v>
      </c>
      <c r="H39" s="11">
        <f t="shared" si="4"/>
        <v>1935643</v>
      </c>
      <c r="I39" s="11">
        <f t="shared" si="4"/>
        <v>2184577</v>
      </c>
      <c r="J39" s="11">
        <f t="shared" si="4"/>
        <v>4120220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4120220</v>
      </c>
      <c r="X39" s="11">
        <f t="shared" si="4"/>
        <v>1619561</v>
      </c>
      <c r="Y39" s="11">
        <f t="shared" si="4"/>
        <v>2500659</v>
      </c>
      <c r="Z39" s="2">
        <f t="shared" si="5"/>
        <v>154.40350811114865</v>
      </c>
      <c r="AA39" s="15">
        <f>AA9+AA24</f>
        <v>6478243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12219436</v>
      </c>
      <c r="D41" s="50">
        <f t="shared" si="6"/>
        <v>0</v>
      </c>
      <c r="E41" s="51">
        <f t="shared" si="6"/>
        <v>42513444</v>
      </c>
      <c r="F41" s="51">
        <f t="shared" si="6"/>
        <v>42513444</v>
      </c>
      <c r="G41" s="51">
        <f t="shared" si="6"/>
        <v>0</v>
      </c>
      <c r="H41" s="51">
        <f t="shared" si="6"/>
        <v>1935643</v>
      </c>
      <c r="I41" s="51">
        <f t="shared" si="6"/>
        <v>2184577</v>
      </c>
      <c r="J41" s="51">
        <f t="shared" si="6"/>
        <v>4120220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4120220</v>
      </c>
      <c r="X41" s="51">
        <f t="shared" si="6"/>
        <v>10628361</v>
      </c>
      <c r="Y41" s="51">
        <f t="shared" si="6"/>
        <v>-6508141</v>
      </c>
      <c r="Z41" s="52">
        <f t="shared" si="5"/>
        <v>-61.23372173752849</v>
      </c>
      <c r="AA41" s="53">
        <f>SUM(AA36:AA40)</f>
        <v>42513444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2392555</v>
      </c>
      <c r="F42" s="67">
        <f t="shared" si="7"/>
        <v>2392555</v>
      </c>
      <c r="G42" s="67">
        <f t="shared" si="7"/>
        <v>258263</v>
      </c>
      <c r="H42" s="67">
        <f t="shared" si="7"/>
        <v>0</v>
      </c>
      <c r="I42" s="67">
        <f t="shared" si="7"/>
        <v>185125</v>
      </c>
      <c r="J42" s="67">
        <f t="shared" si="7"/>
        <v>443388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443388</v>
      </c>
      <c r="X42" s="67">
        <f t="shared" si="7"/>
        <v>598139</v>
      </c>
      <c r="Y42" s="67">
        <f t="shared" si="7"/>
        <v>-154751</v>
      </c>
      <c r="Z42" s="69">
        <f t="shared" si="5"/>
        <v>-25.8720799011601</v>
      </c>
      <c r="AA42" s="68">
        <f aca="true" t="shared" si="8" ref="AA42:AA48">AA12+AA27</f>
        <v>2392555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1907974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203</v>
      </c>
      <c r="H45" s="67">
        <f t="shared" si="7"/>
        <v>25704</v>
      </c>
      <c r="I45" s="67">
        <f t="shared" si="7"/>
        <v>17254</v>
      </c>
      <c r="J45" s="67">
        <f t="shared" si="7"/>
        <v>43161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43161</v>
      </c>
      <c r="X45" s="67">
        <f t="shared" si="7"/>
        <v>0</v>
      </c>
      <c r="Y45" s="67">
        <f t="shared" si="7"/>
        <v>43161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919928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15047338</v>
      </c>
      <c r="D49" s="78">
        <f t="shared" si="9"/>
        <v>0</v>
      </c>
      <c r="E49" s="79">
        <f t="shared" si="9"/>
        <v>44905999</v>
      </c>
      <c r="F49" s="79">
        <f t="shared" si="9"/>
        <v>44905999</v>
      </c>
      <c r="G49" s="79">
        <f t="shared" si="9"/>
        <v>258466</v>
      </c>
      <c r="H49" s="79">
        <f t="shared" si="9"/>
        <v>1961347</v>
      </c>
      <c r="I49" s="79">
        <f t="shared" si="9"/>
        <v>2386956</v>
      </c>
      <c r="J49" s="79">
        <f t="shared" si="9"/>
        <v>4606769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4606769</v>
      </c>
      <c r="X49" s="79">
        <f t="shared" si="9"/>
        <v>11226500</v>
      </c>
      <c r="Y49" s="79">
        <f t="shared" si="9"/>
        <v>-6619731</v>
      </c>
      <c r="Z49" s="80">
        <f t="shared" si="5"/>
        <v>-58.965225136952746</v>
      </c>
      <c r="AA49" s="81">
        <f>SUM(AA41:AA48)</f>
        <v>44905999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6751845</v>
      </c>
      <c r="D51" s="66">
        <f t="shared" si="10"/>
        <v>0</v>
      </c>
      <c r="E51" s="67">
        <f t="shared" si="10"/>
        <v>6751000</v>
      </c>
      <c r="F51" s="67">
        <f t="shared" si="10"/>
        <v>6751000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1687750</v>
      </c>
      <c r="Y51" s="67">
        <f t="shared" si="10"/>
        <v>-1687750</v>
      </c>
      <c r="Z51" s="69">
        <f>+IF(X51&lt;&gt;0,+(Y51/X51)*100,0)</f>
        <v>-100</v>
      </c>
      <c r="AA51" s="68">
        <f>SUM(AA57:AA61)</f>
        <v>6751000</v>
      </c>
    </row>
    <row r="52" spans="1:27" ht="13.5">
      <c r="A52" s="84" t="s">
        <v>32</v>
      </c>
      <c r="B52" s="47"/>
      <c r="C52" s="9">
        <v>2037364</v>
      </c>
      <c r="D52" s="10"/>
      <c r="E52" s="11">
        <v>2210000</v>
      </c>
      <c r="F52" s="11">
        <v>2210000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552500</v>
      </c>
      <c r="Y52" s="11">
        <v>-552500</v>
      </c>
      <c r="Z52" s="2">
        <v>-100</v>
      </c>
      <c r="AA52" s="15">
        <v>2210000</v>
      </c>
    </row>
    <row r="53" spans="1:27" ht="13.5">
      <c r="A53" s="84" t="s">
        <v>33</v>
      </c>
      <c r="B53" s="47"/>
      <c r="C53" s="9">
        <v>2113010</v>
      </c>
      <c r="D53" s="10"/>
      <c r="E53" s="11">
        <v>2030000</v>
      </c>
      <c r="F53" s="11">
        <v>2030000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507500</v>
      </c>
      <c r="Y53" s="11">
        <v>-507500</v>
      </c>
      <c r="Z53" s="2">
        <v>-100</v>
      </c>
      <c r="AA53" s="15">
        <v>2030000</v>
      </c>
    </row>
    <row r="54" spans="1:27" ht="13.5">
      <c r="A54" s="84" t="s">
        <v>34</v>
      </c>
      <c r="B54" s="47"/>
      <c r="C54" s="9">
        <v>505239</v>
      </c>
      <c r="D54" s="10"/>
      <c r="E54" s="11">
        <v>440000</v>
      </c>
      <c r="F54" s="11">
        <v>440000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110000</v>
      </c>
      <c r="Y54" s="11">
        <v>-110000</v>
      </c>
      <c r="Z54" s="2">
        <v>-100</v>
      </c>
      <c r="AA54" s="15">
        <v>440000</v>
      </c>
    </row>
    <row r="55" spans="1:27" ht="13.5">
      <c r="A55" s="84" t="s">
        <v>35</v>
      </c>
      <c r="B55" s="47"/>
      <c r="C55" s="9">
        <v>1206243</v>
      </c>
      <c r="D55" s="10"/>
      <c r="E55" s="11">
        <v>1200000</v>
      </c>
      <c r="F55" s="11">
        <v>1200000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300000</v>
      </c>
      <c r="Y55" s="11">
        <v>-300000</v>
      </c>
      <c r="Z55" s="2">
        <v>-100</v>
      </c>
      <c r="AA55" s="15">
        <v>1200000</v>
      </c>
    </row>
    <row r="56" spans="1:27" ht="13.5">
      <c r="A56" s="84" t="s">
        <v>36</v>
      </c>
      <c r="B56" s="47"/>
      <c r="C56" s="9">
        <v>473078</v>
      </c>
      <c r="D56" s="10"/>
      <c r="E56" s="11">
        <v>300000</v>
      </c>
      <c r="F56" s="11">
        <v>300000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75000</v>
      </c>
      <c r="Y56" s="11">
        <v>-75000</v>
      </c>
      <c r="Z56" s="2">
        <v>-100</v>
      </c>
      <c r="AA56" s="15">
        <v>300000</v>
      </c>
    </row>
    <row r="57" spans="1:27" ht="13.5">
      <c r="A57" s="85" t="s">
        <v>37</v>
      </c>
      <c r="B57" s="47"/>
      <c r="C57" s="49">
        <f aca="true" t="shared" si="11" ref="C57:Y57">SUM(C52:C56)</f>
        <v>6334934</v>
      </c>
      <c r="D57" s="50">
        <f t="shared" si="11"/>
        <v>0</v>
      </c>
      <c r="E57" s="51">
        <f t="shared" si="11"/>
        <v>6180000</v>
      </c>
      <c r="F57" s="51">
        <f t="shared" si="11"/>
        <v>6180000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1545000</v>
      </c>
      <c r="Y57" s="51">
        <f t="shared" si="11"/>
        <v>-1545000</v>
      </c>
      <c r="Z57" s="52">
        <f>+IF(X57&lt;&gt;0,+(Y57/X57)*100,0)</f>
        <v>-100</v>
      </c>
      <c r="AA57" s="53">
        <f>SUM(AA52:AA56)</f>
        <v>6180000</v>
      </c>
    </row>
    <row r="58" spans="1:27" ht="13.5">
      <c r="A58" s="86" t="s">
        <v>38</v>
      </c>
      <c r="B58" s="35"/>
      <c r="C58" s="9">
        <v>157176</v>
      </c>
      <c r="D58" s="10"/>
      <c r="E58" s="11">
        <v>317000</v>
      </c>
      <c r="F58" s="11">
        <v>317000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79250</v>
      </c>
      <c r="Y58" s="11">
        <v>-79250</v>
      </c>
      <c r="Z58" s="2">
        <v>-100</v>
      </c>
      <c r="AA58" s="15">
        <v>317000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259735</v>
      </c>
      <c r="D61" s="10"/>
      <c r="E61" s="11">
        <v>254000</v>
      </c>
      <c r="F61" s="11">
        <v>254000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63500</v>
      </c>
      <c r="Y61" s="11">
        <v>-63500</v>
      </c>
      <c r="Z61" s="2">
        <v>-100</v>
      </c>
      <c r="AA61" s="15">
        <v>254000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141407</v>
      </c>
      <c r="H66" s="14">
        <v>382351</v>
      </c>
      <c r="I66" s="14">
        <v>172757</v>
      </c>
      <c r="J66" s="14">
        <v>696515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696515</v>
      </c>
      <c r="X66" s="14"/>
      <c r="Y66" s="14">
        <v>696515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6750500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6750500</v>
      </c>
      <c r="F69" s="79">
        <f t="shared" si="12"/>
        <v>0</v>
      </c>
      <c r="G69" s="79">
        <f t="shared" si="12"/>
        <v>141407</v>
      </c>
      <c r="H69" s="79">
        <f t="shared" si="12"/>
        <v>382351</v>
      </c>
      <c r="I69" s="79">
        <f t="shared" si="12"/>
        <v>172757</v>
      </c>
      <c r="J69" s="79">
        <f t="shared" si="12"/>
        <v>696515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696515</v>
      </c>
      <c r="X69" s="79">
        <f t="shared" si="12"/>
        <v>0</v>
      </c>
      <c r="Y69" s="79">
        <f t="shared" si="12"/>
        <v>696515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81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82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83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84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2017-01-26T11:04:20Z</dcterms:created>
  <dcterms:modified xsi:type="dcterms:W3CDTF">2017-01-26T11:04:54Z</dcterms:modified>
  <cp:category/>
  <cp:version/>
  <cp:contentType/>
  <cp:contentStatus/>
</cp:coreProperties>
</file>