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'DC42'!$A$1:$AA$74</definedName>
    <definedName name="_xlnm.Print_Area" localSheetId="11">'DC48'!$A$1:$AA$74</definedName>
    <definedName name="_xlnm.Print_Area" localSheetId="1">'EKU'!$A$1:$AA$74</definedName>
    <definedName name="_xlnm.Print_Area" localSheetId="4">'GT421'!$A$1:$AA$74</definedName>
    <definedName name="_xlnm.Print_Area" localSheetId="5">'GT422'!$A$1:$AA$74</definedName>
    <definedName name="_xlnm.Print_Area" localSheetId="6">'GT423'!$A$1:$AA$74</definedName>
    <definedName name="_xlnm.Print_Area" localSheetId="8">'GT481'!$A$1:$AA$74</definedName>
    <definedName name="_xlnm.Print_Area" localSheetId="9">'GT484'!$A$1:$AA$74</definedName>
    <definedName name="_xlnm.Print_Area" localSheetId="10">'GT485'!$A$1:$AA$74</definedName>
    <definedName name="_xlnm.Print_Area" localSheetId="2">'JHB'!$A$1:$AA$74</definedName>
    <definedName name="_xlnm.Print_Area" localSheetId="0">'Summary'!$A$1:$AA$74</definedName>
    <definedName name="_xlnm.Print_Area" localSheetId="3">'TSH'!$A$1:$AA$74</definedName>
  </definedNames>
  <calcPr calcMode="manual" fullCalcOnLoad="1"/>
</workbook>
</file>

<file path=xl/sharedStrings.xml><?xml version="1.0" encoding="utf-8"?>
<sst xmlns="http://schemas.openxmlformats.org/spreadsheetml/2006/main" count="1236" uniqueCount="75">
  <si>
    <t>Gauteng: Ekurhuleni Metro(EKU)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</si>
  <si>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</si>
  <si>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</si>
  <si>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</si>
  <si>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</si>
  <si>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</si>
  <si>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</si>
  <si>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</si>
  <si>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</si>
  <si>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</si>
  <si>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</si>
  <si>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</si>
  <si>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</si>
  <si>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</si>
  <si>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</si>
  <si>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</si>
  <si>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</si>
  <si>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</si>
  <si>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</si>
  <si>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</si>
  <si>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</si>
  <si>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</si>
  <si>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</si>
  <si>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</si>
  <si>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</si>
  <si>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</si>
  <si>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</si>
  <si>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</si>
  <si>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</si>
  <si>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</si>
  <si>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</si>
  <si>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</si>
  <si>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</si>
  <si>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</si>
  <si>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</si>
  <si>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</si>
  <si>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</si>
  <si>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</si>
  <si>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</si>
  <si>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</si>
  <si>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</si>
  <si>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</si>
  <si>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</si>
  <si>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</si>
  <si>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</si>
  <si>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</si>
  <si>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</si>
  <si>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</si>
  <si>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</si>
  <si>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</si>
  <si>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</si>
  <si>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</si>
  <si>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</si>
  <si>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</si>
  <si>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</si>
  <si>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</si>
  <si>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</si>
  <si>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</si>
  <si>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City Of Johannesburg(JHB) - Table C9 Quarterly Budget Statement - Capital Expenditure by Asset Clas ( All ) for 1st Quarter ended 30 September 2016 (Figures Finalised as at 2016/11/02)</t>
  </si>
  <si>
    <t>Gauteng: City Of Tshwane(TSH) - Table C9 Quarterly Budget Statement - Capital Expenditure by Asset Clas ( All ) for 1st Quarter ended 30 September 2016 (Figures Finalised as at 2016/11/02)</t>
  </si>
  <si>
    <t>Gauteng: Emfuleni(GT421) - Table C9 Quarterly Budget Statement - Capital Expenditure by Asset Clas ( All ) for 1st Quarter ended 30 September 2016 (Figures Finalised as at 2016/11/02)</t>
  </si>
  <si>
    <t>Gauteng: Midvaal(GT422) - Table C9 Quarterly Budget Statement - Capital Expenditure by Asset Clas ( All ) for 1st Quarter ended 30 September 2016 (Figures Finalised as at 2016/11/02)</t>
  </si>
  <si>
    <t>Gauteng: Lesedi(GT423) - Table C9 Quarterly Budget Statement - Capital Expenditure by Asset Clas ( All ) for 1st Quarter ended 30 September 2016 (Figures Finalised as at 2016/11/02)</t>
  </si>
  <si>
    <t>Gauteng: Sedibeng(DC42) - Table C9 Quarterly Budget Statement - Capital Expenditure by Asset Clas ( All ) for 1st Quarter ended 30 September 2016 (Figures Finalised as at 2016/11/02)</t>
  </si>
  <si>
    <t>Gauteng: Mogale City(GT481) - Table C9 Quarterly Budget Statement - Capital Expenditure by Asset Clas ( All ) for 1st Quarter ended 30 September 2016 (Figures Finalised as at 2016/11/02)</t>
  </si>
  <si>
    <t>Gauteng: Merafong City(GT484) - Table C9 Quarterly Budget Statement - Capital Expenditure by Asset Clas ( All ) for 1st Quarter ended 30 September 2016 (Figures Finalised as at 2016/11/02)</t>
  </si>
  <si>
    <t>Gauteng: Rand West City(GT485) - Table C9 Quarterly Budget Statement - Capital Expenditure by Asset Clas ( All ) for 1st Quarter ended 30 September 2016 (Figures Finalised as at 2016/11/02)</t>
  </si>
  <si>
    <t>Gauteng: West Rand(DC48)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</si>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</sst>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583749177</v>
      </c>
      <c r="D5" s="42">
        <f t="shared" si="0"/>
        <v>0</v>
      </c>
      <c r="E5" s="43">
        <f t="shared" si="0"/>
        <v>14569164991</v>
      </c>
      <c r="F5" s="43">
        <f t="shared" si="0"/>
        <v>14569164991</v>
      </c>
      <c r="G5" s="43">
        <f t="shared" si="0"/>
        <v>212242804</v>
      </c>
      <c r="H5" s="43">
        <f t="shared" si="0"/>
        <v>720197432</v>
      </c>
      <c r="I5" s="43">
        <f t="shared" si="0"/>
        <v>1076656986</v>
      </c>
      <c r="J5" s="43">
        <f t="shared" si="0"/>
        <v>2009097222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2009097222</v>
      </c>
      <c r="X5" s="43">
        <f t="shared" si="0"/>
        <v>3642291252</v>
      </c>
      <c r="Y5" s="43">
        <f t="shared" si="0"/>
        <v>-1633194030</v>
      </c>
      <c r="Z5" s="44">
        <f>+IF(X5&lt;&gt;0,+(Y5/X5)*100,0)</f>
        <v>-44.83974281582246</v>
      </c>
      <c r="AA5" s="45">
        <f>SUM(AA11:AA18)</f>
        <v>14569164991</v>
      </c>
    </row>
    <row r="6" spans="1:27" ht="13.5">
      <c r="A6" s="46" t="s">
        <v>32</v>
      </c>
      <c r="B6" s="47"/>
      <c r="C6" s="9">
        <v>74446176</v>
      </c>
      <c r="D6" s="10"/>
      <c r="E6" s="11">
        <v>3589030427</v>
      </c>
      <c r="F6" s="11">
        <v>3589030427</v>
      </c>
      <c r="G6" s="11">
        <v>676486</v>
      </c>
      <c r="H6" s="11">
        <v>120524836</v>
      </c>
      <c r="I6" s="11">
        <v>474645784</v>
      </c>
      <c r="J6" s="11">
        <v>595847106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595847106</v>
      </c>
      <c r="X6" s="11">
        <v>897257607</v>
      </c>
      <c r="Y6" s="11">
        <v>-301410501</v>
      </c>
      <c r="Z6" s="2">
        <v>-33.59</v>
      </c>
      <c r="AA6" s="15">
        <v>3589030427</v>
      </c>
    </row>
    <row r="7" spans="1:27" ht="13.5">
      <c r="A7" s="46" t="s">
        <v>33</v>
      </c>
      <c r="B7" s="47"/>
      <c r="C7" s="9">
        <v>44660234</v>
      </c>
      <c r="D7" s="10"/>
      <c r="E7" s="11">
        <v>2667637176</v>
      </c>
      <c r="F7" s="11">
        <v>2667637176</v>
      </c>
      <c r="G7" s="11">
        <v>80846865</v>
      </c>
      <c r="H7" s="11">
        <v>176726372</v>
      </c>
      <c r="I7" s="11">
        <v>184373489</v>
      </c>
      <c r="J7" s="11">
        <v>441946726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441946726</v>
      </c>
      <c r="X7" s="11">
        <v>666909295</v>
      </c>
      <c r="Y7" s="11">
        <v>-224962569</v>
      </c>
      <c r="Z7" s="2">
        <v>-33.73</v>
      </c>
      <c r="AA7" s="15">
        <v>2667637176</v>
      </c>
    </row>
    <row r="8" spans="1:27" ht="13.5">
      <c r="A8" s="46" t="s">
        <v>34</v>
      </c>
      <c r="B8" s="47"/>
      <c r="C8" s="9">
        <v>67466241</v>
      </c>
      <c r="D8" s="10"/>
      <c r="E8" s="11">
        <v>633388006</v>
      </c>
      <c r="F8" s="11">
        <v>633388006</v>
      </c>
      <c r="G8" s="11"/>
      <c r="H8" s="11">
        <v>37479689</v>
      </c>
      <c r="I8" s="11">
        <v>64162377</v>
      </c>
      <c r="J8" s="11">
        <v>101642066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101642066</v>
      </c>
      <c r="X8" s="11">
        <v>158347002</v>
      </c>
      <c r="Y8" s="11">
        <v>-56704936</v>
      </c>
      <c r="Z8" s="2">
        <v>-35.81</v>
      </c>
      <c r="AA8" s="15">
        <v>633388006</v>
      </c>
    </row>
    <row r="9" spans="1:27" ht="13.5">
      <c r="A9" s="46" t="s">
        <v>35</v>
      </c>
      <c r="B9" s="47"/>
      <c r="C9" s="9">
        <v>36092327</v>
      </c>
      <c r="D9" s="10"/>
      <c r="E9" s="11">
        <v>223762610</v>
      </c>
      <c r="F9" s="11">
        <v>223762610</v>
      </c>
      <c r="G9" s="11">
        <v>581646</v>
      </c>
      <c r="H9" s="11">
        <v>3014767</v>
      </c>
      <c r="I9" s="11">
        <v>5129484</v>
      </c>
      <c r="J9" s="11">
        <v>8725897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8725897</v>
      </c>
      <c r="X9" s="11">
        <v>55940653</v>
      </c>
      <c r="Y9" s="11">
        <v>-47214756</v>
      </c>
      <c r="Z9" s="2">
        <v>-84.4</v>
      </c>
      <c r="AA9" s="15">
        <v>223762610</v>
      </c>
    </row>
    <row r="10" spans="1:27" ht="13.5">
      <c r="A10" s="46" t="s">
        <v>36</v>
      </c>
      <c r="B10" s="47"/>
      <c r="C10" s="9"/>
      <c r="D10" s="10"/>
      <c r="E10" s="11">
        <v>658606000</v>
      </c>
      <c r="F10" s="11">
        <v>658606000</v>
      </c>
      <c r="G10" s="11">
        <v>17097250</v>
      </c>
      <c r="H10" s="11">
        <v>122813671</v>
      </c>
      <c r="I10" s="11">
        <v>250023553</v>
      </c>
      <c r="J10" s="11">
        <v>389934474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389934474</v>
      </c>
      <c r="X10" s="11">
        <v>164651500</v>
      </c>
      <c r="Y10" s="11">
        <v>225282974</v>
      </c>
      <c r="Z10" s="2">
        <v>136.82</v>
      </c>
      <c r="AA10" s="15">
        <v>658606000</v>
      </c>
    </row>
    <row r="11" spans="1:27" ht="13.5">
      <c r="A11" s="48" t="s">
        <v>37</v>
      </c>
      <c r="B11" s="47"/>
      <c r="C11" s="49">
        <f aca="true" t="shared" si="1" ref="C11:Y11">SUM(C6:C10)</f>
        <v>222664978</v>
      </c>
      <c r="D11" s="50">
        <f t="shared" si="1"/>
        <v>0</v>
      </c>
      <c r="E11" s="51">
        <f t="shared" si="1"/>
        <v>7772424219</v>
      </c>
      <c r="F11" s="51">
        <f t="shared" si="1"/>
        <v>7772424219</v>
      </c>
      <c r="G11" s="51">
        <f t="shared" si="1"/>
        <v>99202247</v>
      </c>
      <c r="H11" s="51">
        <f t="shared" si="1"/>
        <v>460559335</v>
      </c>
      <c r="I11" s="51">
        <f t="shared" si="1"/>
        <v>978334687</v>
      </c>
      <c r="J11" s="51">
        <f t="shared" si="1"/>
        <v>1538096269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1538096269</v>
      </c>
      <c r="X11" s="51">
        <f t="shared" si="1"/>
        <v>1943106057</v>
      </c>
      <c r="Y11" s="51">
        <f t="shared" si="1"/>
        <v>-405009788</v>
      </c>
      <c r="Z11" s="52">
        <f>+IF(X11&lt;&gt;0,+(Y11/X11)*100,0)</f>
        <v>-20.843421620809657</v>
      </c>
      <c r="AA11" s="53">
        <f>SUM(AA6:AA10)</f>
        <v>7772424219</v>
      </c>
    </row>
    <row r="12" spans="1:27" ht="13.5">
      <c r="A12" s="54" t="s">
        <v>38</v>
      </c>
      <c r="B12" s="35"/>
      <c r="C12" s="9">
        <v>12497656</v>
      </c>
      <c r="D12" s="10"/>
      <c r="E12" s="11">
        <v>1521088919</v>
      </c>
      <c r="F12" s="11">
        <v>1521088919</v>
      </c>
      <c r="G12" s="11">
        <v>5464370</v>
      </c>
      <c r="H12" s="11">
        <v>189034250</v>
      </c>
      <c r="I12" s="11">
        <v>43360253</v>
      </c>
      <c r="J12" s="11">
        <v>237858873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237858873</v>
      </c>
      <c r="X12" s="11">
        <v>380272230</v>
      </c>
      <c r="Y12" s="11">
        <v>-142413357</v>
      </c>
      <c r="Z12" s="2">
        <v>-37.45</v>
      </c>
      <c r="AA12" s="15">
        <v>1521088919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583376142</v>
      </c>
      <c r="F14" s="11">
        <v>583376142</v>
      </c>
      <c r="G14" s="11"/>
      <c r="H14" s="11"/>
      <c r="I14" s="11">
        <v>4330318</v>
      </c>
      <c r="J14" s="11">
        <v>4330318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4330318</v>
      </c>
      <c r="X14" s="11">
        <v>145844036</v>
      </c>
      <c r="Y14" s="11">
        <v>-141513718</v>
      </c>
      <c r="Z14" s="2">
        <v>-97.03</v>
      </c>
      <c r="AA14" s="15">
        <v>583376142</v>
      </c>
    </row>
    <row r="15" spans="1:27" ht="13.5">
      <c r="A15" s="54" t="s">
        <v>41</v>
      </c>
      <c r="B15" s="35" t="s">
        <v>42</v>
      </c>
      <c r="C15" s="9">
        <v>344802282</v>
      </c>
      <c r="D15" s="10"/>
      <c r="E15" s="11">
        <v>4624757311</v>
      </c>
      <c r="F15" s="11">
        <v>4624757311</v>
      </c>
      <c r="G15" s="11">
        <v>107576187</v>
      </c>
      <c r="H15" s="11">
        <v>53549524</v>
      </c>
      <c r="I15" s="11">
        <v>50505728</v>
      </c>
      <c r="J15" s="11">
        <v>211631439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211631439</v>
      </c>
      <c r="X15" s="11">
        <v>1156189329</v>
      </c>
      <c r="Y15" s="11">
        <v>-944557890</v>
      </c>
      <c r="Z15" s="2">
        <v>-81.7</v>
      </c>
      <c r="AA15" s="15">
        <v>4624757311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153000</v>
      </c>
      <c r="X17" s="11"/>
      <c r="Y17" s="11">
        <v>153000</v>
      </c>
      <c r="Z17" s="2"/>
      <c r="AA17" s="15"/>
    </row>
    <row r="18" spans="1:27" ht="13.5">
      <c r="A18" s="54" t="s">
        <v>45</v>
      </c>
      <c r="B18" s="35"/>
      <c r="C18" s="16">
        <v>3784261</v>
      </c>
      <c r="D18" s="17"/>
      <c r="E18" s="18">
        <v>67518400</v>
      </c>
      <c r="F18" s="18">
        <v>67518400</v>
      </c>
      <c r="G18" s="18"/>
      <c r="H18" s="18">
        <v>17027323</v>
      </c>
      <c r="I18" s="18"/>
      <c r="J18" s="18">
        <v>17027323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17027323</v>
      </c>
      <c r="X18" s="18">
        <v>16879600</v>
      </c>
      <c r="Y18" s="18">
        <v>147723</v>
      </c>
      <c r="Z18" s="3">
        <v>0.88</v>
      </c>
      <c r="AA18" s="23">
        <v>67518400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124275299</v>
      </c>
      <c r="D20" s="59">
        <f t="shared" si="2"/>
        <v>0</v>
      </c>
      <c r="E20" s="60">
        <f t="shared" si="2"/>
        <v>5903701876</v>
      </c>
      <c r="F20" s="60">
        <f t="shared" si="2"/>
        <v>5903701876</v>
      </c>
      <c r="G20" s="60">
        <f t="shared" si="2"/>
        <v>2530939</v>
      </c>
      <c r="H20" s="60">
        <f t="shared" si="2"/>
        <v>43319077</v>
      </c>
      <c r="I20" s="60">
        <f t="shared" si="2"/>
        <v>67717956</v>
      </c>
      <c r="J20" s="60">
        <f t="shared" si="2"/>
        <v>113567972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113567972</v>
      </c>
      <c r="X20" s="60">
        <f t="shared" si="2"/>
        <v>1475925471</v>
      </c>
      <c r="Y20" s="60">
        <f t="shared" si="2"/>
        <v>-1362357499</v>
      </c>
      <c r="Z20" s="61">
        <f>+IF(X20&lt;&gt;0,+(Y20/X20)*100,0)</f>
        <v>-92.30530441872156</v>
      </c>
      <c r="AA20" s="62">
        <f>SUM(AA26:AA33)</f>
        <v>5903701876</v>
      </c>
    </row>
    <row r="21" spans="1:27" ht="13.5">
      <c r="A21" s="46" t="s">
        <v>32</v>
      </c>
      <c r="B21" s="47"/>
      <c r="C21" s="9">
        <v>21013002</v>
      </c>
      <c r="D21" s="10"/>
      <c r="E21" s="11">
        <v>672425694</v>
      </c>
      <c r="F21" s="11">
        <v>672425694</v>
      </c>
      <c r="G21" s="11">
        <v>764947</v>
      </c>
      <c r="H21" s="11">
        <v>2003400</v>
      </c>
      <c r="I21" s="11">
        <v>2480175</v>
      </c>
      <c r="J21" s="11">
        <v>5248522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5248522</v>
      </c>
      <c r="X21" s="11">
        <v>168106424</v>
      </c>
      <c r="Y21" s="11">
        <v>-162857902</v>
      </c>
      <c r="Z21" s="2">
        <v>-96.88</v>
      </c>
      <c r="AA21" s="15">
        <v>672425694</v>
      </c>
    </row>
    <row r="22" spans="1:27" ht="13.5">
      <c r="A22" s="46" t="s">
        <v>33</v>
      </c>
      <c r="B22" s="47"/>
      <c r="C22" s="9">
        <v>3412675</v>
      </c>
      <c r="D22" s="10"/>
      <c r="E22" s="11">
        <v>967310821</v>
      </c>
      <c r="F22" s="11">
        <v>967310821</v>
      </c>
      <c r="G22" s="11">
        <v>124340</v>
      </c>
      <c r="H22" s="11">
        <v>27297294</v>
      </c>
      <c r="I22" s="11">
        <v>11174498</v>
      </c>
      <c r="J22" s="11">
        <v>38596132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38596132</v>
      </c>
      <c r="X22" s="11">
        <v>241827706</v>
      </c>
      <c r="Y22" s="11">
        <v>-203231574</v>
      </c>
      <c r="Z22" s="2">
        <v>-84.04</v>
      </c>
      <c r="AA22" s="15">
        <v>967310821</v>
      </c>
    </row>
    <row r="23" spans="1:27" ht="13.5">
      <c r="A23" s="46" t="s">
        <v>34</v>
      </c>
      <c r="B23" s="47"/>
      <c r="C23" s="9">
        <v>37838130</v>
      </c>
      <c r="D23" s="10"/>
      <c r="E23" s="11">
        <v>682881600</v>
      </c>
      <c r="F23" s="11">
        <v>682881600</v>
      </c>
      <c r="G23" s="11"/>
      <c r="H23" s="11">
        <v>11070</v>
      </c>
      <c r="I23" s="11">
        <v>3738186</v>
      </c>
      <c r="J23" s="11">
        <v>3749256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3749256</v>
      </c>
      <c r="X23" s="11">
        <v>170720400</v>
      </c>
      <c r="Y23" s="11">
        <v>-166971144</v>
      </c>
      <c r="Z23" s="2">
        <v>-97.8</v>
      </c>
      <c r="AA23" s="15">
        <v>682881600</v>
      </c>
    </row>
    <row r="24" spans="1:27" ht="13.5">
      <c r="A24" s="46" t="s">
        <v>35</v>
      </c>
      <c r="B24" s="47"/>
      <c r="C24" s="9">
        <v>18492530</v>
      </c>
      <c r="D24" s="10"/>
      <c r="E24" s="11">
        <v>339554400</v>
      </c>
      <c r="F24" s="11">
        <v>339554400</v>
      </c>
      <c r="G24" s="11"/>
      <c r="H24" s="11"/>
      <c r="I24" s="11">
        <v>321891</v>
      </c>
      <c r="J24" s="11">
        <v>321891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321891</v>
      </c>
      <c r="X24" s="11">
        <v>84888600</v>
      </c>
      <c r="Y24" s="11">
        <v>-84566709</v>
      </c>
      <c r="Z24" s="2">
        <v>-99.62</v>
      </c>
      <c r="AA24" s="15">
        <v>339554400</v>
      </c>
    </row>
    <row r="25" spans="1:27" ht="13.5">
      <c r="A25" s="46" t="s">
        <v>36</v>
      </c>
      <c r="B25" s="47"/>
      <c r="C25" s="9"/>
      <c r="D25" s="10"/>
      <c r="E25" s="11">
        <v>524058593</v>
      </c>
      <c r="F25" s="11">
        <v>524058593</v>
      </c>
      <c r="G25" s="11"/>
      <c r="H25" s="11">
        <v>1271557</v>
      </c>
      <c r="I25" s="11">
        <v>62008</v>
      </c>
      <c r="J25" s="11">
        <v>1333565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1333565</v>
      </c>
      <c r="X25" s="11">
        <v>131014648</v>
      </c>
      <c r="Y25" s="11">
        <v>-129681083</v>
      </c>
      <c r="Z25" s="2">
        <v>-98.98</v>
      </c>
      <c r="AA25" s="15">
        <v>524058593</v>
      </c>
    </row>
    <row r="26" spans="1:27" ht="13.5">
      <c r="A26" s="48" t="s">
        <v>37</v>
      </c>
      <c r="B26" s="63"/>
      <c r="C26" s="49">
        <f aca="true" t="shared" si="3" ref="C26:Y26">SUM(C21:C25)</f>
        <v>80756337</v>
      </c>
      <c r="D26" s="50">
        <f t="shared" si="3"/>
        <v>0</v>
      </c>
      <c r="E26" s="51">
        <f t="shared" si="3"/>
        <v>3186231108</v>
      </c>
      <c r="F26" s="51">
        <f t="shared" si="3"/>
        <v>3186231108</v>
      </c>
      <c r="G26" s="51">
        <f t="shared" si="3"/>
        <v>889287</v>
      </c>
      <c r="H26" s="51">
        <f t="shared" si="3"/>
        <v>30583321</v>
      </c>
      <c r="I26" s="51">
        <f t="shared" si="3"/>
        <v>17776758</v>
      </c>
      <c r="J26" s="51">
        <f t="shared" si="3"/>
        <v>49249366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49249366</v>
      </c>
      <c r="X26" s="51">
        <f t="shared" si="3"/>
        <v>796557778</v>
      </c>
      <c r="Y26" s="51">
        <f t="shared" si="3"/>
        <v>-747308412</v>
      </c>
      <c r="Z26" s="52">
        <f>+IF(X26&lt;&gt;0,+(Y26/X26)*100,0)</f>
        <v>-93.81722614978972</v>
      </c>
      <c r="AA26" s="53">
        <f>SUM(AA21:AA25)</f>
        <v>3186231108</v>
      </c>
    </row>
    <row r="27" spans="1:27" ht="13.5">
      <c r="A27" s="54" t="s">
        <v>38</v>
      </c>
      <c r="B27" s="64"/>
      <c r="C27" s="9">
        <v>41179199</v>
      </c>
      <c r="D27" s="10"/>
      <c r="E27" s="11">
        <v>525811959</v>
      </c>
      <c r="F27" s="11">
        <v>525811959</v>
      </c>
      <c r="G27" s="11">
        <v>1641652</v>
      </c>
      <c r="H27" s="11">
        <v>3728673</v>
      </c>
      <c r="I27" s="11">
        <v>3252059</v>
      </c>
      <c r="J27" s="11">
        <v>8622384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8622384</v>
      </c>
      <c r="X27" s="11">
        <v>131452990</v>
      </c>
      <c r="Y27" s="11">
        <v>-122830606</v>
      </c>
      <c r="Z27" s="2">
        <v>-93.44</v>
      </c>
      <c r="AA27" s="15">
        <v>525811959</v>
      </c>
    </row>
    <row r="28" spans="1:27" ht="13.5">
      <c r="A28" s="54" t="s">
        <v>39</v>
      </c>
      <c r="B28" s="64"/>
      <c r="C28" s="12">
        <v>400299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564845251</v>
      </c>
      <c r="F29" s="11">
        <v>564845251</v>
      </c>
      <c r="G29" s="11"/>
      <c r="H29" s="11"/>
      <c r="I29" s="11">
        <v>42038996</v>
      </c>
      <c r="J29" s="11">
        <v>42038996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42038996</v>
      </c>
      <c r="X29" s="11">
        <v>141211313</v>
      </c>
      <c r="Y29" s="11">
        <v>-99172317</v>
      </c>
      <c r="Z29" s="2">
        <v>-70.23</v>
      </c>
      <c r="AA29" s="15">
        <v>564845251</v>
      </c>
    </row>
    <row r="30" spans="1:27" ht="13.5">
      <c r="A30" s="54" t="s">
        <v>41</v>
      </c>
      <c r="B30" s="35" t="s">
        <v>42</v>
      </c>
      <c r="C30" s="9">
        <v>1939464</v>
      </c>
      <c r="D30" s="10"/>
      <c r="E30" s="11">
        <v>1626813558</v>
      </c>
      <c r="F30" s="11">
        <v>1626813558</v>
      </c>
      <c r="G30" s="11"/>
      <c r="H30" s="11">
        <v>9007083</v>
      </c>
      <c r="I30" s="11">
        <v>4650143</v>
      </c>
      <c r="J30" s="11">
        <v>13657226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13657226</v>
      </c>
      <c r="X30" s="11">
        <v>406703390</v>
      </c>
      <c r="Y30" s="11">
        <v>-393046164</v>
      </c>
      <c r="Z30" s="2">
        <v>-96.64</v>
      </c>
      <c r="AA30" s="15">
        <v>1626813558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95459178</v>
      </c>
      <c r="D36" s="10">
        <f t="shared" si="4"/>
        <v>0</v>
      </c>
      <c r="E36" s="11">
        <f t="shared" si="4"/>
        <v>4261456121</v>
      </c>
      <c r="F36" s="11">
        <f t="shared" si="4"/>
        <v>4261456121</v>
      </c>
      <c r="G36" s="11">
        <f t="shared" si="4"/>
        <v>1441433</v>
      </c>
      <c r="H36" s="11">
        <f t="shared" si="4"/>
        <v>122528236</v>
      </c>
      <c r="I36" s="11">
        <f t="shared" si="4"/>
        <v>477125959</v>
      </c>
      <c r="J36" s="11">
        <f t="shared" si="4"/>
        <v>601095628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601095628</v>
      </c>
      <c r="X36" s="11">
        <f t="shared" si="4"/>
        <v>1065364031</v>
      </c>
      <c r="Y36" s="11">
        <f t="shared" si="4"/>
        <v>-464268403</v>
      </c>
      <c r="Z36" s="2">
        <f aca="true" t="shared" si="5" ref="Z36:Z49">+IF(X36&lt;&gt;0,+(Y36/X36)*100,0)</f>
        <v>-43.578381613298525</v>
      </c>
      <c r="AA36" s="15">
        <f>AA6+AA21</f>
        <v>4261456121</v>
      </c>
    </row>
    <row r="37" spans="1:27" ht="13.5">
      <c r="A37" s="46" t="s">
        <v>33</v>
      </c>
      <c r="B37" s="47"/>
      <c r="C37" s="9">
        <f t="shared" si="4"/>
        <v>48072909</v>
      </c>
      <c r="D37" s="10">
        <f t="shared" si="4"/>
        <v>0</v>
      </c>
      <c r="E37" s="11">
        <f t="shared" si="4"/>
        <v>3634947997</v>
      </c>
      <c r="F37" s="11">
        <f t="shared" si="4"/>
        <v>3634947997</v>
      </c>
      <c r="G37" s="11">
        <f t="shared" si="4"/>
        <v>80971205</v>
      </c>
      <c r="H37" s="11">
        <f t="shared" si="4"/>
        <v>204023666</v>
      </c>
      <c r="I37" s="11">
        <f t="shared" si="4"/>
        <v>195547987</v>
      </c>
      <c r="J37" s="11">
        <f t="shared" si="4"/>
        <v>480542858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480542858</v>
      </c>
      <c r="X37" s="11">
        <f t="shared" si="4"/>
        <v>908737001</v>
      </c>
      <c r="Y37" s="11">
        <f t="shared" si="4"/>
        <v>-428194143</v>
      </c>
      <c r="Z37" s="2">
        <f t="shared" si="5"/>
        <v>-47.119699377135845</v>
      </c>
      <c r="AA37" s="15">
        <f>AA7+AA22</f>
        <v>3634947997</v>
      </c>
    </row>
    <row r="38" spans="1:27" ht="13.5">
      <c r="A38" s="46" t="s">
        <v>34</v>
      </c>
      <c r="B38" s="47"/>
      <c r="C38" s="9">
        <f t="shared" si="4"/>
        <v>105304371</v>
      </c>
      <c r="D38" s="10">
        <f t="shared" si="4"/>
        <v>0</v>
      </c>
      <c r="E38" s="11">
        <f t="shared" si="4"/>
        <v>1316269606</v>
      </c>
      <c r="F38" s="11">
        <f t="shared" si="4"/>
        <v>1316269606</v>
      </c>
      <c r="G38" s="11">
        <f t="shared" si="4"/>
        <v>0</v>
      </c>
      <c r="H38" s="11">
        <f t="shared" si="4"/>
        <v>37490759</v>
      </c>
      <c r="I38" s="11">
        <f t="shared" si="4"/>
        <v>67900563</v>
      </c>
      <c r="J38" s="11">
        <f t="shared" si="4"/>
        <v>105391322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105391322</v>
      </c>
      <c r="X38" s="11">
        <f t="shared" si="4"/>
        <v>329067402</v>
      </c>
      <c r="Y38" s="11">
        <f t="shared" si="4"/>
        <v>-223676080</v>
      </c>
      <c r="Z38" s="2">
        <f t="shared" si="5"/>
        <v>-67.9727249312893</v>
      </c>
      <c r="AA38" s="15">
        <f>AA8+AA23</f>
        <v>1316269606</v>
      </c>
    </row>
    <row r="39" spans="1:27" ht="13.5">
      <c r="A39" s="46" t="s">
        <v>35</v>
      </c>
      <c r="B39" s="47"/>
      <c r="C39" s="9">
        <f t="shared" si="4"/>
        <v>54584857</v>
      </c>
      <c r="D39" s="10">
        <f t="shared" si="4"/>
        <v>0</v>
      </c>
      <c r="E39" s="11">
        <f t="shared" si="4"/>
        <v>563317010</v>
      </c>
      <c r="F39" s="11">
        <f t="shared" si="4"/>
        <v>563317010</v>
      </c>
      <c r="G39" s="11">
        <f t="shared" si="4"/>
        <v>581646</v>
      </c>
      <c r="H39" s="11">
        <f t="shared" si="4"/>
        <v>3014767</v>
      </c>
      <c r="I39" s="11">
        <f t="shared" si="4"/>
        <v>5451375</v>
      </c>
      <c r="J39" s="11">
        <f t="shared" si="4"/>
        <v>9047788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9047788</v>
      </c>
      <c r="X39" s="11">
        <f t="shared" si="4"/>
        <v>140829253</v>
      </c>
      <c r="Y39" s="11">
        <f t="shared" si="4"/>
        <v>-131781465</v>
      </c>
      <c r="Z39" s="2">
        <f t="shared" si="5"/>
        <v>-93.57534900792238</v>
      </c>
      <c r="AA39" s="15">
        <f>AA9+AA24</f>
        <v>563317010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1182664593</v>
      </c>
      <c r="F40" s="11">
        <f t="shared" si="4"/>
        <v>1182664593</v>
      </c>
      <c r="G40" s="11">
        <f t="shared" si="4"/>
        <v>17097250</v>
      </c>
      <c r="H40" s="11">
        <f t="shared" si="4"/>
        <v>124085228</v>
      </c>
      <c r="I40" s="11">
        <f t="shared" si="4"/>
        <v>250085561</v>
      </c>
      <c r="J40" s="11">
        <f t="shared" si="4"/>
        <v>391268039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391268039</v>
      </c>
      <c r="X40" s="11">
        <f t="shared" si="4"/>
        <v>295666148</v>
      </c>
      <c r="Y40" s="11">
        <f t="shared" si="4"/>
        <v>95601891</v>
      </c>
      <c r="Z40" s="2">
        <f t="shared" si="5"/>
        <v>32.334405425405684</v>
      </c>
      <c r="AA40" s="15">
        <f>AA10+AA25</f>
        <v>1182664593</v>
      </c>
    </row>
    <row r="41" spans="1:27" ht="13.5">
      <c r="A41" s="48" t="s">
        <v>37</v>
      </c>
      <c r="B41" s="47"/>
      <c r="C41" s="49">
        <f aca="true" t="shared" si="6" ref="C41:Y41">SUM(C36:C40)</f>
        <v>303421315</v>
      </c>
      <c r="D41" s="50">
        <f t="shared" si="6"/>
        <v>0</v>
      </c>
      <c r="E41" s="51">
        <f t="shared" si="6"/>
        <v>10958655327</v>
      </c>
      <c r="F41" s="51">
        <f t="shared" si="6"/>
        <v>10958655327</v>
      </c>
      <c r="G41" s="51">
        <f t="shared" si="6"/>
        <v>100091534</v>
      </c>
      <c r="H41" s="51">
        <f t="shared" si="6"/>
        <v>491142656</v>
      </c>
      <c r="I41" s="51">
        <f t="shared" si="6"/>
        <v>996111445</v>
      </c>
      <c r="J41" s="51">
        <f t="shared" si="6"/>
        <v>1587345635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1587345635</v>
      </c>
      <c r="X41" s="51">
        <f t="shared" si="6"/>
        <v>2739663835</v>
      </c>
      <c r="Y41" s="51">
        <f t="shared" si="6"/>
        <v>-1152318200</v>
      </c>
      <c r="Z41" s="52">
        <f t="shared" si="5"/>
        <v>-42.06056908438185</v>
      </c>
      <c r="AA41" s="53">
        <f>SUM(AA36:AA40)</f>
        <v>10958655327</v>
      </c>
    </row>
    <row r="42" spans="1:27" ht="13.5">
      <c r="A42" s="54" t="s">
        <v>38</v>
      </c>
      <c r="B42" s="35"/>
      <c r="C42" s="65">
        <f aca="true" t="shared" si="7" ref="C42:Y48">C12+C27</f>
        <v>53676855</v>
      </c>
      <c r="D42" s="66">
        <f t="shared" si="7"/>
        <v>0</v>
      </c>
      <c r="E42" s="67">
        <f t="shared" si="7"/>
        <v>2046900878</v>
      </c>
      <c r="F42" s="67">
        <f t="shared" si="7"/>
        <v>2046900878</v>
      </c>
      <c r="G42" s="67">
        <f t="shared" si="7"/>
        <v>7106022</v>
      </c>
      <c r="H42" s="67">
        <f t="shared" si="7"/>
        <v>192762923</v>
      </c>
      <c r="I42" s="67">
        <f t="shared" si="7"/>
        <v>46612312</v>
      </c>
      <c r="J42" s="67">
        <f t="shared" si="7"/>
        <v>246481257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246481257</v>
      </c>
      <c r="X42" s="67">
        <f t="shared" si="7"/>
        <v>511725220</v>
      </c>
      <c r="Y42" s="67">
        <f t="shared" si="7"/>
        <v>-265243963</v>
      </c>
      <c r="Z42" s="69">
        <f t="shared" si="5"/>
        <v>-51.8332793916235</v>
      </c>
      <c r="AA42" s="68">
        <f aca="true" t="shared" si="8" ref="AA42:AA48">AA12+AA27</f>
        <v>2046900878</v>
      </c>
    </row>
    <row r="43" spans="1:27" ht="13.5">
      <c r="A43" s="54" t="s">
        <v>39</v>
      </c>
      <c r="B43" s="35"/>
      <c r="C43" s="70">
        <f t="shared" si="7"/>
        <v>400299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1148221393</v>
      </c>
      <c r="F44" s="67">
        <f t="shared" si="7"/>
        <v>1148221393</v>
      </c>
      <c r="G44" s="67">
        <f t="shared" si="7"/>
        <v>0</v>
      </c>
      <c r="H44" s="67">
        <f t="shared" si="7"/>
        <v>0</v>
      </c>
      <c r="I44" s="67">
        <f t="shared" si="7"/>
        <v>46369314</v>
      </c>
      <c r="J44" s="67">
        <f t="shared" si="7"/>
        <v>46369314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46369314</v>
      </c>
      <c r="X44" s="67">
        <f t="shared" si="7"/>
        <v>287055349</v>
      </c>
      <c r="Y44" s="67">
        <f t="shared" si="7"/>
        <v>-240686035</v>
      </c>
      <c r="Z44" s="69">
        <f t="shared" si="5"/>
        <v>-83.84655984933414</v>
      </c>
      <c r="AA44" s="68">
        <f t="shared" si="8"/>
        <v>1148221393</v>
      </c>
    </row>
    <row r="45" spans="1:27" ht="13.5">
      <c r="A45" s="54" t="s">
        <v>41</v>
      </c>
      <c r="B45" s="35" t="s">
        <v>42</v>
      </c>
      <c r="C45" s="65">
        <f t="shared" si="7"/>
        <v>346741746</v>
      </c>
      <c r="D45" s="66">
        <f t="shared" si="7"/>
        <v>0</v>
      </c>
      <c r="E45" s="67">
        <f t="shared" si="7"/>
        <v>6251570869</v>
      </c>
      <c r="F45" s="67">
        <f t="shared" si="7"/>
        <v>6251570869</v>
      </c>
      <c r="G45" s="67">
        <f t="shared" si="7"/>
        <v>107576187</v>
      </c>
      <c r="H45" s="67">
        <f t="shared" si="7"/>
        <v>62556607</v>
      </c>
      <c r="I45" s="67">
        <f t="shared" si="7"/>
        <v>55155871</v>
      </c>
      <c r="J45" s="67">
        <f t="shared" si="7"/>
        <v>225288665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225288665</v>
      </c>
      <c r="X45" s="67">
        <f t="shared" si="7"/>
        <v>1562892719</v>
      </c>
      <c r="Y45" s="67">
        <f t="shared" si="7"/>
        <v>-1337604054</v>
      </c>
      <c r="Z45" s="69">
        <f t="shared" si="5"/>
        <v>-85.58514847108965</v>
      </c>
      <c r="AA45" s="68">
        <f t="shared" si="8"/>
        <v>6251570869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27000</v>
      </c>
      <c r="I47" s="67">
        <f t="shared" si="7"/>
        <v>126000</v>
      </c>
      <c r="J47" s="67">
        <f t="shared" si="7"/>
        <v>153000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153000</v>
      </c>
      <c r="X47" s="67">
        <f t="shared" si="7"/>
        <v>0</v>
      </c>
      <c r="Y47" s="67">
        <f t="shared" si="7"/>
        <v>153000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3784261</v>
      </c>
      <c r="D48" s="66">
        <f t="shared" si="7"/>
        <v>0</v>
      </c>
      <c r="E48" s="67">
        <f t="shared" si="7"/>
        <v>67518400</v>
      </c>
      <c r="F48" s="67">
        <f t="shared" si="7"/>
        <v>67518400</v>
      </c>
      <c r="G48" s="67">
        <f t="shared" si="7"/>
        <v>0</v>
      </c>
      <c r="H48" s="67">
        <f t="shared" si="7"/>
        <v>17027323</v>
      </c>
      <c r="I48" s="67">
        <f t="shared" si="7"/>
        <v>0</v>
      </c>
      <c r="J48" s="67">
        <f t="shared" si="7"/>
        <v>17027323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17027323</v>
      </c>
      <c r="X48" s="67">
        <f t="shared" si="7"/>
        <v>16879600</v>
      </c>
      <c r="Y48" s="67">
        <f t="shared" si="7"/>
        <v>147723</v>
      </c>
      <c r="Z48" s="69">
        <f t="shared" si="5"/>
        <v>0.8751569942415697</v>
      </c>
      <c r="AA48" s="68">
        <f t="shared" si="8"/>
        <v>67518400</v>
      </c>
    </row>
    <row r="49" spans="1:27" ht="13.5">
      <c r="A49" s="75" t="s">
        <v>49</v>
      </c>
      <c r="B49" s="76"/>
      <c r="C49" s="77">
        <f aca="true" t="shared" si="9" ref="C49:Y49">SUM(C41:C48)</f>
        <v>708024476</v>
      </c>
      <c r="D49" s="78">
        <f t="shared" si="9"/>
        <v>0</v>
      </c>
      <c r="E49" s="79">
        <f t="shared" si="9"/>
        <v>20472866867</v>
      </c>
      <c r="F49" s="79">
        <f t="shared" si="9"/>
        <v>20472866867</v>
      </c>
      <c r="G49" s="79">
        <f t="shared" si="9"/>
        <v>214773743</v>
      </c>
      <c r="H49" s="79">
        <f t="shared" si="9"/>
        <v>763516509</v>
      </c>
      <c r="I49" s="79">
        <f t="shared" si="9"/>
        <v>1144374942</v>
      </c>
      <c r="J49" s="79">
        <f t="shared" si="9"/>
        <v>2122665194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2122665194</v>
      </c>
      <c r="X49" s="79">
        <f t="shared" si="9"/>
        <v>5118216723</v>
      </c>
      <c r="Y49" s="79">
        <f t="shared" si="9"/>
        <v>-2995551529</v>
      </c>
      <c r="Z49" s="80">
        <f t="shared" si="5"/>
        <v>-58.52725062498296</v>
      </c>
      <c r="AA49" s="81">
        <f>SUM(AA41:AA48)</f>
        <v>20472866867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68917510</v>
      </c>
      <c r="D51" s="66">
        <f t="shared" si="10"/>
        <v>0</v>
      </c>
      <c r="E51" s="67">
        <f t="shared" si="10"/>
        <v>9738448658</v>
      </c>
      <c r="F51" s="67">
        <f t="shared" si="10"/>
        <v>9738448658</v>
      </c>
      <c r="G51" s="67">
        <f t="shared" si="10"/>
        <v>316281994</v>
      </c>
      <c r="H51" s="67">
        <f t="shared" si="10"/>
        <v>474003125</v>
      </c>
      <c r="I51" s="67">
        <f t="shared" si="10"/>
        <v>488804252</v>
      </c>
      <c r="J51" s="67">
        <f t="shared" si="10"/>
        <v>1279089371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1279089371</v>
      </c>
      <c r="X51" s="67">
        <f t="shared" si="10"/>
        <v>2434612170</v>
      </c>
      <c r="Y51" s="67">
        <f t="shared" si="10"/>
        <v>-1155522799</v>
      </c>
      <c r="Z51" s="69">
        <f>+IF(X51&lt;&gt;0,+(Y51/X51)*100,0)</f>
        <v>-47.46229453868211</v>
      </c>
      <c r="AA51" s="68">
        <f>SUM(AA57:AA61)</f>
        <v>9738448658</v>
      </c>
    </row>
    <row r="52" spans="1:27" ht="13.5">
      <c r="A52" s="84" t="s">
        <v>32</v>
      </c>
      <c r="B52" s="47"/>
      <c r="C52" s="9">
        <v>9981163</v>
      </c>
      <c r="D52" s="10"/>
      <c r="E52" s="11">
        <v>1816339880</v>
      </c>
      <c r="F52" s="11">
        <v>1816339880</v>
      </c>
      <c r="G52" s="11">
        <v>14060690</v>
      </c>
      <c r="H52" s="11">
        <v>33177317</v>
      </c>
      <c r="I52" s="11">
        <v>50411465</v>
      </c>
      <c r="J52" s="11">
        <v>97649472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97649472</v>
      </c>
      <c r="X52" s="11">
        <v>454084970</v>
      </c>
      <c r="Y52" s="11">
        <v>-356435498</v>
      </c>
      <c r="Z52" s="2">
        <v>-78.5</v>
      </c>
      <c r="AA52" s="15">
        <v>1816339880</v>
      </c>
    </row>
    <row r="53" spans="1:27" ht="13.5">
      <c r="A53" s="84" t="s">
        <v>33</v>
      </c>
      <c r="B53" s="47"/>
      <c r="C53" s="9">
        <v>31063531</v>
      </c>
      <c r="D53" s="10"/>
      <c r="E53" s="11">
        <v>2124306144</v>
      </c>
      <c r="F53" s="11">
        <v>2124306144</v>
      </c>
      <c r="G53" s="11">
        <v>62633718</v>
      </c>
      <c r="H53" s="11">
        <v>77259385</v>
      </c>
      <c r="I53" s="11">
        <v>90999629</v>
      </c>
      <c r="J53" s="11">
        <v>230892732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230892732</v>
      </c>
      <c r="X53" s="11">
        <v>531076537</v>
      </c>
      <c r="Y53" s="11">
        <v>-300183805</v>
      </c>
      <c r="Z53" s="2">
        <v>-56.52</v>
      </c>
      <c r="AA53" s="15">
        <v>2124306144</v>
      </c>
    </row>
    <row r="54" spans="1:27" ht="13.5">
      <c r="A54" s="84" t="s">
        <v>34</v>
      </c>
      <c r="B54" s="47"/>
      <c r="C54" s="9">
        <v>6346106</v>
      </c>
      <c r="D54" s="10"/>
      <c r="E54" s="11">
        <v>1175488124</v>
      </c>
      <c r="F54" s="11">
        <v>1175488124</v>
      </c>
      <c r="G54" s="11">
        <v>19935219</v>
      </c>
      <c r="H54" s="11">
        <v>32428594</v>
      </c>
      <c r="I54" s="11">
        <v>24807110</v>
      </c>
      <c r="J54" s="11">
        <v>77170923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77170923</v>
      </c>
      <c r="X54" s="11">
        <v>293872031</v>
      </c>
      <c r="Y54" s="11">
        <v>-216701108</v>
      </c>
      <c r="Z54" s="2">
        <v>-73.74</v>
      </c>
      <c r="AA54" s="15">
        <v>1175488124</v>
      </c>
    </row>
    <row r="55" spans="1:27" ht="13.5">
      <c r="A55" s="84" t="s">
        <v>35</v>
      </c>
      <c r="B55" s="47"/>
      <c r="C55" s="9">
        <v>19398896</v>
      </c>
      <c r="D55" s="10"/>
      <c r="E55" s="11">
        <v>720736021</v>
      </c>
      <c r="F55" s="11">
        <v>720736021</v>
      </c>
      <c r="G55" s="11">
        <v>4973239</v>
      </c>
      <c r="H55" s="11">
        <v>22534061</v>
      </c>
      <c r="I55" s="11">
        <v>12163544</v>
      </c>
      <c r="J55" s="11">
        <v>39670844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39670844</v>
      </c>
      <c r="X55" s="11">
        <v>180184006</v>
      </c>
      <c r="Y55" s="11">
        <v>-140513162</v>
      </c>
      <c r="Z55" s="2">
        <v>-77.98</v>
      </c>
      <c r="AA55" s="15">
        <v>720736021</v>
      </c>
    </row>
    <row r="56" spans="1:27" ht="13.5">
      <c r="A56" s="84" t="s">
        <v>36</v>
      </c>
      <c r="B56" s="47"/>
      <c r="C56" s="9">
        <v>54838</v>
      </c>
      <c r="D56" s="10"/>
      <c r="E56" s="11">
        <v>267024609</v>
      </c>
      <c r="F56" s="11">
        <v>267024609</v>
      </c>
      <c r="G56" s="11">
        <v>2154760</v>
      </c>
      <c r="H56" s="11">
        <v>2959347</v>
      </c>
      <c r="I56" s="11">
        <v>5904669</v>
      </c>
      <c r="J56" s="11">
        <v>11018776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11018776</v>
      </c>
      <c r="X56" s="11">
        <v>66756153</v>
      </c>
      <c r="Y56" s="11">
        <v>-55737377</v>
      </c>
      <c r="Z56" s="2">
        <v>-83.49</v>
      </c>
      <c r="AA56" s="15">
        <v>267024609</v>
      </c>
    </row>
    <row r="57" spans="1:27" ht="13.5">
      <c r="A57" s="85" t="s">
        <v>37</v>
      </c>
      <c r="B57" s="47"/>
      <c r="C57" s="49">
        <f aca="true" t="shared" si="11" ref="C57:Y57">SUM(C52:C56)</f>
        <v>66844534</v>
      </c>
      <c r="D57" s="50">
        <f t="shared" si="11"/>
        <v>0</v>
      </c>
      <c r="E57" s="51">
        <f t="shared" si="11"/>
        <v>6103894778</v>
      </c>
      <c r="F57" s="51">
        <f t="shared" si="11"/>
        <v>6103894778</v>
      </c>
      <c r="G57" s="51">
        <f t="shared" si="11"/>
        <v>103757626</v>
      </c>
      <c r="H57" s="51">
        <f t="shared" si="11"/>
        <v>168358704</v>
      </c>
      <c r="I57" s="51">
        <f t="shared" si="11"/>
        <v>184286417</v>
      </c>
      <c r="J57" s="51">
        <f t="shared" si="11"/>
        <v>456402747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456402747</v>
      </c>
      <c r="X57" s="51">
        <f t="shared" si="11"/>
        <v>1525973697</v>
      </c>
      <c r="Y57" s="51">
        <f t="shared" si="11"/>
        <v>-1069570950</v>
      </c>
      <c r="Z57" s="52">
        <f>+IF(X57&lt;&gt;0,+(Y57/X57)*100,0)</f>
        <v>-70.09104757852192</v>
      </c>
      <c r="AA57" s="53">
        <f>SUM(AA52:AA56)</f>
        <v>6103894778</v>
      </c>
    </row>
    <row r="58" spans="1:27" ht="13.5">
      <c r="A58" s="86" t="s">
        <v>38</v>
      </c>
      <c r="B58" s="35"/>
      <c r="C58" s="9">
        <v>733861</v>
      </c>
      <c r="D58" s="10"/>
      <c r="E58" s="11">
        <v>569123671</v>
      </c>
      <c r="F58" s="11">
        <v>569123671</v>
      </c>
      <c r="G58" s="11">
        <v>2105775</v>
      </c>
      <c r="H58" s="11">
        <v>10390272</v>
      </c>
      <c r="I58" s="11">
        <v>10499848</v>
      </c>
      <c r="J58" s="11">
        <v>22995895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22995895</v>
      </c>
      <c r="X58" s="11">
        <v>142280919</v>
      </c>
      <c r="Y58" s="11">
        <v>-119285024</v>
      </c>
      <c r="Z58" s="2">
        <v>-83.84</v>
      </c>
      <c r="AA58" s="15">
        <v>569123671</v>
      </c>
    </row>
    <row r="59" spans="1:27" ht="13.5">
      <c r="A59" s="86" t="s">
        <v>39</v>
      </c>
      <c r="B59" s="35"/>
      <c r="C59" s="12"/>
      <c r="D59" s="13"/>
      <c r="E59" s="14">
        <v>252525191</v>
      </c>
      <c r="F59" s="14">
        <v>252525191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63131298</v>
      </c>
      <c r="Y59" s="14">
        <v>-63131298</v>
      </c>
      <c r="Z59" s="2">
        <v>-100</v>
      </c>
      <c r="AA59" s="22">
        <v>252525191</v>
      </c>
    </row>
    <row r="60" spans="1:27" ht="13.5">
      <c r="A60" s="86" t="s">
        <v>40</v>
      </c>
      <c r="B60" s="35"/>
      <c r="C60" s="9"/>
      <c r="D60" s="10"/>
      <c r="E60" s="11">
        <v>33109148</v>
      </c>
      <c r="F60" s="11">
        <v>33109148</v>
      </c>
      <c r="G60" s="11"/>
      <c r="H60" s="11">
        <v>3467808</v>
      </c>
      <c r="I60" s="11">
        <v>8657879</v>
      </c>
      <c r="J60" s="11">
        <v>12125687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12125687</v>
      </c>
      <c r="X60" s="11">
        <v>8277288</v>
      </c>
      <c r="Y60" s="11">
        <v>3848399</v>
      </c>
      <c r="Z60" s="2">
        <v>46.49</v>
      </c>
      <c r="AA60" s="15">
        <v>33109148</v>
      </c>
    </row>
    <row r="61" spans="1:27" ht="13.5">
      <c r="A61" s="86" t="s">
        <v>41</v>
      </c>
      <c r="B61" s="35" t="s">
        <v>51</v>
      </c>
      <c r="C61" s="9">
        <v>1339115</v>
      </c>
      <c r="D61" s="10"/>
      <c r="E61" s="11">
        <v>2779795870</v>
      </c>
      <c r="F61" s="11">
        <v>2779795870</v>
      </c>
      <c r="G61" s="11">
        <v>210418593</v>
      </c>
      <c r="H61" s="11">
        <v>291786341</v>
      </c>
      <c r="I61" s="11">
        <v>285360108</v>
      </c>
      <c r="J61" s="11">
        <v>787565042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787565042</v>
      </c>
      <c r="X61" s="11">
        <v>694948968</v>
      </c>
      <c r="Y61" s="11">
        <v>92616074</v>
      </c>
      <c r="Z61" s="2">
        <v>13.33</v>
      </c>
      <c r="AA61" s="15">
        <v>2779795870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1719128041</v>
      </c>
      <c r="D65" s="10">
        <v>1883242528</v>
      </c>
      <c r="E65" s="11">
        <v>1467462353</v>
      </c>
      <c r="F65" s="11">
        <v>1921940029</v>
      </c>
      <c r="G65" s="11">
        <v>83685774</v>
      </c>
      <c r="H65" s="11">
        <v>114783201</v>
      </c>
      <c r="I65" s="11">
        <v>109776726</v>
      </c>
      <c r="J65" s="11">
        <v>308245701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308245701</v>
      </c>
      <c r="X65" s="11">
        <v>480485007</v>
      </c>
      <c r="Y65" s="11">
        <v>-172239306</v>
      </c>
      <c r="Z65" s="2">
        <v>-35.85</v>
      </c>
      <c r="AA65" s="15"/>
    </row>
    <row r="66" spans="1:27" ht="13.5">
      <c r="A66" s="86" t="s">
        <v>54</v>
      </c>
      <c r="B66" s="93"/>
      <c r="C66" s="12">
        <v>1733201213</v>
      </c>
      <c r="D66" s="13">
        <v>7632055553</v>
      </c>
      <c r="E66" s="14">
        <v>5043852945</v>
      </c>
      <c r="F66" s="14">
        <v>4351492340</v>
      </c>
      <c r="G66" s="14">
        <v>46703100</v>
      </c>
      <c r="H66" s="14">
        <v>43088090</v>
      </c>
      <c r="I66" s="14">
        <v>46940628</v>
      </c>
      <c r="J66" s="14">
        <v>136731818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136731818</v>
      </c>
      <c r="X66" s="14">
        <v>1087873085</v>
      </c>
      <c r="Y66" s="14">
        <v>-951141267</v>
      </c>
      <c r="Z66" s="2">
        <v>-87.43</v>
      </c>
      <c r="AA66" s="22"/>
    </row>
    <row r="67" spans="1:27" ht="13.5">
      <c r="A67" s="86" t="s">
        <v>55</v>
      </c>
      <c r="B67" s="93"/>
      <c r="C67" s="9">
        <v>897580000</v>
      </c>
      <c r="D67" s="10">
        <v>1020272000</v>
      </c>
      <c r="E67" s="11">
        <v>2281874244</v>
      </c>
      <c r="F67" s="11">
        <v>1020272000</v>
      </c>
      <c r="G67" s="11">
        <v>107783266</v>
      </c>
      <c r="H67" s="11">
        <v>169197026</v>
      </c>
      <c r="I67" s="11">
        <v>202944773</v>
      </c>
      <c r="J67" s="11">
        <v>479925065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479925065</v>
      </c>
      <c r="X67" s="11">
        <v>255068000</v>
      </c>
      <c r="Y67" s="11">
        <v>224857065</v>
      </c>
      <c r="Z67" s="2">
        <v>88.16</v>
      </c>
      <c r="AA67" s="15"/>
    </row>
    <row r="68" spans="1:27" ht="13.5">
      <c r="A68" s="86" t="s">
        <v>56</v>
      </c>
      <c r="B68" s="93"/>
      <c r="C68" s="9">
        <v>419167000</v>
      </c>
      <c r="D68" s="10">
        <v>321587000</v>
      </c>
      <c r="E68" s="11">
        <v>836916708</v>
      </c>
      <c r="F68" s="11">
        <v>321587000</v>
      </c>
      <c r="G68" s="11">
        <v>19340917</v>
      </c>
      <c r="H68" s="11">
        <v>72271178</v>
      </c>
      <c r="I68" s="11">
        <v>27838019</v>
      </c>
      <c r="J68" s="11">
        <v>119450114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119450114</v>
      </c>
      <c r="X68" s="11">
        <v>80396750</v>
      </c>
      <c r="Y68" s="11">
        <v>39053364</v>
      </c>
      <c r="Z68" s="2">
        <v>48.58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4769076254</v>
      </c>
      <c r="D69" s="78">
        <f t="shared" si="12"/>
        <v>10857157081</v>
      </c>
      <c r="E69" s="79">
        <f t="shared" si="12"/>
        <v>9630106250</v>
      </c>
      <c r="F69" s="79">
        <f t="shared" si="12"/>
        <v>7615291369</v>
      </c>
      <c r="G69" s="79">
        <f t="shared" si="12"/>
        <v>257513057</v>
      </c>
      <c r="H69" s="79">
        <f t="shared" si="12"/>
        <v>399339495</v>
      </c>
      <c r="I69" s="79">
        <f t="shared" si="12"/>
        <v>387500146</v>
      </c>
      <c r="J69" s="79">
        <f t="shared" si="12"/>
        <v>1044352698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1044352698</v>
      </c>
      <c r="X69" s="79">
        <f t="shared" si="12"/>
        <v>1903822842</v>
      </c>
      <c r="Y69" s="79">
        <f t="shared" si="12"/>
        <v>-859470144</v>
      </c>
      <c r="Z69" s="80">
        <f>+IF(X69&lt;&gt;0,+(Y69/X69)*100,0)</f>
        <v>-45.14443912738809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151891850</v>
      </c>
      <c r="F5" s="43">
        <f t="shared" si="0"/>
        <v>151891850</v>
      </c>
      <c r="G5" s="43">
        <f t="shared" si="0"/>
        <v>1790794</v>
      </c>
      <c r="H5" s="43">
        <f t="shared" si="0"/>
        <v>4080825</v>
      </c>
      <c r="I5" s="43">
        <f t="shared" si="0"/>
        <v>13427845</v>
      </c>
      <c r="J5" s="43">
        <f t="shared" si="0"/>
        <v>19299464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19299464</v>
      </c>
      <c r="X5" s="43">
        <f t="shared" si="0"/>
        <v>37972963</v>
      </c>
      <c r="Y5" s="43">
        <f t="shared" si="0"/>
        <v>-18673499</v>
      </c>
      <c r="Z5" s="44">
        <f>+IF(X5&lt;&gt;0,+(Y5/X5)*100,0)</f>
        <v>-49.17577540630685</v>
      </c>
      <c r="AA5" s="45">
        <f>SUM(AA11:AA18)</f>
        <v>151891850</v>
      </c>
    </row>
    <row r="6" spans="1:27" ht="13.5">
      <c r="A6" s="46" t="s">
        <v>32</v>
      </c>
      <c r="B6" s="47"/>
      <c r="C6" s="9"/>
      <c r="D6" s="10"/>
      <c r="E6" s="11">
        <v>51631209</v>
      </c>
      <c r="F6" s="11">
        <v>51631209</v>
      </c>
      <c r="G6" s="11">
        <v>676486</v>
      </c>
      <c r="H6" s="11">
        <v>2324487</v>
      </c>
      <c r="I6" s="11">
        <v>3514125</v>
      </c>
      <c r="J6" s="11">
        <v>6515098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6515098</v>
      </c>
      <c r="X6" s="11">
        <v>12907802</v>
      </c>
      <c r="Y6" s="11">
        <v>-6392704</v>
      </c>
      <c r="Z6" s="2">
        <v>-49.53</v>
      </c>
      <c r="AA6" s="15">
        <v>51631209</v>
      </c>
    </row>
    <row r="7" spans="1:27" ht="13.5">
      <c r="A7" s="46" t="s">
        <v>33</v>
      </c>
      <c r="B7" s="47"/>
      <c r="C7" s="9"/>
      <c r="D7" s="10"/>
      <c r="E7" s="11">
        <v>22630943</v>
      </c>
      <c r="F7" s="11">
        <v>22630943</v>
      </c>
      <c r="G7" s="11"/>
      <c r="H7" s="11">
        <v>1564430</v>
      </c>
      <c r="I7" s="11">
        <v>5677059</v>
      </c>
      <c r="J7" s="11">
        <v>7241489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7241489</v>
      </c>
      <c r="X7" s="11">
        <v>5657736</v>
      </c>
      <c r="Y7" s="11">
        <v>1583753</v>
      </c>
      <c r="Z7" s="2">
        <v>27.99</v>
      </c>
      <c r="AA7" s="15">
        <v>22630943</v>
      </c>
    </row>
    <row r="8" spans="1:27" ht="13.5">
      <c r="A8" s="46" t="s">
        <v>34</v>
      </c>
      <c r="B8" s="47"/>
      <c r="C8" s="9"/>
      <c r="D8" s="10"/>
      <c r="E8" s="11">
        <v>49813000</v>
      </c>
      <c r="F8" s="11">
        <v>49813000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12453250</v>
      </c>
      <c r="Y8" s="11">
        <v>-12453250</v>
      </c>
      <c r="Z8" s="2">
        <v>-100</v>
      </c>
      <c r="AA8" s="15">
        <v>49813000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1250000</v>
      </c>
      <c r="Y10" s="11">
        <v>-1250000</v>
      </c>
      <c r="Z10" s="2">
        <v>-100</v>
      </c>
      <c r="AA10" s="15">
        <v>5000000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129075152</v>
      </c>
      <c r="F11" s="51">
        <f t="shared" si="1"/>
        <v>129075152</v>
      </c>
      <c r="G11" s="51">
        <f t="shared" si="1"/>
        <v>676486</v>
      </c>
      <c r="H11" s="51">
        <f t="shared" si="1"/>
        <v>3888917</v>
      </c>
      <c r="I11" s="51">
        <f t="shared" si="1"/>
        <v>9191184</v>
      </c>
      <c r="J11" s="51">
        <f t="shared" si="1"/>
        <v>13756587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13756587</v>
      </c>
      <c r="X11" s="51">
        <f t="shared" si="1"/>
        <v>32268788</v>
      </c>
      <c r="Y11" s="51">
        <f t="shared" si="1"/>
        <v>-18512201</v>
      </c>
      <c r="Z11" s="52">
        <f>+IF(X11&lt;&gt;0,+(Y11/X11)*100,0)</f>
        <v>-57.3687521204701</v>
      </c>
      <c r="AA11" s="53">
        <f>SUM(AA6:AA10)</f>
        <v>129075152</v>
      </c>
    </row>
    <row r="12" spans="1:27" ht="13.5">
      <c r="A12" s="54" t="s">
        <v>38</v>
      </c>
      <c r="B12" s="35"/>
      <c r="C12" s="9"/>
      <c r="D12" s="10"/>
      <c r="E12" s="11">
        <v>18727598</v>
      </c>
      <c r="F12" s="11">
        <v>18727598</v>
      </c>
      <c r="G12" s="11">
        <v>1114308</v>
      </c>
      <c r="H12" s="11">
        <v>191908</v>
      </c>
      <c r="I12" s="11">
        <v>4112650</v>
      </c>
      <c r="J12" s="11">
        <v>5418866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5418866</v>
      </c>
      <c r="X12" s="11">
        <v>4681900</v>
      </c>
      <c r="Y12" s="11">
        <v>736966</v>
      </c>
      <c r="Z12" s="2">
        <v>15.74</v>
      </c>
      <c r="AA12" s="15">
        <v>18727598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4089100</v>
      </c>
      <c r="F15" s="11">
        <v>4089100</v>
      </c>
      <c r="G15" s="11"/>
      <c r="H15" s="11"/>
      <c r="I15" s="11">
        <v>124011</v>
      </c>
      <c r="J15" s="11">
        <v>124011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124011</v>
      </c>
      <c r="X15" s="11">
        <v>1022275</v>
      </c>
      <c r="Y15" s="11">
        <v>-898264</v>
      </c>
      <c r="Z15" s="2">
        <v>-87.87</v>
      </c>
      <c r="AA15" s="15">
        <v>4089100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51631209</v>
      </c>
      <c r="F36" s="11">
        <f t="shared" si="4"/>
        <v>51631209</v>
      </c>
      <c r="G36" s="11">
        <f t="shared" si="4"/>
        <v>676486</v>
      </c>
      <c r="H36" s="11">
        <f t="shared" si="4"/>
        <v>2324487</v>
      </c>
      <c r="I36" s="11">
        <f t="shared" si="4"/>
        <v>3514125</v>
      </c>
      <c r="J36" s="11">
        <f t="shared" si="4"/>
        <v>6515098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6515098</v>
      </c>
      <c r="X36" s="11">
        <f t="shared" si="4"/>
        <v>12907802</v>
      </c>
      <c r="Y36" s="11">
        <f t="shared" si="4"/>
        <v>-6392704</v>
      </c>
      <c r="Z36" s="2">
        <f aca="true" t="shared" si="5" ref="Z36:Z49">+IF(X36&lt;&gt;0,+(Y36/X36)*100,0)</f>
        <v>-49.52589139498731</v>
      </c>
      <c r="AA36" s="15">
        <f>AA6+AA21</f>
        <v>51631209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22630943</v>
      </c>
      <c r="F37" s="11">
        <f t="shared" si="4"/>
        <v>22630943</v>
      </c>
      <c r="G37" s="11">
        <f t="shared" si="4"/>
        <v>0</v>
      </c>
      <c r="H37" s="11">
        <f t="shared" si="4"/>
        <v>1564430</v>
      </c>
      <c r="I37" s="11">
        <f t="shared" si="4"/>
        <v>5677059</v>
      </c>
      <c r="J37" s="11">
        <f t="shared" si="4"/>
        <v>7241489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7241489</v>
      </c>
      <c r="X37" s="11">
        <f t="shared" si="4"/>
        <v>5657736</v>
      </c>
      <c r="Y37" s="11">
        <f t="shared" si="4"/>
        <v>1583753</v>
      </c>
      <c r="Z37" s="2">
        <f t="shared" si="5"/>
        <v>27.992698846322984</v>
      </c>
      <c r="AA37" s="15">
        <f>AA7+AA22</f>
        <v>22630943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49813000</v>
      </c>
      <c r="F38" s="11">
        <f t="shared" si="4"/>
        <v>49813000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12453250</v>
      </c>
      <c r="Y38" s="11">
        <f t="shared" si="4"/>
        <v>-12453250</v>
      </c>
      <c r="Z38" s="2">
        <f t="shared" si="5"/>
        <v>-100</v>
      </c>
      <c r="AA38" s="15">
        <f>AA8+AA23</f>
        <v>49813000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5000000</v>
      </c>
      <c r="F40" s="11">
        <f t="shared" si="4"/>
        <v>5000000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1250000</v>
      </c>
      <c r="Y40" s="11">
        <f t="shared" si="4"/>
        <v>-1250000</v>
      </c>
      <c r="Z40" s="2">
        <f t="shared" si="5"/>
        <v>-100</v>
      </c>
      <c r="AA40" s="15">
        <f>AA10+AA25</f>
        <v>5000000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129075152</v>
      </c>
      <c r="F41" s="51">
        <f t="shared" si="6"/>
        <v>129075152</v>
      </c>
      <c r="G41" s="51">
        <f t="shared" si="6"/>
        <v>676486</v>
      </c>
      <c r="H41" s="51">
        <f t="shared" si="6"/>
        <v>3888917</v>
      </c>
      <c r="I41" s="51">
        <f t="shared" si="6"/>
        <v>9191184</v>
      </c>
      <c r="J41" s="51">
        <f t="shared" si="6"/>
        <v>13756587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13756587</v>
      </c>
      <c r="X41" s="51">
        <f t="shared" si="6"/>
        <v>32268788</v>
      </c>
      <c r="Y41" s="51">
        <f t="shared" si="6"/>
        <v>-18512201</v>
      </c>
      <c r="Z41" s="52">
        <f t="shared" si="5"/>
        <v>-57.3687521204701</v>
      </c>
      <c r="AA41" s="53">
        <f>SUM(AA36:AA40)</f>
        <v>129075152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18727598</v>
      </c>
      <c r="F42" s="67">
        <f t="shared" si="7"/>
        <v>18727598</v>
      </c>
      <c r="G42" s="67">
        <f t="shared" si="7"/>
        <v>1114308</v>
      </c>
      <c r="H42" s="67">
        <f t="shared" si="7"/>
        <v>191908</v>
      </c>
      <c r="I42" s="67">
        <f t="shared" si="7"/>
        <v>4112650</v>
      </c>
      <c r="J42" s="67">
        <f t="shared" si="7"/>
        <v>5418866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5418866</v>
      </c>
      <c r="X42" s="67">
        <f t="shared" si="7"/>
        <v>4681900</v>
      </c>
      <c r="Y42" s="67">
        <f t="shared" si="7"/>
        <v>736966</v>
      </c>
      <c r="Z42" s="69">
        <f t="shared" si="5"/>
        <v>15.74074627822038</v>
      </c>
      <c r="AA42" s="68">
        <f aca="true" t="shared" si="8" ref="AA42:AA48">AA12+AA27</f>
        <v>18727598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4089100</v>
      </c>
      <c r="F45" s="67">
        <f t="shared" si="7"/>
        <v>4089100</v>
      </c>
      <c r="G45" s="67">
        <f t="shared" si="7"/>
        <v>0</v>
      </c>
      <c r="H45" s="67">
        <f t="shared" si="7"/>
        <v>0</v>
      </c>
      <c r="I45" s="67">
        <f t="shared" si="7"/>
        <v>124011</v>
      </c>
      <c r="J45" s="67">
        <f t="shared" si="7"/>
        <v>124011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124011</v>
      </c>
      <c r="X45" s="67">
        <f t="shared" si="7"/>
        <v>1022275</v>
      </c>
      <c r="Y45" s="67">
        <f t="shared" si="7"/>
        <v>-898264</v>
      </c>
      <c r="Z45" s="69">
        <f t="shared" si="5"/>
        <v>-87.86911545327823</v>
      </c>
      <c r="AA45" s="68">
        <f t="shared" si="8"/>
        <v>4089100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151891850</v>
      </c>
      <c r="F49" s="79">
        <f t="shared" si="9"/>
        <v>151891850</v>
      </c>
      <c r="G49" s="79">
        <f t="shared" si="9"/>
        <v>1790794</v>
      </c>
      <c r="H49" s="79">
        <f t="shared" si="9"/>
        <v>4080825</v>
      </c>
      <c r="I49" s="79">
        <f t="shared" si="9"/>
        <v>13427845</v>
      </c>
      <c r="J49" s="79">
        <f t="shared" si="9"/>
        <v>19299464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19299464</v>
      </c>
      <c r="X49" s="79">
        <f t="shared" si="9"/>
        <v>37972963</v>
      </c>
      <c r="Y49" s="79">
        <f t="shared" si="9"/>
        <v>-18673499</v>
      </c>
      <c r="Z49" s="80">
        <f t="shared" si="5"/>
        <v>-49.17577540630685</v>
      </c>
      <c r="AA49" s="81">
        <f>SUM(AA41:AA48)</f>
        <v>151891850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26999000</v>
      </c>
      <c r="F51" s="67">
        <f t="shared" si="10"/>
        <v>26999000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6749750</v>
      </c>
      <c r="Y51" s="67">
        <f t="shared" si="10"/>
        <v>-6749750</v>
      </c>
      <c r="Z51" s="69">
        <f>+IF(X51&lt;&gt;0,+(Y51/X51)*100,0)</f>
        <v>-100</v>
      </c>
      <c r="AA51" s="68">
        <f>SUM(AA57:AA61)</f>
        <v>26999000</v>
      </c>
    </row>
    <row r="52" spans="1:27" ht="13.5">
      <c r="A52" s="84" t="s">
        <v>32</v>
      </c>
      <c r="B52" s="47"/>
      <c r="C52" s="9"/>
      <c r="D52" s="10"/>
      <c r="E52" s="11">
        <v>1456000</v>
      </c>
      <c r="F52" s="11">
        <v>1456000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364000</v>
      </c>
      <c r="Y52" s="11">
        <v>-364000</v>
      </c>
      <c r="Z52" s="2">
        <v>-100</v>
      </c>
      <c r="AA52" s="15">
        <v>1456000</v>
      </c>
    </row>
    <row r="53" spans="1:27" ht="13.5">
      <c r="A53" s="84" t="s">
        <v>33</v>
      </c>
      <c r="B53" s="47"/>
      <c r="C53" s="9"/>
      <c r="D53" s="10"/>
      <c r="E53" s="11">
        <v>3572000</v>
      </c>
      <c r="F53" s="11">
        <v>3572000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893000</v>
      </c>
      <c r="Y53" s="11">
        <v>-893000</v>
      </c>
      <c r="Z53" s="2">
        <v>-100</v>
      </c>
      <c r="AA53" s="15">
        <v>3572000</v>
      </c>
    </row>
    <row r="54" spans="1:27" ht="13.5">
      <c r="A54" s="84" t="s">
        <v>34</v>
      </c>
      <c r="B54" s="47"/>
      <c r="C54" s="9"/>
      <c r="D54" s="10"/>
      <c r="E54" s="11">
        <v>7784000</v>
      </c>
      <c r="F54" s="11">
        <v>7784000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1946000</v>
      </c>
      <c r="Y54" s="11">
        <v>-1946000</v>
      </c>
      <c r="Z54" s="2">
        <v>-100</v>
      </c>
      <c r="AA54" s="15">
        <v>7784000</v>
      </c>
    </row>
    <row r="55" spans="1:27" ht="13.5">
      <c r="A55" s="84" t="s">
        <v>35</v>
      </c>
      <c r="B55" s="47"/>
      <c r="C55" s="9"/>
      <c r="D55" s="10"/>
      <c r="E55" s="11">
        <v>5185000</v>
      </c>
      <c r="F55" s="11">
        <v>5185000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1296250</v>
      </c>
      <c r="Y55" s="11">
        <v>-1296250</v>
      </c>
      <c r="Z55" s="2">
        <v>-100</v>
      </c>
      <c r="AA55" s="15">
        <v>5185000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17997000</v>
      </c>
      <c r="F57" s="51">
        <f t="shared" si="11"/>
        <v>17997000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4499250</v>
      </c>
      <c r="Y57" s="51">
        <f t="shared" si="11"/>
        <v>-4499250</v>
      </c>
      <c r="Z57" s="52">
        <f>+IF(X57&lt;&gt;0,+(Y57/X57)*100,0)</f>
        <v>-100</v>
      </c>
      <c r="AA57" s="53">
        <f>SUM(AA52:AA56)</f>
        <v>17997000</v>
      </c>
    </row>
    <row r="58" spans="1:27" ht="13.5">
      <c r="A58" s="86" t="s">
        <v>38</v>
      </c>
      <c r="B58" s="35"/>
      <c r="C58" s="9"/>
      <c r="D58" s="10"/>
      <c r="E58" s="11">
        <v>1295000</v>
      </c>
      <c r="F58" s="11">
        <v>1295000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323750</v>
      </c>
      <c r="Y58" s="11">
        <v>-323750</v>
      </c>
      <c r="Z58" s="2">
        <v>-100</v>
      </c>
      <c r="AA58" s="15">
        <v>1295000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7707000</v>
      </c>
      <c r="F61" s="11">
        <v>7707000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1926750</v>
      </c>
      <c r="Y61" s="11">
        <v>-1926750</v>
      </c>
      <c r="Z61" s="2">
        <v>-100</v>
      </c>
      <c r="AA61" s="15">
        <v>7707000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146022</v>
      </c>
      <c r="H66" s="14">
        <v>867122</v>
      </c>
      <c r="I66" s="14">
        <v>1787192</v>
      </c>
      <c r="J66" s="14">
        <v>2800336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2800336</v>
      </c>
      <c r="X66" s="14"/>
      <c r="Y66" s="14">
        <v>2800336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36505</v>
      </c>
      <c r="H68" s="11">
        <v>216780</v>
      </c>
      <c r="I68" s="11">
        <v>446798</v>
      </c>
      <c r="J68" s="11">
        <v>700083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700083</v>
      </c>
      <c r="X68" s="11"/>
      <c r="Y68" s="11">
        <v>700083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182527</v>
      </c>
      <c r="H69" s="79">
        <f t="shared" si="12"/>
        <v>1083902</v>
      </c>
      <c r="I69" s="79">
        <f t="shared" si="12"/>
        <v>2233990</v>
      </c>
      <c r="J69" s="79">
        <f t="shared" si="12"/>
        <v>3500419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3500419</v>
      </c>
      <c r="X69" s="79">
        <f t="shared" si="12"/>
        <v>0</v>
      </c>
      <c r="Y69" s="79">
        <f t="shared" si="12"/>
        <v>3500419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216334318</v>
      </c>
      <c r="F5" s="43">
        <f t="shared" si="0"/>
        <v>216334318</v>
      </c>
      <c r="G5" s="43">
        <f t="shared" si="0"/>
        <v>0</v>
      </c>
      <c r="H5" s="43">
        <f t="shared" si="0"/>
        <v>0</v>
      </c>
      <c r="I5" s="43">
        <f t="shared" si="0"/>
        <v>2610520</v>
      </c>
      <c r="J5" s="43">
        <f t="shared" si="0"/>
        <v>2610520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2610520</v>
      </c>
      <c r="X5" s="43">
        <f t="shared" si="0"/>
        <v>54083580</v>
      </c>
      <c r="Y5" s="43">
        <f t="shared" si="0"/>
        <v>-51473060</v>
      </c>
      <c r="Z5" s="44">
        <f>+IF(X5&lt;&gt;0,+(Y5/X5)*100,0)</f>
        <v>-95.17317455686181</v>
      </c>
      <c r="AA5" s="45">
        <f>SUM(AA11:AA18)</f>
        <v>216334318</v>
      </c>
    </row>
    <row r="6" spans="1:27" ht="13.5">
      <c r="A6" s="46" t="s">
        <v>32</v>
      </c>
      <c r="B6" s="47"/>
      <c r="C6" s="9"/>
      <c r="D6" s="10"/>
      <c r="E6" s="11">
        <v>23617099</v>
      </c>
      <c r="F6" s="11">
        <v>23617099</v>
      </c>
      <c r="G6" s="11"/>
      <c r="H6" s="11"/>
      <c r="I6" s="11">
        <v>947401</v>
      </c>
      <c r="J6" s="11">
        <v>947401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947401</v>
      </c>
      <c r="X6" s="11">
        <v>5904275</v>
      </c>
      <c r="Y6" s="11">
        <v>-4956874</v>
      </c>
      <c r="Z6" s="2">
        <v>-83.95</v>
      </c>
      <c r="AA6" s="15">
        <v>23617099</v>
      </c>
    </row>
    <row r="7" spans="1:27" ht="13.5">
      <c r="A7" s="46" t="s">
        <v>33</v>
      </c>
      <c r="B7" s="47"/>
      <c r="C7" s="9"/>
      <c r="D7" s="10"/>
      <c r="E7" s="11">
        <v>22000000</v>
      </c>
      <c r="F7" s="11">
        <v>22000000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5500000</v>
      </c>
      <c r="Y7" s="11">
        <v>-5500000</v>
      </c>
      <c r="Z7" s="2">
        <v>-100</v>
      </c>
      <c r="AA7" s="15">
        <v>22000000</v>
      </c>
    </row>
    <row r="8" spans="1:27" ht="13.5">
      <c r="A8" s="46" t="s">
        <v>34</v>
      </c>
      <c r="B8" s="47"/>
      <c r="C8" s="9"/>
      <c r="D8" s="10"/>
      <c r="E8" s="11">
        <v>62914000</v>
      </c>
      <c r="F8" s="11">
        <v>62914000</v>
      </c>
      <c r="G8" s="11"/>
      <c r="H8" s="11"/>
      <c r="I8" s="11">
        <v>100051</v>
      </c>
      <c r="J8" s="11">
        <v>100051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100051</v>
      </c>
      <c r="X8" s="11">
        <v>15728500</v>
      </c>
      <c r="Y8" s="11">
        <v>-15628449</v>
      </c>
      <c r="Z8" s="2">
        <v>-99.36</v>
      </c>
      <c r="AA8" s="15">
        <v>62914000</v>
      </c>
    </row>
    <row r="9" spans="1:27" ht="13.5">
      <c r="A9" s="46" t="s">
        <v>35</v>
      </c>
      <c r="B9" s="47"/>
      <c r="C9" s="9"/>
      <c r="D9" s="10"/>
      <c r="E9" s="11">
        <v>1500000</v>
      </c>
      <c r="F9" s="11">
        <v>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375000</v>
      </c>
      <c r="Y9" s="11">
        <v>-375000</v>
      </c>
      <c r="Z9" s="2">
        <v>-100</v>
      </c>
      <c r="AA9" s="15">
        <v>1500000</v>
      </c>
    </row>
    <row r="10" spans="1:27" ht="13.5">
      <c r="A10" s="46" t="s">
        <v>36</v>
      </c>
      <c r="B10" s="47"/>
      <c r="C10" s="9"/>
      <c r="D10" s="10"/>
      <c r="E10" s="11">
        <v>12000000</v>
      </c>
      <c r="F10" s="11">
        <v>12000000</v>
      </c>
      <c r="G10" s="11"/>
      <c r="H10" s="11"/>
      <c r="I10" s="11">
        <v>131127</v>
      </c>
      <c r="J10" s="11">
        <v>131127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131127</v>
      </c>
      <c r="X10" s="11">
        <v>3000000</v>
      </c>
      <c r="Y10" s="11">
        <v>-2868873</v>
      </c>
      <c r="Z10" s="2">
        <v>-95.63</v>
      </c>
      <c r="AA10" s="15">
        <v>12000000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122031099</v>
      </c>
      <c r="F11" s="51">
        <f t="shared" si="1"/>
        <v>122031099</v>
      </c>
      <c r="G11" s="51">
        <f t="shared" si="1"/>
        <v>0</v>
      </c>
      <c r="H11" s="51">
        <f t="shared" si="1"/>
        <v>0</v>
      </c>
      <c r="I11" s="51">
        <f t="shared" si="1"/>
        <v>1178579</v>
      </c>
      <c r="J11" s="51">
        <f t="shared" si="1"/>
        <v>1178579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1178579</v>
      </c>
      <c r="X11" s="51">
        <f t="shared" si="1"/>
        <v>30507775</v>
      </c>
      <c r="Y11" s="51">
        <f t="shared" si="1"/>
        <v>-29329196</v>
      </c>
      <c r="Z11" s="52">
        <f>+IF(X11&lt;&gt;0,+(Y11/X11)*100,0)</f>
        <v>-96.13679135892409</v>
      </c>
      <c r="AA11" s="53">
        <f>SUM(AA6:AA10)</f>
        <v>122031099</v>
      </c>
    </row>
    <row r="12" spans="1:27" ht="13.5">
      <c r="A12" s="54" t="s">
        <v>38</v>
      </c>
      <c r="B12" s="35"/>
      <c r="C12" s="9"/>
      <c r="D12" s="10"/>
      <c r="E12" s="11">
        <v>36101584</v>
      </c>
      <c r="F12" s="11">
        <v>36101584</v>
      </c>
      <c r="G12" s="11"/>
      <c r="H12" s="11"/>
      <c r="I12" s="11">
        <v>1431941</v>
      </c>
      <c r="J12" s="11">
        <v>1431941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1431941</v>
      </c>
      <c r="X12" s="11">
        <v>9025396</v>
      </c>
      <c r="Y12" s="11">
        <v>-7593455</v>
      </c>
      <c r="Z12" s="2">
        <v>-84.13</v>
      </c>
      <c r="AA12" s="15">
        <v>36101584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58201635</v>
      </c>
      <c r="F15" s="11">
        <v>58201635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14550409</v>
      </c>
      <c r="Y15" s="11">
        <v>-14550409</v>
      </c>
      <c r="Z15" s="2">
        <v>-100</v>
      </c>
      <c r="AA15" s="15">
        <v>58201635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24448350</v>
      </c>
      <c r="F20" s="60">
        <f t="shared" si="2"/>
        <v>24448350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6112088</v>
      </c>
      <c r="Y20" s="60">
        <f t="shared" si="2"/>
        <v>-6112088</v>
      </c>
      <c r="Z20" s="61">
        <f>+IF(X20&lt;&gt;0,+(Y20/X20)*100,0)</f>
        <v>-100</v>
      </c>
      <c r="AA20" s="62">
        <f>SUM(AA26:AA33)</f>
        <v>24448350</v>
      </c>
    </row>
    <row r="21" spans="1:27" ht="13.5">
      <c r="A21" s="46" t="s">
        <v>32</v>
      </c>
      <c r="B21" s="47"/>
      <c r="C21" s="9"/>
      <c r="D21" s="10"/>
      <c r="E21" s="11">
        <v>18948350</v>
      </c>
      <c r="F21" s="11">
        <v>18948350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4737088</v>
      </c>
      <c r="Y21" s="11">
        <v>-4737088</v>
      </c>
      <c r="Z21" s="2">
        <v>-100</v>
      </c>
      <c r="AA21" s="15">
        <v>18948350</v>
      </c>
    </row>
    <row r="22" spans="1:27" ht="13.5">
      <c r="A22" s="46" t="s">
        <v>33</v>
      </c>
      <c r="B22" s="47"/>
      <c r="C22" s="9"/>
      <c r="D22" s="10"/>
      <c r="E22" s="11">
        <v>2000000</v>
      </c>
      <c r="F22" s="11">
        <v>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500000</v>
      </c>
      <c r="Y22" s="11">
        <v>-500000</v>
      </c>
      <c r="Z22" s="2">
        <v>-100</v>
      </c>
      <c r="AA22" s="15">
        <v>2000000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20948350</v>
      </c>
      <c r="F26" s="51">
        <f t="shared" si="3"/>
        <v>20948350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5237088</v>
      </c>
      <c r="Y26" s="51">
        <f t="shared" si="3"/>
        <v>-5237088</v>
      </c>
      <c r="Z26" s="52">
        <f>+IF(X26&lt;&gt;0,+(Y26/X26)*100,0)</f>
        <v>-100</v>
      </c>
      <c r="AA26" s="53">
        <f>SUM(AA21:AA25)</f>
        <v>20948350</v>
      </c>
    </row>
    <row r="27" spans="1:27" ht="13.5">
      <c r="A27" s="54" t="s">
        <v>38</v>
      </c>
      <c r="B27" s="64"/>
      <c r="C27" s="9"/>
      <c r="D27" s="10"/>
      <c r="E27" s="11">
        <v>3500000</v>
      </c>
      <c r="F27" s="11">
        <v>3500000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875000</v>
      </c>
      <c r="Y27" s="11">
        <v>-875000</v>
      </c>
      <c r="Z27" s="2">
        <v>-100</v>
      </c>
      <c r="AA27" s="15">
        <v>3500000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42565449</v>
      </c>
      <c r="F36" s="11">
        <f t="shared" si="4"/>
        <v>42565449</v>
      </c>
      <c r="G36" s="11">
        <f t="shared" si="4"/>
        <v>0</v>
      </c>
      <c r="H36" s="11">
        <f t="shared" si="4"/>
        <v>0</v>
      </c>
      <c r="I36" s="11">
        <f t="shared" si="4"/>
        <v>947401</v>
      </c>
      <c r="J36" s="11">
        <f t="shared" si="4"/>
        <v>947401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947401</v>
      </c>
      <c r="X36" s="11">
        <f t="shared" si="4"/>
        <v>10641363</v>
      </c>
      <c r="Y36" s="11">
        <f t="shared" si="4"/>
        <v>-9693962</v>
      </c>
      <c r="Z36" s="2">
        <f aca="true" t="shared" si="5" ref="Z36:Z49">+IF(X36&lt;&gt;0,+(Y36/X36)*100,0)</f>
        <v>-91.09699575139012</v>
      </c>
      <c r="AA36" s="15">
        <f>AA6+AA21</f>
        <v>42565449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24000000</v>
      </c>
      <c r="F37" s="11">
        <f t="shared" si="4"/>
        <v>24000000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6000000</v>
      </c>
      <c r="Y37" s="11">
        <f t="shared" si="4"/>
        <v>-6000000</v>
      </c>
      <c r="Z37" s="2">
        <f t="shared" si="5"/>
        <v>-100</v>
      </c>
      <c r="AA37" s="15">
        <f>AA7+AA22</f>
        <v>24000000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62914000</v>
      </c>
      <c r="F38" s="11">
        <f t="shared" si="4"/>
        <v>62914000</v>
      </c>
      <c r="G38" s="11">
        <f t="shared" si="4"/>
        <v>0</v>
      </c>
      <c r="H38" s="11">
        <f t="shared" si="4"/>
        <v>0</v>
      </c>
      <c r="I38" s="11">
        <f t="shared" si="4"/>
        <v>100051</v>
      </c>
      <c r="J38" s="11">
        <f t="shared" si="4"/>
        <v>100051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100051</v>
      </c>
      <c r="X38" s="11">
        <f t="shared" si="4"/>
        <v>15728500</v>
      </c>
      <c r="Y38" s="11">
        <f t="shared" si="4"/>
        <v>-15628449</v>
      </c>
      <c r="Z38" s="2">
        <f t="shared" si="5"/>
        <v>-99.36388721111359</v>
      </c>
      <c r="AA38" s="15">
        <f>AA8+AA23</f>
        <v>62914000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1500000</v>
      </c>
      <c r="F39" s="11">
        <f t="shared" si="4"/>
        <v>1500000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375000</v>
      </c>
      <c r="Y39" s="11">
        <f t="shared" si="4"/>
        <v>-375000</v>
      </c>
      <c r="Z39" s="2">
        <f t="shared" si="5"/>
        <v>-100</v>
      </c>
      <c r="AA39" s="15">
        <f>AA9+AA24</f>
        <v>1500000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12000000</v>
      </c>
      <c r="F40" s="11">
        <f t="shared" si="4"/>
        <v>12000000</v>
      </c>
      <c r="G40" s="11">
        <f t="shared" si="4"/>
        <v>0</v>
      </c>
      <c r="H40" s="11">
        <f t="shared" si="4"/>
        <v>0</v>
      </c>
      <c r="I40" s="11">
        <f t="shared" si="4"/>
        <v>131127</v>
      </c>
      <c r="J40" s="11">
        <f t="shared" si="4"/>
        <v>131127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131127</v>
      </c>
      <c r="X40" s="11">
        <f t="shared" si="4"/>
        <v>3000000</v>
      </c>
      <c r="Y40" s="11">
        <f t="shared" si="4"/>
        <v>-2868873</v>
      </c>
      <c r="Z40" s="2">
        <f t="shared" si="5"/>
        <v>-95.6291</v>
      </c>
      <c r="AA40" s="15">
        <f>AA10+AA25</f>
        <v>12000000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142979449</v>
      </c>
      <c r="F41" s="51">
        <f t="shared" si="6"/>
        <v>142979449</v>
      </c>
      <c r="G41" s="51">
        <f t="shared" si="6"/>
        <v>0</v>
      </c>
      <c r="H41" s="51">
        <f t="shared" si="6"/>
        <v>0</v>
      </c>
      <c r="I41" s="51">
        <f t="shared" si="6"/>
        <v>1178579</v>
      </c>
      <c r="J41" s="51">
        <f t="shared" si="6"/>
        <v>1178579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1178579</v>
      </c>
      <c r="X41" s="51">
        <f t="shared" si="6"/>
        <v>35744863</v>
      </c>
      <c r="Y41" s="51">
        <f t="shared" si="6"/>
        <v>-34566284</v>
      </c>
      <c r="Z41" s="52">
        <f t="shared" si="5"/>
        <v>-96.70280174244897</v>
      </c>
      <c r="AA41" s="53">
        <f>SUM(AA36:AA40)</f>
        <v>142979449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39601584</v>
      </c>
      <c r="F42" s="67">
        <f t="shared" si="7"/>
        <v>39601584</v>
      </c>
      <c r="G42" s="67">
        <f t="shared" si="7"/>
        <v>0</v>
      </c>
      <c r="H42" s="67">
        <f t="shared" si="7"/>
        <v>0</v>
      </c>
      <c r="I42" s="67">
        <f t="shared" si="7"/>
        <v>1431941</v>
      </c>
      <c r="J42" s="67">
        <f t="shared" si="7"/>
        <v>1431941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1431941</v>
      </c>
      <c r="X42" s="67">
        <f t="shared" si="7"/>
        <v>9900396</v>
      </c>
      <c r="Y42" s="67">
        <f t="shared" si="7"/>
        <v>-8468455</v>
      </c>
      <c r="Z42" s="69">
        <f t="shared" si="5"/>
        <v>-85.53652803382815</v>
      </c>
      <c r="AA42" s="68">
        <f aca="true" t="shared" si="8" ref="AA42:AA48">AA12+AA27</f>
        <v>39601584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58201635</v>
      </c>
      <c r="F45" s="67">
        <f t="shared" si="7"/>
        <v>58201635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14550409</v>
      </c>
      <c r="Y45" s="67">
        <f t="shared" si="7"/>
        <v>-14550409</v>
      </c>
      <c r="Z45" s="69">
        <f t="shared" si="5"/>
        <v>-100</v>
      </c>
      <c r="AA45" s="68">
        <f t="shared" si="8"/>
        <v>58201635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240782668</v>
      </c>
      <c r="F49" s="79">
        <f t="shared" si="9"/>
        <v>240782668</v>
      </c>
      <c r="G49" s="79">
        <f t="shared" si="9"/>
        <v>0</v>
      </c>
      <c r="H49" s="79">
        <f t="shared" si="9"/>
        <v>0</v>
      </c>
      <c r="I49" s="79">
        <f t="shared" si="9"/>
        <v>2610520</v>
      </c>
      <c r="J49" s="79">
        <f t="shared" si="9"/>
        <v>2610520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2610520</v>
      </c>
      <c r="X49" s="79">
        <f t="shared" si="9"/>
        <v>60195668</v>
      </c>
      <c r="Y49" s="79">
        <f t="shared" si="9"/>
        <v>-57585148</v>
      </c>
      <c r="Z49" s="80">
        <f t="shared" si="5"/>
        <v>-95.6632759686295</v>
      </c>
      <c r="AA49" s="81">
        <f>SUM(AA41:AA48)</f>
        <v>240782668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69058000</v>
      </c>
      <c r="F51" s="67">
        <f t="shared" si="10"/>
        <v>69058000</v>
      </c>
      <c r="G51" s="67">
        <f t="shared" si="10"/>
        <v>0</v>
      </c>
      <c r="H51" s="67">
        <f t="shared" si="10"/>
        <v>0</v>
      </c>
      <c r="I51" s="67">
        <f t="shared" si="10"/>
        <v>1498794</v>
      </c>
      <c r="J51" s="67">
        <f t="shared" si="10"/>
        <v>1498794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1498794</v>
      </c>
      <c r="X51" s="67">
        <f t="shared" si="10"/>
        <v>17264500</v>
      </c>
      <c r="Y51" s="67">
        <f t="shared" si="10"/>
        <v>-15765706</v>
      </c>
      <c r="Z51" s="69">
        <f>+IF(X51&lt;&gt;0,+(Y51/X51)*100,0)</f>
        <v>-91.31863650844217</v>
      </c>
      <c r="AA51" s="68">
        <f>SUM(AA57:AA61)</f>
        <v>69058000</v>
      </c>
    </row>
    <row r="52" spans="1:27" ht="13.5">
      <c r="A52" s="84" t="s">
        <v>32</v>
      </c>
      <c r="B52" s="47"/>
      <c r="C52" s="9"/>
      <c r="D52" s="10"/>
      <c r="E52" s="11">
        <v>25315000</v>
      </c>
      <c r="F52" s="11">
        <v>25315000</v>
      </c>
      <c r="G52" s="11"/>
      <c r="H52" s="11"/>
      <c r="I52" s="11">
        <v>1498794</v>
      </c>
      <c r="J52" s="11">
        <v>1498794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1498794</v>
      </c>
      <c r="X52" s="11">
        <v>6328750</v>
      </c>
      <c r="Y52" s="11">
        <v>-4829956</v>
      </c>
      <c r="Z52" s="2">
        <v>-76.32</v>
      </c>
      <c r="AA52" s="15">
        <v>25315000</v>
      </c>
    </row>
    <row r="53" spans="1:27" ht="13.5">
      <c r="A53" s="84" t="s">
        <v>33</v>
      </c>
      <c r="B53" s="47"/>
      <c r="C53" s="9"/>
      <c r="D53" s="10"/>
      <c r="E53" s="11">
        <v>14622000</v>
      </c>
      <c r="F53" s="11">
        <v>14622000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3655500</v>
      </c>
      <c r="Y53" s="11">
        <v>-3655500</v>
      </c>
      <c r="Z53" s="2">
        <v>-100</v>
      </c>
      <c r="AA53" s="15">
        <v>14622000</v>
      </c>
    </row>
    <row r="54" spans="1:27" ht="13.5">
      <c r="A54" s="84" t="s">
        <v>34</v>
      </c>
      <c r="B54" s="47"/>
      <c r="C54" s="9"/>
      <c r="D54" s="10"/>
      <c r="E54" s="11">
        <v>9808000</v>
      </c>
      <c r="F54" s="11">
        <v>9808000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2452000</v>
      </c>
      <c r="Y54" s="11">
        <v>-2452000</v>
      </c>
      <c r="Z54" s="2">
        <v>-100</v>
      </c>
      <c r="AA54" s="15">
        <v>9808000</v>
      </c>
    </row>
    <row r="55" spans="1:27" ht="13.5">
      <c r="A55" s="84" t="s">
        <v>35</v>
      </c>
      <c r="B55" s="47"/>
      <c r="C55" s="9"/>
      <c r="D55" s="10"/>
      <c r="E55" s="11">
        <v>1933000</v>
      </c>
      <c r="F55" s="11">
        <v>1933000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483250</v>
      </c>
      <c r="Y55" s="11">
        <v>-483250</v>
      </c>
      <c r="Z55" s="2">
        <v>-100</v>
      </c>
      <c r="AA55" s="15">
        <v>1933000</v>
      </c>
    </row>
    <row r="56" spans="1:27" ht="13.5">
      <c r="A56" s="84" t="s">
        <v>36</v>
      </c>
      <c r="B56" s="47"/>
      <c r="C56" s="9"/>
      <c r="D56" s="10"/>
      <c r="E56" s="11">
        <v>1107000</v>
      </c>
      <c r="F56" s="11">
        <v>1107000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276750</v>
      </c>
      <c r="Y56" s="11">
        <v>-276750</v>
      </c>
      <c r="Z56" s="2">
        <v>-100</v>
      </c>
      <c r="AA56" s="15">
        <v>1107000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52785000</v>
      </c>
      <c r="F57" s="51">
        <f t="shared" si="11"/>
        <v>52785000</v>
      </c>
      <c r="G57" s="51">
        <f t="shared" si="11"/>
        <v>0</v>
      </c>
      <c r="H57" s="51">
        <f t="shared" si="11"/>
        <v>0</v>
      </c>
      <c r="I57" s="51">
        <f t="shared" si="11"/>
        <v>1498794</v>
      </c>
      <c r="J57" s="51">
        <f t="shared" si="11"/>
        <v>1498794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1498794</v>
      </c>
      <c r="X57" s="51">
        <f t="shared" si="11"/>
        <v>13196250</v>
      </c>
      <c r="Y57" s="51">
        <f t="shared" si="11"/>
        <v>-11697456</v>
      </c>
      <c r="Z57" s="52">
        <f>+IF(X57&lt;&gt;0,+(Y57/X57)*100,0)</f>
        <v>-88.64227337311736</v>
      </c>
      <c r="AA57" s="53">
        <f>SUM(AA52:AA56)</f>
        <v>52785000</v>
      </c>
    </row>
    <row r="58" spans="1:27" ht="13.5">
      <c r="A58" s="86" t="s">
        <v>38</v>
      </c>
      <c r="B58" s="35"/>
      <c r="C58" s="9"/>
      <c r="D58" s="10"/>
      <c r="E58" s="11">
        <v>10289000</v>
      </c>
      <c r="F58" s="11">
        <v>10289000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2572250</v>
      </c>
      <c r="Y58" s="11">
        <v>-2572250</v>
      </c>
      <c r="Z58" s="2">
        <v>-100</v>
      </c>
      <c r="AA58" s="15">
        <v>10289000</v>
      </c>
    </row>
    <row r="59" spans="1:27" ht="13.5">
      <c r="A59" s="86" t="s">
        <v>39</v>
      </c>
      <c r="B59" s="35"/>
      <c r="C59" s="12"/>
      <c r="D59" s="13"/>
      <c r="E59" s="14">
        <v>287000</v>
      </c>
      <c r="F59" s="14">
        <v>287000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71750</v>
      </c>
      <c r="Y59" s="14">
        <v>-71750</v>
      </c>
      <c r="Z59" s="2">
        <v>-100</v>
      </c>
      <c r="AA59" s="22">
        <v>287000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5697000</v>
      </c>
      <c r="F61" s="11">
        <v>5697000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1424250</v>
      </c>
      <c r="Y61" s="11">
        <v>-1424250</v>
      </c>
      <c r="Z61" s="2">
        <v>-100</v>
      </c>
      <c r="AA61" s="15">
        <v>5697000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10000000</v>
      </c>
      <c r="F5" s="43">
        <f t="shared" si="0"/>
        <v>10000000</v>
      </c>
      <c r="G5" s="43">
        <f t="shared" si="0"/>
        <v>0</v>
      </c>
      <c r="H5" s="43">
        <f t="shared" si="0"/>
        <v>4092371</v>
      </c>
      <c r="I5" s="43">
        <f t="shared" si="0"/>
        <v>236621</v>
      </c>
      <c r="J5" s="43">
        <f t="shared" si="0"/>
        <v>4328992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4328992</v>
      </c>
      <c r="X5" s="43">
        <f t="shared" si="0"/>
        <v>2500000</v>
      </c>
      <c r="Y5" s="43">
        <f t="shared" si="0"/>
        <v>1828992</v>
      </c>
      <c r="Z5" s="44">
        <f>+IF(X5&lt;&gt;0,+(Y5/X5)*100,0)</f>
        <v>73.15968000000001</v>
      </c>
      <c r="AA5" s="45">
        <f>SUM(AA11:AA18)</f>
        <v>10000000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4092371</v>
      </c>
      <c r="I6" s="11">
        <v>236621</v>
      </c>
      <c r="J6" s="11">
        <v>4328992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4328992</v>
      </c>
      <c r="X6" s="11"/>
      <c r="Y6" s="11">
        <v>4328992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4092371</v>
      </c>
      <c r="I11" s="51">
        <f t="shared" si="1"/>
        <v>236621</v>
      </c>
      <c r="J11" s="51">
        <f t="shared" si="1"/>
        <v>4328992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4328992</v>
      </c>
      <c r="X11" s="51">
        <f t="shared" si="1"/>
        <v>0</v>
      </c>
      <c r="Y11" s="51">
        <f t="shared" si="1"/>
        <v>4328992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>
        <v>10000000</v>
      </c>
      <c r="F12" s="11">
        <v>10000000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2500000</v>
      </c>
      <c r="Y12" s="11">
        <v>-2500000</v>
      </c>
      <c r="Z12" s="2">
        <v>-100</v>
      </c>
      <c r="AA12" s="15">
        <v>10000000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4092371</v>
      </c>
      <c r="I36" s="11">
        <f t="shared" si="4"/>
        <v>236621</v>
      </c>
      <c r="J36" s="11">
        <f t="shared" si="4"/>
        <v>4328992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4328992</v>
      </c>
      <c r="X36" s="11">
        <f t="shared" si="4"/>
        <v>0</v>
      </c>
      <c r="Y36" s="11">
        <f t="shared" si="4"/>
        <v>4328992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4092371</v>
      </c>
      <c r="I41" s="51">
        <f t="shared" si="6"/>
        <v>236621</v>
      </c>
      <c r="J41" s="51">
        <f t="shared" si="6"/>
        <v>4328992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4328992</v>
      </c>
      <c r="X41" s="51">
        <f t="shared" si="6"/>
        <v>0</v>
      </c>
      <c r="Y41" s="51">
        <f t="shared" si="6"/>
        <v>4328992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10000000</v>
      </c>
      <c r="F42" s="67">
        <f t="shared" si="7"/>
        <v>10000000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2500000</v>
      </c>
      <c r="Y42" s="67">
        <f t="shared" si="7"/>
        <v>-2500000</v>
      </c>
      <c r="Z42" s="69">
        <f t="shared" si="5"/>
        <v>-100</v>
      </c>
      <c r="AA42" s="68">
        <f aca="true" t="shared" si="8" ref="AA42:AA48">AA12+AA27</f>
        <v>10000000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10000000</v>
      </c>
      <c r="F49" s="79">
        <f t="shared" si="9"/>
        <v>10000000</v>
      </c>
      <c r="G49" s="79">
        <f t="shared" si="9"/>
        <v>0</v>
      </c>
      <c r="H49" s="79">
        <f t="shared" si="9"/>
        <v>4092371</v>
      </c>
      <c r="I49" s="79">
        <f t="shared" si="9"/>
        <v>236621</v>
      </c>
      <c r="J49" s="79">
        <f t="shared" si="9"/>
        <v>4328992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4328992</v>
      </c>
      <c r="X49" s="79">
        <f t="shared" si="9"/>
        <v>2500000</v>
      </c>
      <c r="Y49" s="79">
        <f t="shared" si="9"/>
        <v>1828992</v>
      </c>
      <c r="Z49" s="80">
        <f t="shared" si="5"/>
        <v>73.15968000000001</v>
      </c>
      <c r="AA49" s="81">
        <f>SUM(AA41:AA48)</f>
        <v>10000000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2453000</v>
      </c>
      <c r="F51" s="67">
        <f t="shared" si="10"/>
        <v>2453000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613250</v>
      </c>
      <c r="Y51" s="67">
        <f t="shared" si="10"/>
        <v>-613250</v>
      </c>
      <c r="Z51" s="69">
        <f>+IF(X51&lt;&gt;0,+(Y51/X51)*100,0)</f>
        <v>-100</v>
      </c>
      <c r="AA51" s="68">
        <f>SUM(AA57:AA61)</f>
        <v>2453000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2453000</v>
      </c>
      <c r="F61" s="11">
        <v>2453000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613250</v>
      </c>
      <c r="Y61" s="11">
        <v>-613250</v>
      </c>
      <c r="Z61" s="2">
        <v>-100</v>
      </c>
      <c r="AA61" s="15">
        <v>2453000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2453000</v>
      </c>
      <c r="F67" s="11"/>
      <c r="G67" s="11"/>
      <c r="H67" s="11">
        <v>228000</v>
      </c>
      <c r="I67" s="11">
        <v>708774</v>
      </c>
      <c r="J67" s="11">
        <v>936774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936774</v>
      </c>
      <c r="X67" s="11"/>
      <c r="Y67" s="11">
        <v>936774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2453000</v>
      </c>
      <c r="F69" s="79">
        <f t="shared" si="12"/>
        <v>0</v>
      </c>
      <c r="G69" s="79">
        <f t="shared" si="12"/>
        <v>0</v>
      </c>
      <c r="H69" s="79">
        <f t="shared" si="12"/>
        <v>228000</v>
      </c>
      <c r="I69" s="79">
        <f t="shared" si="12"/>
        <v>708774</v>
      </c>
      <c r="J69" s="79">
        <f t="shared" si="12"/>
        <v>936774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936774</v>
      </c>
      <c r="X69" s="79">
        <f t="shared" si="12"/>
        <v>0</v>
      </c>
      <c r="Y69" s="79">
        <f t="shared" si="12"/>
        <v>936774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3086265362</v>
      </c>
      <c r="F5" s="43">
        <f t="shared" si="0"/>
        <v>3086265362</v>
      </c>
      <c r="G5" s="43">
        <f t="shared" si="0"/>
        <v>110611095</v>
      </c>
      <c r="H5" s="43">
        <f t="shared" si="0"/>
        <v>7225482</v>
      </c>
      <c r="I5" s="43">
        <f t="shared" si="0"/>
        <v>250970137</v>
      </c>
      <c r="J5" s="43">
        <f t="shared" si="0"/>
        <v>368806714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368806714</v>
      </c>
      <c r="X5" s="43">
        <f t="shared" si="0"/>
        <v>771566341</v>
      </c>
      <c r="Y5" s="43">
        <f t="shared" si="0"/>
        <v>-402759627</v>
      </c>
      <c r="Z5" s="44">
        <f>+IF(X5&lt;&gt;0,+(Y5/X5)*100,0)</f>
        <v>-52.2002588238877</v>
      </c>
      <c r="AA5" s="45">
        <f>SUM(AA11:AA18)</f>
        <v>3086265362</v>
      </c>
    </row>
    <row r="6" spans="1:27" ht="13.5">
      <c r="A6" s="46" t="s">
        <v>32</v>
      </c>
      <c r="B6" s="47"/>
      <c r="C6" s="9"/>
      <c r="D6" s="10"/>
      <c r="E6" s="11">
        <v>1069579000</v>
      </c>
      <c r="F6" s="11">
        <v>1069579000</v>
      </c>
      <c r="G6" s="11"/>
      <c r="H6" s="11">
        <v>1984210</v>
      </c>
      <c r="I6" s="11">
        <v>94307283</v>
      </c>
      <c r="J6" s="11">
        <v>96291493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96291493</v>
      </c>
      <c r="X6" s="11">
        <v>267394750</v>
      </c>
      <c r="Y6" s="11">
        <v>-171103257</v>
      </c>
      <c r="Z6" s="2">
        <v>-63.99</v>
      </c>
      <c r="AA6" s="15">
        <v>1069579000</v>
      </c>
    </row>
    <row r="7" spans="1:27" ht="13.5">
      <c r="A7" s="46" t="s">
        <v>33</v>
      </c>
      <c r="B7" s="47"/>
      <c r="C7" s="9"/>
      <c r="D7" s="10"/>
      <c r="E7" s="11">
        <v>503429000</v>
      </c>
      <c r="F7" s="11">
        <v>503429000</v>
      </c>
      <c r="G7" s="11">
        <v>325502</v>
      </c>
      <c r="H7" s="11">
        <v>7735697</v>
      </c>
      <c r="I7" s="11">
        <v>13527708</v>
      </c>
      <c r="J7" s="11">
        <v>21588907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21588907</v>
      </c>
      <c r="X7" s="11">
        <v>125857250</v>
      </c>
      <c r="Y7" s="11">
        <v>-104268343</v>
      </c>
      <c r="Z7" s="2">
        <v>-82.85</v>
      </c>
      <c r="AA7" s="15">
        <v>503429000</v>
      </c>
    </row>
    <row r="8" spans="1:27" ht="13.5">
      <c r="A8" s="46" t="s">
        <v>34</v>
      </c>
      <c r="B8" s="47"/>
      <c r="C8" s="9"/>
      <c r="D8" s="10"/>
      <c r="E8" s="11">
        <v>170000000</v>
      </c>
      <c r="F8" s="11">
        <v>170000000</v>
      </c>
      <c r="G8" s="11"/>
      <c r="H8" s="11">
        <v>161700</v>
      </c>
      <c r="I8" s="11">
        <v>12575877</v>
      </c>
      <c r="J8" s="11">
        <v>12737577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12737577</v>
      </c>
      <c r="X8" s="11">
        <v>42500000</v>
      </c>
      <c r="Y8" s="11">
        <v>-29762423</v>
      </c>
      <c r="Z8" s="2">
        <v>-70.03</v>
      </c>
      <c r="AA8" s="15">
        <v>170000000</v>
      </c>
    </row>
    <row r="9" spans="1:27" ht="13.5">
      <c r="A9" s="46" t="s">
        <v>35</v>
      </c>
      <c r="B9" s="47"/>
      <c r="C9" s="9"/>
      <c r="D9" s="10"/>
      <c r="E9" s="11">
        <v>73300000</v>
      </c>
      <c r="F9" s="11">
        <v>73300000</v>
      </c>
      <c r="G9" s="11"/>
      <c r="H9" s="11"/>
      <c r="I9" s="11">
        <v>5129484</v>
      </c>
      <c r="J9" s="11">
        <v>5129484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5129484</v>
      </c>
      <c r="X9" s="11">
        <v>18325000</v>
      </c>
      <c r="Y9" s="11">
        <v>-13195516</v>
      </c>
      <c r="Z9" s="2">
        <v>-72.01</v>
      </c>
      <c r="AA9" s="15">
        <v>73300000</v>
      </c>
    </row>
    <row r="10" spans="1:27" ht="13.5">
      <c r="A10" s="46" t="s">
        <v>36</v>
      </c>
      <c r="B10" s="47"/>
      <c r="C10" s="9"/>
      <c r="D10" s="10"/>
      <c r="E10" s="11">
        <v>230500000</v>
      </c>
      <c r="F10" s="11">
        <v>230500000</v>
      </c>
      <c r="G10" s="11">
        <v>77250</v>
      </c>
      <c r="H10" s="11">
        <v>7438408</v>
      </c>
      <c r="I10" s="11">
        <v>94118685</v>
      </c>
      <c r="J10" s="11">
        <v>101634343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101634343</v>
      </c>
      <c r="X10" s="11">
        <v>57625000</v>
      </c>
      <c r="Y10" s="11">
        <v>44009343</v>
      </c>
      <c r="Z10" s="2">
        <v>76.37</v>
      </c>
      <c r="AA10" s="15">
        <v>230500000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2046808000</v>
      </c>
      <c r="F11" s="51">
        <f t="shared" si="1"/>
        <v>2046808000</v>
      </c>
      <c r="G11" s="51">
        <f t="shared" si="1"/>
        <v>402752</v>
      </c>
      <c r="H11" s="51">
        <f t="shared" si="1"/>
        <v>17320015</v>
      </c>
      <c r="I11" s="51">
        <f t="shared" si="1"/>
        <v>219659037</v>
      </c>
      <c r="J11" s="51">
        <f t="shared" si="1"/>
        <v>237381804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237381804</v>
      </c>
      <c r="X11" s="51">
        <f t="shared" si="1"/>
        <v>511702000</v>
      </c>
      <c r="Y11" s="51">
        <f t="shared" si="1"/>
        <v>-274320196</v>
      </c>
      <c r="Z11" s="52">
        <f>+IF(X11&lt;&gt;0,+(Y11/X11)*100,0)</f>
        <v>-53.60936560732614</v>
      </c>
      <c r="AA11" s="53">
        <f>SUM(AA6:AA10)</f>
        <v>2046808000</v>
      </c>
    </row>
    <row r="12" spans="1:27" ht="13.5">
      <c r="A12" s="54" t="s">
        <v>38</v>
      </c>
      <c r="B12" s="35"/>
      <c r="C12" s="9"/>
      <c r="D12" s="10"/>
      <c r="E12" s="11">
        <v>47800000</v>
      </c>
      <c r="F12" s="11">
        <v>47800000</v>
      </c>
      <c r="G12" s="11">
        <v>4213735</v>
      </c>
      <c r="H12" s="11">
        <v>4594474</v>
      </c>
      <c r="I12" s="11">
        <v>14196340</v>
      </c>
      <c r="J12" s="11">
        <v>23004549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23004549</v>
      </c>
      <c r="X12" s="11">
        <v>11950000</v>
      </c>
      <c r="Y12" s="11">
        <v>11054549</v>
      </c>
      <c r="Z12" s="2">
        <v>92.51</v>
      </c>
      <c r="AA12" s="15">
        <v>47800000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519117392</v>
      </c>
      <c r="F14" s="11">
        <v>519117392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129779348</v>
      </c>
      <c r="Y14" s="11">
        <v>-129779348</v>
      </c>
      <c r="Z14" s="2">
        <v>-100</v>
      </c>
      <c r="AA14" s="15">
        <v>519117392</v>
      </c>
    </row>
    <row r="15" spans="1:27" ht="13.5">
      <c r="A15" s="54" t="s">
        <v>41</v>
      </c>
      <c r="B15" s="35" t="s">
        <v>42</v>
      </c>
      <c r="C15" s="9"/>
      <c r="D15" s="10"/>
      <c r="E15" s="11">
        <v>472539970</v>
      </c>
      <c r="F15" s="11">
        <v>472539970</v>
      </c>
      <c r="G15" s="11">
        <v>105994608</v>
      </c>
      <c r="H15" s="11">
        <v>-14689007</v>
      </c>
      <c r="I15" s="11">
        <v>17114760</v>
      </c>
      <c r="J15" s="11">
        <v>108420361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108420361</v>
      </c>
      <c r="X15" s="11">
        <v>118134993</v>
      </c>
      <c r="Y15" s="11">
        <v>-9714632</v>
      </c>
      <c r="Z15" s="2">
        <v>-8.22</v>
      </c>
      <c r="AA15" s="15">
        <v>472539970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2044696075</v>
      </c>
      <c r="F20" s="60">
        <f t="shared" si="2"/>
        <v>2044696075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511174019</v>
      </c>
      <c r="Y20" s="60">
        <f t="shared" si="2"/>
        <v>-511174019</v>
      </c>
      <c r="Z20" s="61">
        <f>+IF(X20&lt;&gt;0,+(Y20/X20)*100,0)</f>
        <v>-100</v>
      </c>
      <c r="AA20" s="62">
        <f>SUM(AA26:AA33)</f>
        <v>2044696075</v>
      </c>
    </row>
    <row r="21" spans="1:27" ht="13.5">
      <c r="A21" s="46" t="s">
        <v>32</v>
      </c>
      <c r="B21" s="47"/>
      <c r="C21" s="9"/>
      <c r="D21" s="10"/>
      <c r="E21" s="11">
        <v>349770000</v>
      </c>
      <c r="F21" s="11">
        <v>349770000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87442500</v>
      </c>
      <c r="Y21" s="11">
        <v>-87442500</v>
      </c>
      <c r="Z21" s="2">
        <v>-100</v>
      </c>
      <c r="AA21" s="15">
        <v>349770000</v>
      </c>
    </row>
    <row r="22" spans="1:27" ht="13.5">
      <c r="A22" s="46" t="s">
        <v>33</v>
      </c>
      <c r="B22" s="47"/>
      <c r="C22" s="9"/>
      <c r="D22" s="10"/>
      <c r="E22" s="11">
        <v>122700000</v>
      </c>
      <c r="F22" s="11">
        <v>122700000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30675000</v>
      </c>
      <c r="Y22" s="11">
        <v>-30675000</v>
      </c>
      <c r="Z22" s="2">
        <v>-100</v>
      </c>
      <c r="AA22" s="15">
        <v>122700000</v>
      </c>
    </row>
    <row r="23" spans="1:27" ht="13.5">
      <c r="A23" s="46" t="s">
        <v>34</v>
      </c>
      <c r="B23" s="47"/>
      <c r="C23" s="9"/>
      <c r="D23" s="10"/>
      <c r="E23" s="11">
        <v>121000000</v>
      </c>
      <c r="F23" s="11">
        <v>121000000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30250000</v>
      </c>
      <c r="Y23" s="11">
        <v>-30250000</v>
      </c>
      <c r="Z23" s="2">
        <v>-100</v>
      </c>
      <c r="AA23" s="15">
        <v>121000000</v>
      </c>
    </row>
    <row r="24" spans="1:27" ht="13.5">
      <c r="A24" s="46" t="s">
        <v>35</v>
      </c>
      <c r="B24" s="47"/>
      <c r="C24" s="9"/>
      <c r="D24" s="10"/>
      <c r="E24" s="11">
        <v>96000000</v>
      </c>
      <c r="F24" s="11">
        <v>96000000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24000000</v>
      </c>
      <c r="Y24" s="11">
        <v>-24000000</v>
      </c>
      <c r="Z24" s="2">
        <v>-100</v>
      </c>
      <c r="AA24" s="15">
        <v>96000000</v>
      </c>
    </row>
    <row r="25" spans="1:27" ht="13.5">
      <c r="A25" s="46" t="s">
        <v>36</v>
      </c>
      <c r="B25" s="47"/>
      <c r="C25" s="9"/>
      <c r="D25" s="10"/>
      <c r="E25" s="11">
        <v>396961249</v>
      </c>
      <c r="F25" s="11">
        <v>396961249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99240312</v>
      </c>
      <c r="Y25" s="11">
        <v>-99240312</v>
      </c>
      <c r="Z25" s="2">
        <v>-100</v>
      </c>
      <c r="AA25" s="15">
        <v>396961249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1086431249</v>
      </c>
      <c r="F26" s="51">
        <f t="shared" si="3"/>
        <v>1086431249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271607812</v>
      </c>
      <c r="Y26" s="51">
        <f t="shared" si="3"/>
        <v>-271607812</v>
      </c>
      <c r="Z26" s="52">
        <f>+IF(X26&lt;&gt;0,+(Y26/X26)*100,0)</f>
        <v>-100</v>
      </c>
      <c r="AA26" s="53">
        <f>SUM(AA21:AA25)</f>
        <v>1086431249</v>
      </c>
    </row>
    <row r="27" spans="1:27" ht="13.5">
      <c r="A27" s="54" t="s">
        <v>38</v>
      </c>
      <c r="B27" s="64"/>
      <c r="C27" s="9"/>
      <c r="D27" s="10"/>
      <c r="E27" s="11">
        <v>123810000</v>
      </c>
      <c r="F27" s="11">
        <v>123810000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30952500</v>
      </c>
      <c r="Y27" s="11">
        <v>-30952500</v>
      </c>
      <c r="Z27" s="2">
        <v>-100</v>
      </c>
      <c r="AA27" s="15">
        <v>123810000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30000000</v>
      </c>
      <c r="F29" s="11">
        <v>30000000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7500000</v>
      </c>
      <c r="Y29" s="11">
        <v>-7500000</v>
      </c>
      <c r="Z29" s="2">
        <v>-100</v>
      </c>
      <c r="AA29" s="15">
        <v>30000000</v>
      </c>
    </row>
    <row r="30" spans="1:27" ht="13.5">
      <c r="A30" s="54" t="s">
        <v>41</v>
      </c>
      <c r="B30" s="35" t="s">
        <v>42</v>
      </c>
      <c r="C30" s="9"/>
      <c r="D30" s="10"/>
      <c r="E30" s="11">
        <v>804454826</v>
      </c>
      <c r="F30" s="11">
        <v>804454826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201113707</v>
      </c>
      <c r="Y30" s="11">
        <v>-201113707</v>
      </c>
      <c r="Z30" s="2">
        <v>-100</v>
      </c>
      <c r="AA30" s="15">
        <v>804454826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1419349000</v>
      </c>
      <c r="F36" s="11">
        <f t="shared" si="4"/>
        <v>1419349000</v>
      </c>
      <c r="G36" s="11">
        <f t="shared" si="4"/>
        <v>0</v>
      </c>
      <c r="H36" s="11">
        <f t="shared" si="4"/>
        <v>1984210</v>
      </c>
      <c r="I36" s="11">
        <f t="shared" si="4"/>
        <v>94307283</v>
      </c>
      <c r="J36" s="11">
        <f t="shared" si="4"/>
        <v>96291493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96291493</v>
      </c>
      <c r="X36" s="11">
        <f t="shared" si="4"/>
        <v>354837250</v>
      </c>
      <c r="Y36" s="11">
        <f t="shared" si="4"/>
        <v>-258545757</v>
      </c>
      <c r="Z36" s="2">
        <f aca="true" t="shared" si="5" ref="Z36:Z49">+IF(X36&lt;&gt;0,+(Y36/X36)*100,0)</f>
        <v>-72.86319488723352</v>
      </c>
      <c r="AA36" s="15">
        <f>AA6+AA21</f>
        <v>1419349000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626129000</v>
      </c>
      <c r="F37" s="11">
        <f t="shared" si="4"/>
        <v>626129000</v>
      </c>
      <c r="G37" s="11">
        <f t="shared" si="4"/>
        <v>325502</v>
      </c>
      <c r="H37" s="11">
        <f t="shared" si="4"/>
        <v>7735697</v>
      </c>
      <c r="I37" s="11">
        <f t="shared" si="4"/>
        <v>13527708</v>
      </c>
      <c r="J37" s="11">
        <f t="shared" si="4"/>
        <v>21588907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21588907</v>
      </c>
      <c r="X37" s="11">
        <f t="shared" si="4"/>
        <v>156532250</v>
      </c>
      <c r="Y37" s="11">
        <f t="shared" si="4"/>
        <v>-134943343</v>
      </c>
      <c r="Z37" s="2">
        <f t="shared" si="5"/>
        <v>-86.20801336465809</v>
      </c>
      <c r="AA37" s="15">
        <f>AA7+AA22</f>
        <v>626129000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291000000</v>
      </c>
      <c r="F38" s="11">
        <f t="shared" si="4"/>
        <v>291000000</v>
      </c>
      <c r="G38" s="11">
        <f t="shared" si="4"/>
        <v>0</v>
      </c>
      <c r="H38" s="11">
        <f t="shared" si="4"/>
        <v>161700</v>
      </c>
      <c r="I38" s="11">
        <f t="shared" si="4"/>
        <v>12575877</v>
      </c>
      <c r="J38" s="11">
        <f t="shared" si="4"/>
        <v>12737577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12737577</v>
      </c>
      <c r="X38" s="11">
        <f t="shared" si="4"/>
        <v>72750000</v>
      </c>
      <c r="Y38" s="11">
        <f t="shared" si="4"/>
        <v>-60012423</v>
      </c>
      <c r="Z38" s="2">
        <f t="shared" si="5"/>
        <v>-82.49130309278351</v>
      </c>
      <c r="AA38" s="15">
        <f>AA8+AA23</f>
        <v>291000000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169300000</v>
      </c>
      <c r="F39" s="11">
        <f t="shared" si="4"/>
        <v>169300000</v>
      </c>
      <c r="G39" s="11">
        <f t="shared" si="4"/>
        <v>0</v>
      </c>
      <c r="H39" s="11">
        <f t="shared" si="4"/>
        <v>0</v>
      </c>
      <c r="I39" s="11">
        <f t="shared" si="4"/>
        <v>5129484</v>
      </c>
      <c r="J39" s="11">
        <f t="shared" si="4"/>
        <v>5129484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5129484</v>
      </c>
      <c r="X39" s="11">
        <f t="shared" si="4"/>
        <v>42325000</v>
      </c>
      <c r="Y39" s="11">
        <f t="shared" si="4"/>
        <v>-37195516</v>
      </c>
      <c r="Z39" s="2">
        <f t="shared" si="5"/>
        <v>-87.88072297696397</v>
      </c>
      <c r="AA39" s="15">
        <f>AA9+AA24</f>
        <v>169300000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627461249</v>
      </c>
      <c r="F40" s="11">
        <f t="shared" si="4"/>
        <v>627461249</v>
      </c>
      <c r="G40" s="11">
        <f t="shared" si="4"/>
        <v>77250</v>
      </c>
      <c r="H40" s="11">
        <f t="shared" si="4"/>
        <v>7438408</v>
      </c>
      <c r="I40" s="11">
        <f t="shared" si="4"/>
        <v>94118685</v>
      </c>
      <c r="J40" s="11">
        <f t="shared" si="4"/>
        <v>101634343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101634343</v>
      </c>
      <c r="X40" s="11">
        <f t="shared" si="4"/>
        <v>156865312</v>
      </c>
      <c r="Y40" s="11">
        <f t="shared" si="4"/>
        <v>-55230969</v>
      </c>
      <c r="Z40" s="2">
        <f t="shared" si="5"/>
        <v>-35.20916657469817</v>
      </c>
      <c r="AA40" s="15">
        <f>AA10+AA25</f>
        <v>627461249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3133239249</v>
      </c>
      <c r="F41" s="51">
        <f t="shared" si="6"/>
        <v>3133239249</v>
      </c>
      <c r="G41" s="51">
        <f t="shared" si="6"/>
        <v>402752</v>
      </c>
      <c r="H41" s="51">
        <f t="shared" si="6"/>
        <v>17320015</v>
      </c>
      <c r="I41" s="51">
        <f t="shared" si="6"/>
        <v>219659037</v>
      </c>
      <c r="J41" s="51">
        <f t="shared" si="6"/>
        <v>237381804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237381804</v>
      </c>
      <c r="X41" s="51">
        <f t="shared" si="6"/>
        <v>783309812</v>
      </c>
      <c r="Y41" s="51">
        <f t="shared" si="6"/>
        <v>-545928008</v>
      </c>
      <c r="Z41" s="52">
        <f t="shared" si="5"/>
        <v>-69.69502994046499</v>
      </c>
      <c r="AA41" s="53">
        <f>SUM(AA36:AA40)</f>
        <v>3133239249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171610000</v>
      </c>
      <c r="F42" s="67">
        <f t="shared" si="7"/>
        <v>171610000</v>
      </c>
      <c r="G42" s="67">
        <f t="shared" si="7"/>
        <v>4213735</v>
      </c>
      <c r="H42" s="67">
        <f t="shared" si="7"/>
        <v>4594474</v>
      </c>
      <c r="I42" s="67">
        <f t="shared" si="7"/>
        <v>14196340</v>
      </c>
      <c r="J42" s="67">
        <f t="shared" si="7"/>
        <v>23004549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23004549</v>
      </c>
      <c r="X42" s="67">
        <f t="shared" si="7"/>
        <v>42902500</v>
      </c>
      <c r="Y42" s="67">
        <f t="shared" si="7"/>
        <v>-19897951</v>
      </c>
      <c r="Z42" s="69">
        <f t="shared" si="5"/>
        <v>-46.37946739700484</v>
      </c>
      <c r="AA42" s="68">
        <f aca="true" t="shared" si="8" ref="AA42:AA48">AA12+AA27</f>
        <v>171610000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549117392</v>
      </c>
      <c r="F44" s="67">
        <f t="shared" si="7"/>
        <v>549117392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137279348</v>
      </c>
      <c r="Y44" s="67">
        <f t="shared" si="7"/>
        <v>-137279348</v>
      </c>
      <c r="Z44" s="69">
        <f t="shared" si="5"/>
        <v>-100</v>
      </c>
      <c r="AA44" s="68">
        <f t="shared" si="8"/>
        <v>549117392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1276994796</v>
      </c>
      <c r="F45" s="67">
        <f t="shared" si="7"/>
        <v>1276994796</v>
      </c>
      <c r="G45" s="67">
        <f t="shared" si="7"/>
        <v>105994608</v>
      </c>
      <c r="H45" s="67">
        <f t="shared" si="7"/>
        <v>-14689007</v>
      </c>
      <c r="I45" s="67">
        <f t="shared" si="7"/>
        <v>17114760</v>
      </c>
      <c r="J45" s="67">
        <f t="shared" si="7"/>
        <v>108420361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108420361</v>
      </c>
      <c r="X45" s="67">
        <f t="shared" si="7"/>
        <v>319248700</v>
      </c>
      <c r="Y45" s="67">
        <f t="shared" si="7"/>
        <v>-210828339</v>
      </c>
      <c r="Z45" s="69">
        <f t="shared" si="5"/>
        <v>-66.03890289921306</v>
      </c>
      <c r="AA45" s="68">
        <f t="shared" si="8"/>
        <v>1276994796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5130961437</v>
      </c>
      <c r="F49" s="79">
        <f t="shared" si="9"/>
        <v>5130961437</v>
      </c>
      <c r="G49" s="79">
        <f t="shared" si="9"/>
        <v>110611095</v>
      </c>
      <c r="H49" s="79">
        <f t="shared" si="9"/>
        <v>7225482</v>
      </c>
      <c r="I49" s="79">
        <f t="shared" si="9"/>
        <v>250970137</v>
      </c>
      <c r="J49" s="79">
        <f t="shared" si="9"/>
        <v>368806714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368806714</v>
      </c>
      <c r="X49" s="79">
        <f t="shared" si="9"/>
        <v>1282740360</v>
      </c>
      <c r="Y49" s="79">
        <f t="shared" si="9"/>
        <v>-913933646</v>
      </c>
      <c r="Z49" s="80">
        <f t="shared" si="5"/>
        <v>-71.24852967127346</v>
      </c>
      <c r="AA49" s="81">
        <f>SUM(AA41:AA48)</f>
        <v>5130961437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2934165072</v>
      </c>
      <c r="F51" s="67">
        <f t="shared" si="10"/>
        <v>2934165072</v>
      </c>
      <c r="G51" s="67">
        <f t="shared" si="10"/>
        <v>78288928</v>
      </c>
      <c r="H51" s="67">
        <f t="shared" si="10"/>
        <v>149373668</v>
      </c>
      <c r="I51" s="67">
        <f t="shared" si="10"/>
        <v>180775828</v>
      </c>
      <c r="J51" s="67">
        <f t="shared" si="10"/>
        <v>408438424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408438424</v>
      </c>
      <c r="X51" s="67">
        <f t="shared" si="10"/>
        <v>733541270</v>
      </c>
      <c r="Y51" s="67">
        <f t="shared" si="10"/>
        <v>-325102846</v>
      </c>
      <c r="Z51" s="69">
        <f>+IF(X51&lt;&gt;0,+(Y51/X51)*100,0)</f>
        <v>-44.31963943896435</v>
      </c>
      <c r="AA51" s="68">
        <f>SUM(AA57:AA61)</f>
        <v>2934165072</v>
      </c>
    </row>
    <row r="52" spans="1:27" ht="13.5">
      <c r="A52" s="84" t="s">
        <v>32</v>
      </c>
      <c r="B52" s="47"/>
      <c r="C52" s="9"/>
      <c r="D52" s="10"/>
      <c r="E52" s="11">
        <v>593533252</v>
      </c>
      <c r="F52" s="11">
        <v>593533252</v>
      </c>
      <c r="G52" s="11">
        <v>12853448</v>
      </c>
      <c r="H52" s="11">
        <v>28599012</v>
      </c>
      <c r="I52" s="11">
        <v>44789277</v>
      </c>
      <c r="J52" s="11">
        <v>86241737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86241737</v>
      </c>
      <c r="X52" s="11">
        <v>148383313</v>
      </c>
      <c r="Y52" s="11">
        <v>-62141576</v>
      </c>
      <c r="Z52" s="2">
        <v>-41.88</v>
      </c>
      <c r="AA52" s="15">
        <v>593533252</v>
      </c>
    </row>
    <row r="53" spans="1:27" ht="13.5">
      <c r="A53" s="84" t="s">
        <v>33</v>
      </c>
      <c r="B53" s="47"/>
      <c r="C53" s="9"/>
      <c r="D53" s="10"/>
      <c r="E53" s="11">
        <v>948414547</v>
      </c>
      <c r="F53" s="11">
        <v>948414547</v>
      </c>
      <c r="G53" s="11">
        <v>38236972</v>
      </c>
      <c r="H53" s="11">
        <v>48631821</v>
      </c>
      <c r="I53" s="11">
        <v>57963605</v>
      </c>
      <c r="J53" s="11">
        <v>144832398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144832398</v>
      </c>
      <c r="X53" s="11">
        <v>237103637</v>
      </c>
      <c r="Y53" s="11">
        <v>-92271239</v>
      </c>
      <c r="Z53" s="2">
        <v>-38.92</v>
      </c>
      <c r="AA53" s="15">
        <v>948414547</v>
      </c>
    </row>
    <row r="54" spans="1:27" ht="13.5">
      <c r="A54" s="84" t="s">
        <v>34</v>
      </c>
      <c r="B54" s="47"/>
      <c r="C54" s="9"/>
      <c r="D54" s="10"/>
      <c r="E54" s="11">
        <v>398542876</v>
      </c>
      <c r="F54" s="11">
        <v>398542876</v>
      </c>
      <c r="G54" s="11">
        <v>14476148</v>
      </c>
      <c r="H54" s="11">
        <v>16053960</v>
      </c>
      <c r="I54" s="11">
        <v>11254827</v>
      </c>
      <c r="J54" s="11">
        <v>41784935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41784935</v>
      </c>
      <c r="X54" s="11">
        <v>99635719</v>
      </c>
      <c r="Y54" s="11">
        <v>-57850784</v>
      </c>
      <c r="Z54" s="2">
        <v>-58.06</v>
      </c>
      <c r="AA54" s="15">
        <v>398542876</v>
      </c>
    </row>
    <row r="55" spans="1:27" ht="13.5">
      <c r="A55" s="84" t="s">
        <v>35</v>
      </c>
      <c r="B55" s="47"/>
      <c r="C55" s="9"/>
      <c r="D55" s="10"/>
      <c r="E55" s="11">
        <v>161304693</v>
      </c>
      <c r="F55" s="11">
        <v>161304693</v>
      </c>
      <c r="G55" s="11">
        <v>4175138</v>
      </c>
      <c r="H55" s="11">
        <v>19993909</v>
      </c>
      <c r="I55" s="11">
        <v>6433965</v>
      </c>
      <c r="J55" s="11">
        <v>30603012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30603012</v>
      </c>
      <c r="X55" s="11">
        <v>40326173</v>
      </c>
      <c r="Y55" s="11">
        <v>-9723161</v>
      </c>
      <c r="Z55" s="2">
        <v>-24.11</v>
      </c>
      <c r="AA55" s="15">
        <v>161304693</v>
      </c>
    </row>
    <row r="56" spans="1:27" ht="13.5">
      <c r="A56" s="84" t="s">
        <v>36</v>
      </c>
      <c r="B56" s="47"/>
      <c r="C56" s="9"/>
      <c r="D56" s="10"/>
      <c r="E56" s="11">
        <v>61141518</v>
      </c>
      <c r="F56" s="11">
        <v>61141518</v>
      </c>
      <c r="G56" s="11">
        <v>1656914</v>
      </c>
      <c r="H56" s="11">
        <v>-349654</v>
      </c>
      <c r="I56" s="11">
        <v>4659956</v>
      </c>
      <c r="J56" s="11">
        <v>5967216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5967216</v>
      </c>
      <c r="X56" s="11">
        <v>15285380</v>
      </c>
      <c r="Y56" s="11">
        <v>-9318164</v>
      </c>
      <c r="Z56" s="2">
        <v>-60.96</v>
      </c>
      <c r="AA56" s="15">
        <v>61141518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2162936886</v>
      </c>
      <c r="F57" s="51">
        <f t="shared" si="11"/>
        <v>2162936886</v>
      </c>
      <c r="G57" s="51">
        <f t="shared" si="11"/>
        <v>71398620</v>
      </c>
      <c r="H57" s="51">
        <f t="shared" si="11"/>
        <v>112929048</v>
      </c>
      <c r="I57" s="51">
        <f t="shared" si="11"/>
        <v>125101630</v>
      </c>
      <c r="J57" s="51">
        <f t="shared" si="11"/>
        <v>309429298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309429298</v>
      </c>
      <c r="X57" s="51">
        <f t="shared" si="11"/>
        <v>540734222</v>
      </c>
      <c r="Y57" s="51">
        <f t="shared" si="11"/>
        <v>-231304924</v>
      </c>
      <c r="Z57" s="52">
        <f>+IF(X57&lt;&gt;0,+(Y57/X57)*100,0)</f>
        <v>-42.77608381146625</v>
      </c>
      <c r="AA57" s="53">
        <f>SUM(AA52:AA56)</f>
        <v>2162936886</v>
      </c>
    </row>
    <row r="58" spans="1:27" ht="13.5">
      <c r="A58" s="86" t="s">
        <v>38</v>
      </c>
      <c r="B58" s="35"/>
      <c r="C58" s="9"/>
      <c r="D58" s="10"/>
      <c r="E58" s="11">
        <v>135413471</v>
      </c>
      <c r="F58" s="11">
        <v>135413471</v>
      </c>
      <c r="G58" s="11">
        <v>767431</v>
      </c>
      <c r="H58" s="11">
        <v>6565509</v>
      </c>
      <c r="I58" s="11">
        <v>6683605</v>
      </c>
      <c r="J58" s="11">
        <v>14016545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14016545</v>
      </c>
      <c r="X58" s="11">
        <v>33853368</v>
      </c>
      <c r="Y58" s="11">
        <v>-19836823</v>
      </c>
      <c r="Z58" s="2">
        <v>-58.6</v>
      </c>
      <c r="AA58" s="15">
        <v>135413471</v>
      </c>
    </row>
    <row r="59" spans="1:27" ht="13.5">
      <c r="A59" s="86" t="s">
        <v>39</v>
      </c>
      <c r="B59" s="35"/>
      <c r="C59" s="12"/>
      <c r="D59" s="13"/>
      <c r="E59" s="14">
        <v>252238191</v>
      </c>
      <c r="F59" s="14">
        <v>252238191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63059548</v>
      </c>
      <c r="Y59" s="14">
        <v>-63059548</v>
      </c>
      <c r="Z59" s="2">
        <v>-100</v>
      </c>
      <c r="AA59" s="22">
        <v>252238191</v>
      </c>
    </row>
    <row r="60" spans="1:27" ht="13.5">
      <c r="A60" s="86" t="s">
        <v>40</v>
      </c>
      <c r="B60" s="35"/>
      <c r="C60" s="9"/>
      <c r="D60" s="10"/>
      <c r="E60" s="11">
        <v>31942142</v>
      </c>
      <c r="F60" s="11">
        <v>31942142</v>
      </c>
      <c r="G60" s="11"/>
      <c r="H60" s="11">
        <v>3467808</v>
      </c>
      <c r="I60" s="11">
        <v>8657879</v>
      </c>
      <c r="J60" s="11">
        <v>12125687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12125687</v>
      </c>
      <c r="X60" s="11">
        <v>7985536</v>
      </c>
      <c r="Y60" s="11">
        <v>4140151</v>
      </c>
      <c r="Z60" s="2">
        <v>51.85</v>
      </c>
      <c r="AA60" s="15">
        <v>31942142</v>
      </c>
    </row>
    <row r="61" spans="1:27" ht="13.5">
      <c r="A61" s="86" t="s">
        <v>41</v>
      </c>
      <c r="B61" s="35" t="s">
        <v>51</v>
      </c>
      <c r="C61" s="9"/>
      <c r="D61" s="10"/>
      <c r="E61" s="11">
        <v>351634382</v>
      </c>
      <c r="F61" s="11">
        <v>351634382</v>
      </c>
      <c r="G61" s="11">
        <v>6122877</v>
      </c>
      <c r="H61" s="11">
        <v>26411303</v>
      </c>
      <c r="I61" s="11">
        <v>40332714</v>
      </c>
      <c r="J61" s="11">
        <v>72866894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72866894</v>
      </c>
      <c r="X61" s="11">
        <v>87908596</v>
      </c>
      <c r="Y61" s="11">
        <v>-15041702</v>
      </c>
      <c r="Z61" s="2">
        <v>-17.11</v>
      </c>
      <c r="AA61" s="15">
        <v>351634382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703287041</v>
      </c>
      <c r="D65" s="10">
        <v>735252528</v>
      </c>
      <c r="E65" s="11">
        <v>176696173</v>
      </c>
      <c r="F65" s="11">
        <v>773950029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193487507</v>
      </c>
      <c r="Y65" s="11">
        <v>-193487507</v>
      </c>
      <c r="Z65" s="2">
        <v>-100</v>
      </c>
      <c r="AA65" s="15"/>
    </row>
    <row r="66" spans="1:27" ht="13.5">
      <c r="A66" s="86" t="s">
        <v>54</v>
      </c>
      <c r="B66" s="93"/>
      <c r="C66" s="12">
        <v>625094213</v>
      </c>
      <c r="D66" s="13">
        <v>5886514353</v>
      </c>
      <c r="E66" s="14">
        <v>2757468899</v>
      </c>
      <c r="F66" s="14">
        <v>2605951140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651487785</v>
      </c>
      <c r="Y66" s="14">
        <v>-651487785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1328381254</v>
      </c>
      <c r="D69" s="78">
        <f t="shared" si="12"/>
        <v>6621766881</v>
      </c>
      <c r="E69" s="79">
        <f t="shared" si="12"/>
        <v>2934165072</v>
      </c>
      <c r="F69" s="79">
        <f t="shared" si="12"/>
        <v>3379901169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844975292</v>
      </c>
      <c r="Y69" s="79">
        <f t="shared" si="12"/>
        <v>-844975292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7474254926</v>
      </c>
      <c r="F5" s="43">
        <f t="shared" si="0"/>
        <v>7474254926</v>
      </c>
      <c r="G5" s="43">
        <f t="shared" si="0"/>
        <v>91778000</v>
      </c>
      <c r="H5" s="43">
        <f t="shared" si="0"/>
        <v>602966565</v>
      </c>
      <c r="I5" s="43">
        <f t="shared" si="0"/>
        <v>690335935</v>
      </c>
      <c r="J5" s="43">
        <f t="shared" si="0"/>
        <v>1385080500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1385080500</v>
      </c>
      <c r="X5" s="43">
        <f t="shared" si="0"/>
        <v>1868563732</v>
      </c>
      <c r="Y5" s="43">
        <f t="shared" si="0"/>
        <v>-483483232</v>
      </c>
      <c r="Z5" s="44">
        <f>+IF(X5&lt;&gt;0,+(Y5/X5)*100,0)</f>
        <v>-25.874591469379972</v>
      </c>
      <c r="AA5" s="45">
        <f>SUM(AA11:AA18)</f>
        <v>7474254926</v>
      </c>
    </row>
    <row r="6" spans="1:27" ht="13.5">
      <c r="A6" s="46" t="s">
        <v>32</v>
      </c>
      <c r="B6" s="47"/>
      <c r="C6" s="9"/>
      <c r="D6" s="10"/>
      <c r="E6" s="11">
        <v>1187141252</v>
      </c>
      <c r="F6" s="11">
        <v>1187141252</v>
      </c>
      <c r="G6" s="11"/>
      <c r="H6" s="11">
        <v>58765000</v>
      </c>
      <c r="I6" s="11">
        <v>278938000</v>
      </c>
      <c r="J6" s="11">
        <v>337703000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337703000</v>
      </c>
      <c r="X6" s="11">
        <v>296785313</v>
      </c>
      <c r="Y6" s="11">
        <v>40917687</v>
      </c>
      <c r="Z6" s="2">
        <v>13.79</v>
      </c>
      <c r="AA6" s="15">
        <v>1187141252</v>
      </c>
    </row>
    <row r="7" spans="1:27" ht="13.5">
      <c r="A7" s="46" t="s">
        <v>33</v>
      </c>
      <c r="B7" s="47"/>
      <c r="C7" s="9"/>
      <c r="D7" s="10"/>
      <c r="E7" s="11">
        <v>945329674</v>
      </c>
      <c r="F7" s="11">
        <v>945329674</v>
      </c>
      <c r="G7" s="11">
        <v>74648000</v>
      </c>
      <c r="H7" s="11">
        <v>166948000</v>
      </c>
      <c r="I7" s="11">
        <v>164488000</v>
      </c>
      <c r="J7" s="11">
        <v>406084000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406084000</v>
      </c>
      <c r="X7" s="11">
        <v>236332419</v>
      </c>
      <c r="Y7" s="11">
        <v>169751581</v>
      </c>
      <c r="Z7" s="2">
        <v>71.83</v>
      </c>
      <c r="AA7" s="15">
        <v>945329674</v>
      </c>
    </row>
    <row r="8" spans="1:27" ht="13.5">
      <c r="A8" s="46" t="s">
        <v>34</v>
      </c>
      <c r="B8" s="47"/>
      <c r="C8" s="9"/>
      <c r="D8" s="10"/>
      <c r="E8" s="11">
        <v>170400000</v>
      </c>
      <c r="F8" s="11">
        <v>170400000</v>
      </c>
      <c r="G8" s="11"/>
      <c r="H8" s="11">
        <v>36235000</v>
      </c>
      <c r="I8" s="11">
        <v>44383000</v>
      </c>
      <c r="J8" s="11">
        <v>80618000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80618000</v>
      </c>
      <c r="X8" s="11">
        <v>42600000</v>
      </c>
      <c r="Y8" s="11">
        <v>38018000</v>
      </c>
      <c r="Z8" s="2">
        <v>89.24</v>
      </c>
      <c r="AA8" s="15">
        <v>170400000</v>
      </c>
    </row>
    <row r="9" spans="1:27" ht="13.5">
      <c r="A9" s="46" t="s">
        <v>35</v>
      </c>
      <c r="B9" s="47"/>
      <c r="C9" s="9"/>
      <c r="D9" s="10"/>
      <c r="E9" s="11">
        <v>113600000</v>
      </c>
      <c r="F9" s="11">
        <v>113600000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28400000</v>
      </c>
      <c r="Y9" s="11">
        <v>-28400000</v>
      </c>
      <c r="Z9" s="2">
        <v>-100</v>
      </c>
      <c r="AA9" s="15">
        <v>113600000</v>
      </c>
    </row>
    <row r="10" spans="1:27" ht="13.5">
      <c r="A10" s="46" t="s">
        <v>36</v>
      </c>
      <c r="B10" s="47"/>
      <c r="C10" s="9"/>
      <c r="D10" s="10"/>
      <c r="E10" s="11">
        <v>98676000</v>
      </c>
      <c r="F10" s="11">
        <v>98676000</v>
      </c>
      <c r="G10" s="11">
        <v>17020000</v>
      </c>
      <c r="H10" s="11">
        <v>115118000</v>
      </c>
      <c r="I10" s="11">
        <v>154434935</v>
      </c>
      <c r="J10" s="11">
        <v>286572935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286572935</v>
      </c>
      <c r="X10" s="11">
        <v>24669000</v>
      </c>
      <c r="Y10" s="11">
        <v>261903935</v>
      </c>
      <c r="Z10" s="2">
        <v>1061.67</v>
      </c>
      <c r="AA10" s="15">
        <v>98676000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2515146926</v>
      </c>
      <c r="F11" s="51">
        <f t="shared" si="1"/>
        <v>2515146926</v>
      </c>
      <c r="G11" s="51">
        <f t="shared" si="1"/>
        <v>91668000</v>
      </c>
      <c r="H11" s="51">
        <f t="shared" si="1"/>
        <v>377066000</v>
      </c>
      <c r="I11" s="51">
        <f t="shared" si="1"/>
        <v>642243935</v>
      </c>
      <c r="J11" s="51">
        <f t="shared" si="1"/>
        <v>1110977935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1110977935</v>
      </c>
      <c r="X11" s="51">
        <f t="shared" si="1"/>
        <v>628786732</v>
      </c>
      <c r="Y11" s="51">
        <f t="shared" si="1"/>
        <v>482191203</v>
      </c>
      <c r="Z11" s="52">
        <f>+IF(X11&lt;&gt;0,+(Y11/X11)*100,0)</f>
        <v>76.68596973512476</v>
      </c>
      <c r="AA11" s="53">
        <f>SUM(AA6:AA10)</f>
        <v>2515146926</v>
      </c>
    </row>
    <row r="12" spans="1:27" ht="13.5">
      <c r="A12" s="54" t="s">
        <v>38</v>
      </c>
      <c r="B12" s="35"/>
      <c r="C12" s="9"/>
      <c r="D12" s="10"/>
      <c r="E12" s="11">
        <v>1157700000</v>
      </c>
      <c r="F12" s="11">
        <v>1157700000</v>
      </c>
      <c r="G12" s="11">
        <v>110000</v>
      </c>
      <c r="H12" s="11">
        <v>160765794</v>
      </c>
      <c r="I12" s="11">
        <v>16943000</v>
      </c>
      <c r="J12" s="11">
        <v>177818794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177818794</v>
      </c>
      <c r="X12" s="11">
        <v>289425000</v>
      </c>
      <c r="Y12" s="11">
        <v>-111606206</v>
      </c>
      <c r="Z12" s="2">
        <v>-38.56</v>
      </c>
      <c r="AA12" s="15">
        <v>1157700000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3801408000</v>
      </c>
      <c r="F15" s="11">
        <v>3801408000</v>
      </c>
      <c r="G15" s="11"/>
      <c r="H15" s="11">
        <v>65107771</v>
      </c>
      <c r="I15" s="11">
        <v>31023000</v>
      </c>
      <c r="J15" s="11">
        <v>96130771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96130771</v>
      </c>
      <c r="X15" s="11">
        <v>950352000</v>
      </c>
      <c r="Y15" s="11">
        <v>-854221229</v>
      </c>
      <c r="Z15" s="2">
        <v>-89.88</v>
      </c>
      <c r="AA15" s="15">
        <v>3801408000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153000</v>
      </c>
      <c r="X17" s="11"/>
      <c r="Y17" s="11">
        <v>153000</v>
      </c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2069326000</v>
      </c>
      <c r="F20" s="60">
        <f t="shared" si="2"/>
        <v>2069326000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517331500</v>
      </c>
      <c r="Y20" s="60">
        <f t="shared" si="2"/>
        <v>-517331500</v>
      </c>
      <c r="Z20" s="61">
        <f>+IF(X20&lt;&gt;0,+(Y20/X20)*100,0)</f>
        <v>-100</v>
      </c>
      <c r="AA20" s="62">
        <f>SUM(AA26:AA33)</f>
        <v>2069326000</v>
      </c>
    </row>
    <row r="21" spans="1:27" ht="13.5">
      <c r="A21" s="46" t="s">
        <v>32</v>
      </c>
      <c r="B21" s="47"/>
      <c r="C21" s="9"/>
      <c r="D21" s="10"/>
      <c r="E21" s="11">
        <v>252800000</v>
      </c>
      <c r="F21" s="11">
        <v>252800000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63200000</v>
      </c>
      <c r="Y21" s="11">
        <v>-63200000</v>
      </c>
      <c r="Z21" s="2">
        <v>-100</v>
      </c>
      <c r="AA21" s="15">
        <v>252800000</v>
      </c>
    </row>
    <row r="22" spans="1:27" ht="13.5">
      <c r="A22" s="46" t="s">
        <v>33</v>
      </c>
      <c r="B22" s="47"/>
      <c r="C22" s="9"/>
      <c r="D22" s="10"/>
      <c r="E22" s="11">
        <v>448000000</v>
      </c>
      <c r="F22" s="11">
        <v>448000000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112000000</v>
      </c>
      <c r="Y22" s="11">
        <v>-112000000</v>
      </c>
      <c r="Z22" s="2">
        <v>-100</v>
      </c>
      <c r="AA22" s="15">
        <v>448000000</v>
      </c>
    </row>
    <row r="23" spans="1:27" ht="13.5">
      <c r="A23" s="46" t="s">
        <v>34</v>
      </c>
      <c r="B23" s="47"/>
      <c r="C23" s="9"/>
      <c r="D23" s="10"/>
      <c r="E23" s="11">
        <v>271581600</v>
      </c>
      <c r="F23" s="11">
        <v>271581600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67895400</v>
      </c>
      <c r="Y23" s="11">
        <v>-67895400</v>
      </c>
      <c r="Z23" s="2">
        <v>-100</v>
      </c>
      <c r="AA23" s="15">
        <v>271581600</v>
      </c>
    </row>
    <row r="24" spans="1:27" ht="13.5">
      <c r="A24" s="46" t="s">
        <v>35</v>
      </c>
      <c r="B24" s="47"/>
      <c r="C24" s="9"/>
      <c r="D24" s="10"/>
      <c r="E24" s="11">
        <v>181054400</v>
      </c>
      <c r="F24" s="11">
        <v>181054400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45263600</v>
      </c>
      <c r="Y24" s="11">
        <v>-45263600</v>
      </c>
      <c r="Z24" s="2">
        <v>-100</v>
      </c>
      <c r="AA24" s="15">
        <v>181054400</v>
      </c>
    </row>
    <row r="25" spans="1:27" ht="13.5">
      <c r="A25" s="46" t="s">
        <v>36</v>
      </c>
      <c r="B25" s="47"/>
      <c r="C25" s="9"/>
      <c r="D25" s="10"/>
      <c r="E25" s="11">
        <v>10000000</v>
      </c>
      <c r="F25" s="11">
        <v>10000000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2500000</v>
      </c>
      <c r="Y25" s="11">
        <v>-2500000</v>
      </c>
      <c r="Z25" s="2">
        <v>-100</v>
      </c>
      <c r="AA25" s="15">
        <v>10000000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1163436000</v>
      </c>
      <c r="F26" s="51">
        <f t="shared" si="3"/>
        <v>1163436000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290859000</v>
      </c>
      <c r="Y26" s="51">
        <f t="shared" si="3"/>
        <v>-290859000</v>
      </c>
      <c r="Z26" s="52">
        <f>+IF(X26&lt;&gt;0,+(Y26/X26)*100,0)</f>
        <v>-100</v>
      </c>
      <c r="AA26" s="53">
        <f>SUM(AA21:AA25)</f>
        <v>1163436000</v>
      </c>
    </row>
    <row r="27" spans="1:27" ht="13.5">
      <c r="A27" s="54" t="s">
        <v>38</v>
      </c>
      <c r="B27" s="64"/>
      <c r="C27" s="9"/>
      <c r="D27" s="10"/>
      <c r="E27" s="11">
        <v>256771000</v>
      </c>
      <c r="F27" s="11">
        <v>256771000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64192750</v>
      </c>
      <c r="Y27" s="11">
        <v>-64192750</v>
      </c>
      <c r="Z27" s="2">
        <v>-100</v>
      </c>
      <c r="AA27" s="15">
        <v>256771000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649119000</v>
      </c>
      <c r="F30" s="11">
        <v>649119000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162279750</v>
      </c>
      <c r="Y30" s="11">
        <v>-162279750</v>
      </c>
      <c r="Z30" s="2">
        <v>-100</v>
      </c>
      <c r="AA30" s="15">
        <v>649119000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1439941252</v>
      </c>
      <c r="F36" s="11">
        <f t="shared" si="4"/>
        <v>1439941252</v>
      </c>
      <c r="G36" s="11">
        <f t="shared" si="4"/>
        <v>0</v>
      </c>
      <c r="H36" s="11">
        <f t="shared" si="4"/>
        <v>58765000</v>
      </c>
      <c r="I36" s="11">
        <f t="shared" si="4"/>
        <v>278938000</v>
      </c>
      <c r="J36" s="11">
        <f t="shared" si="4"/>
        <v>337703000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337703000</v>
      </c>
      <c r="X36" s="11">
        <f t="shared" si="4"/>
        <v>359985313</v>
      </c>
      <c r="Y36" s="11">
        <f t="shared" si="4"/>
        <v>-22282313</v>
      </c>
      <c r="Z36" s="2">
        <f aca="true" t="shared" si="5" ref="Z36:Z49">+IF(X36&lt;&gt;0,+(Y36/X36)*100,0)</f>
        <v>-6.189783914878771</v>
      </c>
      <c r="AA36" s="15">
        <f>AA6+AA21</f>
        <v>1439941252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1393329674</v>
      </c>
      <c r="F37" s="11">
        <f t="shared" si="4"/>
        <v>1393329674</v>
      </c>
      <c r="G37" s="11">
        <f t="shared" si="4"/>
        <v>74648000</v>
      </c>
      <c r="H37" s="11">
        <f t="shared" si="4"/>
        <v>166948000</v>
      </c>
      <c r="I37" s="11">
        <f t="shared" si="4"/>
        <v>164488000</v>
      </c>
      <c r="J37" s="11">
        <f t="shared" si="4"/>
        <v>406084000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406084000</v>
      </c>
      <c r="X37" s="11">
        <f t="shared" si="4"/>
        <v>348332419</v>
      </c>
      <c r="Y37" s="11">
        <f t="shared" si="4"/>
        <v>57751581</v>
      </c>
      <c r="Z37" s="2">
        <f t="shared" si="5"/>
        <v>16.579444763078456</v>
      </c>
      <c r="AA37" s="15">
        <f>AA7+AA22</f>
        <v>1393329674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441981600</v>
      </c>
      <c r="F38" s="11">
        <f t="shared" si="4"/>
        <v>441981600</v>
      </c>
      <c r="G38" s="11">
        <f t="shared" si="4"/>
        <v>0</v>
      </c>
      <c r="H38" s="11">
        <f t="shared" si="4"/>
        <v>36235000</v>
      </c>
      <c r="I38" s="11">
        <f t="shared" si="4"/>
        <v>44383000</v>
      </c>
      <c r="J38" s="11">
        <f t="shared" si="4"/>
        <v>80618000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80618000</v>
      </c>
      <c r="X38" s="11">
        <f t="shared" si="4"/>
        <v>110495400</v>
      </c>
      <c r="Y38" s="11">
        <f t="shared" si="4"/>
        <v>-29877400</v>
      </c>
      <c r="Z38" s="2">
        <f t="shared" si="5"/>
        <v>-27.03949666682957</v>
      </c>
      <c r="AA38" s="15">
        <f>AA8+AA23</f>
        <v>441981600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294654400</v>
      </c>
      <c r="F39" s="11">
        <f t="shared" si="4"/>
        <v>294654400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73663600</v>
      </c>
      <c r="Y39" s="11">
        <f t="shared" si="4"/>
        <v>-73663600</v>
      </c>
      <c r="Z39" s="2">
        <f t="shared" si="5"/>
        <v>-100</v>
      </c>
      <c r="AA39" s="15">
        <f>AA9+AA24</f>
        <v>294654400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108676000</v>
      </c>
      <c r="F40" s="11">
        <f t="shared" si="4"/>
        <v>108676000</v>
      </c>
      <c r="G40" s="11">
        <f t="shared" si="4"/>
        <v>17020000</v>
      </c>
      <c r="H40" s="11">
        <f t="shared" si="4"/>
        <v>115118000</v>
      </c>
      <c r="I40" s="11">
        <f t="shared" si="4"/>
        <v>154434935</v>
      </c>
      <c r="J40" s="11">
        <f t="shared" si="4"/>
        <v>286572935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286572935</v>
      </c>
      <c r="X40" s="11">
        <f t="shared" si="4"/>
        <v>27169000</v>
      </c>
      <c r="Y40" s="11">
        <f t="shared" si="4"/>
        <v>259403935</v>
      </c>
      <c r="Z40" s="2">
        <f t="shared" si="5"/>
        <v>954.7791048621591</v>
      </c>
      <c r="AA40" s="15">
        <f>AA10+AA25</f>
        <v>108676000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3678582926</v>
      </c>
      <c r="F41" s="51">
        <f t="shared" si="6"/>
        <v>3678582926</v>
      </c>
      <c r="G41" s="51">
        <f t="shared" si="6"/>
        <v>91668000</v>
      </c>
      <c r="H41" s="51">
        <f t="shared" si="6"/>
        <v>377066000</v>
      </c>
      <c r="I41" s="51">
        <f t="shared" si="6"/>
        <v>642243935</v>
      </c>
      <c r="J41" s="51">
        <f t="shared" si="6"/>
        <v>1110977935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1110977935</v>
      </c>
      <c r="X41" s="51">
        <f t="shared" si="6"/>
        <v>919645732</v>
      </c>
      <c r="Y41" s="51">
        <f t="shared" si="6"/>
        <v>191332203</v>
      </c>
      <c r="Z41" s="52">
        <f t="shared" si="5"/>
        <v>20.804990045884324</v>
      </c>
      <c r="AA41" s="53">
        <f>SUM(AA36:AA40)</f>
        <v>3678582926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1414471000</v>
      </c>
      <c r="F42" s="67">
        <f t="shared" si="7"/>
        <v>1414471000</v>
      </c>
      <c r="G42" s="67">
        <f t="shared" si="7"/>
        <v>110000</v>
      </c>
      <c r="H42" s="67">
        <f t="shared" si="7"/>
        <v>160765794</v>
      </c>
      <c r="I42" s="67">
        <f t="shared" si="7"/>
        <v>16943000</v>
      </c>
      <c r="J42" s="67">
        <f t="shared" si="7"/>
        <v>177818794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177818794</v>
      </c>
      <c r="X42" s="67">
        <f t="shared" si="7"/>
        <v>353617750</v>
      </c>
      <c r="Y42" s="67">
        <f t="shared" si="7"/>
        <v>-175798956</v>
      </c>
      <c r="Z42" s="69">
        <f t="shared" si="5"/>
        <v>-49.714403759426666</v>
      </c>
      <c r="AA42" s="68">
        <f aca="true" t="shared" si="8" ref="AA42:AA48">AA12+AA27</f>
        <v>1414471000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4450527000</v>
      </c>
      <c r="F45" s="67">
        <f t="shared" si="7"/>
        <v>4450527000</v>
      </c>
      <c r="G45" s="67">
        <f t="shared" si="7"/>
        <v>0</v>
      </c>
      <c r="H45" s="67">
        <f t="shared" si="7"/>
        <v>65107771</v>
      </c>
      <c r="I45" s="67">
        <f t="shared" si="7"/>
        <v>31023000</v>
      </c>
      <c r="J45" s="67">
        <f t="shared" si="7"/>
        <v>96130771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96130771</v>
      </c>
      <c r="X45" s="67">
        <f t="shared" si="7"/>
        <v>1112631750</v>
      </c>
      <c r="Y45" s="67">
        <f t="shared" si="7"/>
        <v>-1016500979</v>
      </c>
      <c r="Z45" s="69">
        <f t="shared" si="5"/>
        <v>-91.36005502269732</v>
      </c>
      <c r="AA45" s="68">
        <f t="shared" si="8"/>
        <v>4450527000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27000</v>
      </c>
      <c r="I47" s="67">
        <f t="shared" si="7"/>
        <v>126000</v>
      </c>
      <c r="J47" s="67">
        <f t="shared" si="7"/>
        <v>153000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153000</v>
      </c>
      <c r="X47" s="67">
        <f t="shared" si="7"/>
        <v>0</v>
      </c>
      <c r="Y47" s="67">
        <f t="shared" si="7"/>
        <v>153000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9543580926</v>
      </c>
      <c r="F49" s="79">
        <f t="shared" si="9"/>
        <v>9543580926</v>
      </c>
      <c r="G49" s="79">
        <f t="shared" si="9"/>
        <v>91778000</v>
      </c>
      <c r="H49" s="79">
        <f t="shared" si="9"/>
        <v>602966565</v>
      </c>
      <c r="I49" s="79">
        <f t="shared" si="9"/>
        <v>690335935</v>
      </c>
      <c r="J49" s="79">
        <f t="shared" si="9"/>
        <v>1385080500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1385080500</v>
      </c>
      <c r="X49" s="79">
        <f t="shared" si="9"/>
        <v>2385895232</v>
      </c>
      <c r="Y49" s="79">
        <f t="shared" si="9"/>
        <v>-1000814732</v>
      </c>
      <c r="Z49" s="80">
        <f t="shared" si="5"/>
        <v>-41.94713659581176</v>
      </c>
      <c r="AA49" s="81">
        <f>SUM(AA41:AA48)</f>
        <v>9543580926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4780351502</v>
      </c>
      <c r="F51" s="67">
        <f t="shared" si="10"/>
        <v>4780351502</v>
      </c>
      <c r="G51" s="67">
        <f t="shared" si="10"/>
        <v>194189025</v>
      </c>
      <c r="H51" s="67">
        <f t="shared" si="10"/>
        <v>250977167</v>
      </c>
      <c r="I51" s="67">
        <f t="shared" si="10"/>
        <v>225986207</v>
      </c>
      <c r="J51" s="67">
        <f t="shared" si="10"/>
        <v>671152399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671152399</v>
      </c>
      <c r="X51" s="67">
        <f t="shared" si="10"/>
        <v>1195087876</v>
      </c>
      <c r="Y51" s="67">
        <f t="shared" si="10"/>
        <v>-523935477</v>
      </c>
      <c r="Z51" s="69">
        <f>+IF(X51&lt;&gt;0,+(Y51/X51)*100,0)</f>
        <v>-43.84074907977729</v>
      </c>
      <c r="AA51" s="68">
        <f>SUM(AA57:AA61)</f>
        <v>4780351502</v>
      </c>
    </row>
    <row r="52" spans="1:27" ht="13.5">
      <c r="A52" s="84" t="s">
        <v>32</v>
      </c>
      <c r="B52" s="47"/>
      <c r="C52" s="9"/>
      <c r="D52" s="10"/>
      <c r="E52" s="11">
        <v>920781720</v>
      </c>
      <c r="F52" s="11">
        <v>920781720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230195430</v>
      </c>
      <c r="Y52" s="11">
        <v>-230195430</v>
      </c>
      <c r="Z52" s="2">
        <v>-100</v>
      </c>
      <c r="AA52" s="15">
        <v>920781720</v>
      </c>
    </row>
    <row r="53" spans="1:27" ht="13.5">
      <c r="A53" s="84" t="s">
        <v>33</v>
      </c>
      <c r="B53" s="47"/>
      <c r="C53" s="9"/>
      <c r="D53" s="10"/>
      <c r="E53" s="11">
        <v>687427939</v>
      </c>
      <c r="F53" s="11">
        <v>687427939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171856985</v>
      </c>
      <c r="Y53" s="11">
        <v>-171856985</v>
      </c>
      <c r="Z53" s="2">
        <v>-100</v>
      </c>
      <c r="AA53" s="15">
        <v>687427939</v>
      </c>
    </row>
    <row r="54" spans="1:27" ht="13.5">
      <c r="A54" s="84" t="s">
        <v>34</v>
      </c>
      <c r="B54" s="47"/>
      <c r="C54" s="9"/>
      <c r="D54" s="10"/>
      <c r="E54" s="11">
        <v>511918000</v>
      </c>
      <c r="F54" s="11">
        <v>511918000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127979500</v>
      </c>
      <c r="Y54" s="11">
        <v>-127979500</v>
      </c>
      <c r="Z54" s="2">
        <v>-100</v>
      </c>
      <c r="AA54" s="15">
        <v>511918000</v>
      </c>
    </row>
    <row r="55" spans="1:27" ht="13.5">
      <c r="A55" s="84" t="s">
        <v>35</v>
      </c>
      <c r="B55" s="47"/>
      <c r="C55" s="9"/>
      <c r="D55" s="10"/>
      <c r="E55" s="11">
        <v>449548540</v>
      </c>
      <c r="F55" s="11">
        <v>449548540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112387135</v>
      </c>
      <c r="Y55" s="11">
        <v>-112387135</v>
      </c>
      <c r="Z55" s="2">
        <v>-100</v>
      </c>
      <c r="AA55" s="15">
        <v>449548540</v>
      </c>
    </row>
    <row r="56" spans="1:27" ht="13.5">
      <c r="A56" s="84" t="s">
        <v>36</v>
      </c>
      <c r="B56" s="47"/>
      <c r="C56" s="9"/>
      <c r="D56" s="10"/>
      <c r="E56" s="11">
        <v>180141700</v>
      </c>
      <c r="F56" s="11">
        <v>180141700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45035425</v>
      </c>
      <c r="Y56" s="11">
        <v>-45035425</v>
      </c>
      <c r="Z56" s="2">
        <v>-100</v>
      </c>
      <c r="AA56" s="15">
        <v>180141700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2749817899</v>
      </c>
      <c r="F57" s="51">
        <f t="shared" si="11"/>
        <v>2749817899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687454475</v>
      </c>
      <c r="Y57" s="51">
        <f t="shared" si="11"/>
        <v>-687454475</v>
      </c>
      <c r="Z57" s="52">
        <f>+IF(X57&lt;&gt;0,+(Y57/X57)*100,0)</f>
        <v>-100</v>
      </c>
      <c r="AA57" s="53">
        <f>SUM(AA52:AA56)</f>
        <v>2749817899</v>
      </c>
    </row>
    <row r="58" spans="1:27" ht="13.5">
      <c r="A58" s="86" t="s">
        <v>38</v>
      </c>
      <c r="B58" s="35"/>
      <c r="C58" s="9"/>
      <c r="D58" s="10"/>
      <c r="E58" s="11">
        <v>207466254</v>
      </c>
      <c r="F58" s="11">
        <v>207466254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51866564</v>
      </c>
      <c r="Y58" s="11">
        <v>-51866564</v>
      </c>
      <c r="Z58" s="2">
        <v>-100</v>
      </c>
      <c r="AA58" s="15">
        <v>207466254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1823067349</v>
      </c>
      <c r="F61" s="11">
        <v>1823067349</v>
      </c>
      <c r="G61" s="11">
        <v>194189025</v>
      </c>
      <c r="H61" s="11">
        <v>250977167</v>
      </c>
      <c r="I61" s="11">
        <v>225986207</v>
      </c>
      <c r="J61" s="11">
        <v>671152399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671152399</v>
      </c>
      <c r="X61" s="11">
        <v>455766837</v>
      </c>
      <c r="Y61" s="11">
        <v>215385562</v>
      </c>
      <c r="Z61" s="2">
        <v>47.26</v>
      </c>
      <c r="AA61" s="15">
        <v>1823067349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1015841000</v>
      </c>
      <c r="D65" s="10">
        <v>1147990000</v>
      </c>
      <c r="E65" s="11">
        <v>1270957000</v>
      </c>
      <c r="F65" s="11">
        <v>1147990000</v>
      </c>
      <c r="G65" s="11">
        <v>69399930</v>
      </c>
      <c r="H65" s="11">
        <v>74471702</v>
      </c>
      <c r="I65" s="11">
        <v>68301225</v>
      </c>
      <c r="J65" s="11">
        <v>212172857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212172857</v>
      </c>
      <c r="X65" s="11">
        <v>286997500</v>
      </c>
      <c r="Y65" s="11">
        <v>-74824643</v>
      </c>
      <c r="Z65" s="2">
        <v>-26.07</v>
      </c>
      <c r="AA65" s="15"/>
    </row>
    <row r="66" spans="1:27" ht="13.5">
      <c r="A66" s="86" t="s">
        <v>54</v>
      </c>
      <c r="B66" s="93"/>
      <c r="C66" s="12">
        <v>1108107000</v>
      </c>
      <c r="D66" s="13">
        <v>1745541200</v>
      </c>
      <c r="E66" s="14">
        <v>2171653501</v>
      </c>
      <c r="F66" s="14">
        <v>1745541200</v>
      </c>
      <c r="G66" s="14">
        <v>45630919</v>
      </c>
      <c r="H66" s="14">
        <v>36371600</v>
      </c>
      <c r="I66" s="14">
        <v>33081506</v>
      </c>
      <c r="J66" s="14">
        <v>115084025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115084025</v>
      </c>
      <c r="X66" s="14">
        <v>436385300</v>
      </c>
      <c r="Y66" s="14">
        <v>-321301275</v>
      </c>
      <c r="Z66" s="2">
        <v>-73.63</v>
      </c>
      <c r="AA66" s="22"/>
    </row>
    <row r="67" spans="1:27" ht="13.5">
      <c r="A67" s="86" t="s">
        <v>55</v>
      </c>
      <c r="B67" s="93"/>
      <c r="C67" s="9">
        <v>897580000</v>
      </c>
      <c r="D67" s="10">
        <v>1020272000</v>
      </c>
      <c r="E67" s="11">
        <v>1023134000</v>
      </c>
      <c r="F67" s="11">
        <v>1020272000</v>
      </c>
      <c r="G67" s="11">
        <v>65896309</v>
      </c>
      <c r="H67" s="11">
        <v>80128775</v>
      </c>
      <c r="I67" s="11">
        <v>111448231</v>
      </c>
      <c r="J67" s="11">
        <v>257473315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257473315</v>
      </c>
      <c r="X67" s="11">
        <v>255068000</v>
      </c>
      <c r="Y67" s="11">
        <v>2405315</v>
      </c>
      <c r="Z67" s="2">
        <v>0.94</v>
      </c>
      <c r="AA67" s="15"/>
    </row>
    <row r="68" spans="1:27" ht="13.5">
      <c r="A68" s="86" t="s">
        <v>56</v>
      </c>
      <c r="B68" s="93"/>
      <c r="C68" s="9">
        <v>419167000</v>
      </c>
      <c r="D68" s="10">
        <v>321587000</v>
      </c>
      <c r="E68" s="11">
        <v>314607000</v>
      </c>
      <c r="F68" s="11">
        <v>321587000</v>
      </c>
      <c r="G68" s="11">
        <v>13261865</v>
      </c>
      <c r="H68" s="11">
        <v>60005090</v>
      </c>
      <c r="I68" s="11">
        <v>13154943</v>
      </c>
      <c r="J68" s="11">
        <v>86421898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86421898</v>
      </c>
      <c r="X68" s="11">
        <v>80396750</v>
      </c>
      <c r="Y68" s="11">
        <v>6025148</v>
      </c>
      <c r="Z68" s="2">
        <v>7.49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3440695000</v>
      </c>
      <c r="D69" s="78">
        <f t="shared" si="12"/>
        <v>4235390200</v>
      </c>
      <c r="E69" s="79">
        <f t="shared" si="12"/>
        <v>4780351501</v>
      </c>
      <c r="F69" s="79">
        <f t="shared" si="12"/>
        <v>4235390200</v>
      </c>
      <c r="G69" s="79">
        <f t="shared" si="12"/>
        <v>194189023</v>
      </c>
      <c r="H69" s="79">
        <f t="shared" si="12"/>
        <v>250977167</v>
      </c>
      <c r="I69" s="79">
        <f t="shared" si="12"/>
        <v>225985905</v>
      </c>
      <c r="J69" s="79">
        <f t="shared" si="12"/>
        <v>671152095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671152095</v>
      </c>
      <c r="X69" s="79">
        <f t="shared" si="12"/>
        <v>1058847550</v>
      </c>
      <c r="Y69" s="79">
        <f t="shared" si="12"/>
        <v>-387695455</v>
      </c>
      <c r="Z69" s="80">
        <f>+IF(X69&lt;&gt;0,+(Y69/X69)*100,0)</f>
        <v>-36.61485121252819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2981128485</v>
      </c>
      <c r="F5" s="43">
        <f t="shared" si="0"/>
        <v>2981128485</v>
      </c>
      <c r="G5" s="43">
        <f t="shared" si="0"/>
        <v>0</v>
      </c>
      <c r="H5" s="43">
        <f t="shared" si="0"/>
        <v>90513902</v>
      </c>
      <c r="I5" s="43">
        <f t="shared" si="0"/>
        <v>92494170</v>
      </c>
      <c r="J5" s="43">
        <f t="shared" si="0"/>
        <v>183008072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183008072</v>
      </c>
      <c r="X5" s="43">
        <f t="shared" si="0"/>
        <v>745282122</v>
      </c>
      <c r="Y5" s="43">
        <f t="shared" si="0"/>
        <v>-562274050</v>
      </c>
      <c r="Z5" s="44">
        <f>+IF(X5&lt;&gt;0,+(Y5/X5)*100,0)</f>
        <v>-75.4444569918182</v>
      </c>
      <c r="AA5" s="45">
        <f>SUM(AA11:AA18)</f>
        <v>2981128485</v>
      </c>
    </row>
    <row r="6" spans="1:27" ht="13.5">
      <c r="A6" s="46" t="s">
        <v>32</v>
      </c>
      <c r="B6" s="47"/>
      <c r="C6" s="9"/>
      <c r="D6" s="10"/>
      <c r="E6" s="11">
        <v>1155536135</v>
      </c>
      <c r="F6" s="11">
        <v>1155536135</v>
      </c>
      <c r="G6" s="11"/>
      <c r="H6" s="11">
        <v>51819895</v>
      </c>
      <c r="I6" s="11">
        <v>85181159</v>
      </c>
      <c r="J6" s="11">
        <v>137001054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137001054</v>
      </c>
      <c r="X6" s="11">
        <v>288884034</v>
      </c>
      <c r="Y6" s="11">
        <v>-151882980</v>
      </c>
      <c r="Z6" s="2">
        <v>-52.58</v>
      </c>
      <c r="AA6" s="15">
        <v>1155536135</v>
      </c>
    </row>
    <row r="7" spans="1:27" ht="13.5">
      <c r="A7" s="46" t="s">
        <v>33</v>
      </c>
      <c r="B7" s="47"/>
      <c r="C7" s="9"/>
      <c r="D7" s="10"/>
      <c r="E7" s="11">
        <v>1126000000</v>
      </c>
      <c r="F7" s="11">
        <v>1126000000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281500000</v>
      </c>
      <c r="Y7" s="11">
        <v>-281500000</v>
      </c>
      <c r="Z7" s="2">
        <v>-100</v>
      </c>
      <c r="AA7" s="15">
        <v>1126000000</v>
      </c>
    </row>
    <row r="8" spans="1:27" ht="13.5">
      <c r="A8" s="46" t="s">
        <v>34</v>
      </c>
      <c r="B8" s="47"/>
      <c r="C8" s="9"/>
      <c r="D8" s="10"/>
      <c r="E8" s="11">
        <v>68000000</v>
      </c>
      <c r="F8" s="11">
        <v>68000000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17000000</v>
      </c>
      <c r="Y8" s="11">
        <v>-17000000</v>
      </c>
      <c r="Z8" s="2">
        <v>-100</v>
      </c>
      <c r="AA8" s="15">
        <v>68000000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305950000</v>
      </c>
      <c r="F10" s="11">
        <v>305950000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76487500</v>
      </c>
      <c r="Y10" s="11">
        <v>-76487500</v>
      </c>
      <c r="Z10" s="2">
        <v>-100</v>
      </c>
      <c r="AA10" s="15">
        <v>305950000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2655486135</v>
      </c>
      <c r="F11" s="51">
        <f t="shared" si="1"/>
        <v>2655486135</v>
      </c>
      <c r="G11" s="51">
        <f t="shared" si="1"/>
        <v>0</v>
      </c>
      <c r="H11" s="51">
        <f t="shared" si="1"/>
        <v>51819895</v>
      </c>
      <c r="I11" s="51">
        <f t="shared" si="1"/>
        <v>85181159</v>
      </c>
      <c r="J11" s="51">
        <f t="shared" si="1"/>
        <v>137001054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137001054</v>
      </c>
      <c r="X11" s="51">
        <f t="shared" si="1"/>
        <v>663871534</v>
      </c>
      <c r="Y11" s="51">
        <f t="shared" si="1"/>
        <v>-526870480</v>
      </c>
      <c r="Z11" s="52">
        <f>+IF(X11&lt;&gt;0,+(Y11/X11)*100,0)</f>
        <v>-79.36331850613736</v>
      </c>
      <c r="AA11" s="53">
        <f>SUM(AA6:AA10)</f>
        <v>2655486135</v>
      </c>
    </row>
    <row r="12" spans="1:27" ht="13.5">
      <c r="A12" s="54" t="s">
        <v>38</v>
      </c>
      <c r="B12" s="35"/>
      <c r="C12" s="9"/>
      <c r="D12" s="10"/>
      <c r="E12" s="11">
        <v>195400000</v>
      </c>
      <c r="F12" s="11">
        <v>195400000</v>
      </c>
      <c r="G12" s="11"/>
      <c r="H12" s="11">
        <v>23123787</v>
      </c>
      <c r="I12" s="11">
        <v>2646623</v>
      </c>
      <c r="J12" s="11">
        <v>25770410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25770410</v>
      </c>
      <c r="X12" s="11">
        <v>48850000</v>
      </c>
      <c r="Y12" s="11">
        <v>-23079590</v>
      </c>
      <c r="Z12" s="2">
        <v>-47.25</v>
      </c>
      <c r="AA12" s="15">
        <v>195400000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64258750</v>
      </c>
      <c r="F14" s="11">
        <v>64258750</v>
      </c>
      <c r="G14" s="11"/>
      <c r="H14" s="11"/>
      <c r="I14" s="11">
        <v>4330318</v>
      </c>
      <c r="J14" s="11">
        <v>4330318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4330318</v>
      </c>
      <c r="X14" s="11">
        <v>16064688</v>
      </c>
      <c r="Y14" s="11">
        <v>-11734370</v>
      </c>
      <c r="Z14" s="2">
        <v>-73.04</v>
      </c>
      <c r="AA14" s="15">
        <v>64258750</v>
      </c>
    </row>
    <row r="15" spans="1:27" ht="13.5">
      <c r="A15" s="54" t="s">
        <v>41</v>
      </c>
      <c r="B15" s="35" t="s">
        <v>42</v>
      </c>
      <c r="C15" s="9"/>
      <c r="D15" s="10"/>
      <c r="E15" s="11">
        <v>15783600</v>
      </c>
      <c r="F15" s="11">
        <v>15783600</v>
      </c>
      <c r="G15" s="11"/>
      <c r="H15" s="11"/>
      <c r="I15" s="11">
        <v>336070</v>
      </c>
      <c r="J15" s="11">
        <v>336070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336070</v>
      </c>
      <c r="X15" s="11">
        <v>3945900</v>
      </c>
      <c r="Y15" s="11">
        <v>-3609830</v>
      </c>
      <c r="Z15" s="2">
        <v>-91.48</v>
      </c>
      <c r="AA15" s="15">
        <v>15783600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50200000</v>
      </c>
      <c r="F18" s="18">
        <v>50200000</v>
      </c>
      <c r="G18" s="18"/>
      <c r="H18" s="18">
        <v>15570220</v>
      </c>
      <c r="I18" s="18"/>
      <c r="J18" s="18">
        <v>15570220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15570220</v>
      </c>
      <c r="X18" s="18">
        <v>12550000</v>
      </c>
      <c r="Y18" s="18">
        <v>3020220</v>
      </c>
      <c r="Z18" s="3">
        <v>24.07</v>
      </c>
      <c r="AA18" s="23">
        <v>50200000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1484080202</v>
      </c>
      <c r="F20" s="60">
        <f t="shared" si="2"/>
        <v>1484080202</v>
      </c>
      <c r="G20" s="60">
        <f t="shared" si="2"/>
        <v>124340</v>
      </c>
      <c r="H20" s="60">
        <f t="shared" si="2"/>
        <v>37980530</v>
      </c>
      <c r="I20" s="60">
        <f t="shared" si="2"/>
        <v>59641855</v>
      </c>
      <c r="J20" s="60">
        <f t="shared" si="2"/>
        <v>97746725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97746725</v>
      </c>
      <c r="X20" s="60">
        <f t="shared" si="2"/>
        <v>371020051</v>
      </c>
      <c r="Y20" s="60">
        <f t="shared" si="2"/>
        <v>-273273326</v>
      </c>
      <c r="Z20" s="61">
        <f>+IF(X20&lt;&gt;0,+(Y20/X20)*100,0)</f>
        <v>-73.65459771337264</v>
      </c>
      <c r="AA20" s="62">
        <f>SUM(AA26:AA33)</f>
        <v>1484080202</v>
      </c>
    </row>
    <row r="21" spans="1:27" ht="13.5">
      <c r="A21" s="46" t="s">
        <v>32</v>
      </c>
      <c r="B21" s="47"/>
      <c r="C21" s="9"/>
      <c r="D21" s="10"/>
      <c r="E21" s="11">
        <v>15472857</v>
      </c>
      <c r="F21" s="11">
        <v>15472857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3868214</v>
      </c>
      <c r="Y21" s="11">
        <v>-3868214</v>
      </c>
      <c r="Z21" s="2">
        <v>-100</v>
      </c>
      <c r="AA21" s="15">
        <v>15472857</v>
      </c>
    </row>
    <row r="22" spans="1:27" ht="13.5">
      <c r="A22" s="46" t="s">
        <v>33</v>
      </c>
      <c r="B22" s="47"/>
      <c r="C22" s="9"/>
      <c r="D22" s="10"/>
      <c r="E22" s="11">
        <v>302664750</v>
      </c>
      <c r="F22" s="11">
        <v>302664750</v>
      </c>
      <c r="G22" s="11">
        <v>124340</v>
      </c>
      <c r="H22" s="11">
        <v>27297294</v>
      </c>
      <c r="I22" s="11">
        <v>11174498</v>
      </c>
      <c r="J22" s="11">
        <v>38596132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38596132</v>
      </c>
      <c r="X22" s="11">
        <v>75666188</v>
      </c>
      <c r="Y22" s="11">
        <v>-37070056</v>
      </c>
      <c r="Z22" s="2">
        <v>-48.99</v>
      </c>
      <c r="AA22" s="15">
        <v>302664750</v>
      </c>
    </row>
    <row r="23" spans="1:27" ht="13.5">
      <c r="A23" s="46" t="s">
        <v>34</v>
      </c>
      <c r="B23" s="47"/>
      <c r="C23" s="9"/>
      <c r="D23" s="10"/>
      <c r="E23" s="11">
        <v>255500000</v>
      </c>
      <c r="F23" s="11">
        <v>255500000</v>
      </c>
      <c r="G23" s="11"/>
      <c r="H23" s="11"/>
      <c r="I23" s="11">
        <v>2446958</v>
      </c>
      <c r="J23" s="11">
        <v>2446958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2446958</v>
      </c>
      <c r="X23" s="11">
        <v>63875000</v>
      </c>
      <c r="Y23" s="11">
        <v>-61428042</v>
      </c>
      <c r="Z23" s="2">
        <v>-96.17</v>
      </c>
      <c r="AA23" s="15">
        <v>255500000</v>
      </c>
    </row>
    <row r="24" spans="1:27" ht="13.5">
      <c r="A24" s="46" t="s">
        <v>35</v>
      </c>
      <c r="B24" s="47"/>
      <c r="C24" s="9"/>
      <c r="D24" s="10"/>
      <c r="E24" s="11">
        <v>60000000</v>
      </c>
      <c r="F24" s="11">
        <v>60000000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15000000</v>
      </c>
      <c r="Y24" s="11">
        <v>-15000000</v>
      </c>
      <c r="Z24" s="2">
        <v>-100</v>
      </c>
      <c r="AA24" s="15">
        <v>60000000</v>
      </c>
    </row>
    <row r="25" spans="1:27" ht="13.5">
      <c r="A25" s="46" t="s">
        <v>36</v>
      </c>
      <c r="B25" s="47"/>
      <c r="C25" s="9"/>
      <c r="D25" s="10"/>
      <c r="E25" s="11">
        <v>110097344</v>
      </c>
      <c r="F25" s="11">
        <v>110097344</v>
      </c>
      <c r="G25" s="11"/>
      <c r="H25" s="11">
        <v>1256153</v>
      </c>
      <c r="I25" s="11"/>
      <c r="J25" s="11">
        <v>1256153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1256153</v>
      </c>
      <c r="X25" s="11">
        <v>27524336</v>
      </c>
      <c r="Y25" s="11">
        <v>-26268183</v>
      </c>
      <c r="Z25" s="2">
        <v>-95.44</v>
      </c>
      <c r="AA25" s="15">
        <v>110097344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743734951</v>
      </c>
      <c r="F26" s="51">
        <f t="shared" si="3"/>
        <v>743734951</v>
      </c>
      <c r="G26" s="51">
        <f t="shared" si="3"/>
        <v>124340</v>
      </c>
      <c r="H26" s="51">
        <f t="shared" si="3"/>
        <v>28553447</v>
      </c>
      <c r="I26" s="51">
        <f t="shared" si="3"/>
        <v>13621456</v>
      </c>
      <c r="J26" s="51">
        <f t="shared" si="3"/>
        <v>42299243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42299243</v>
      </c>
      <c r="X26" s="51">
        <f t="shared" si="3"/>
        <v>185933738</v>
      </c>
      <c r="Y26" s="51">
        <f t="shared" si="3"/>
        <v>-143634495</v>
      </c>
      <c r="Z26" s="52">
        <f>+IF(X26&lt;&gt;0,+(Y26/X26)*100,0)</f>
        <v>-77.25036700977851</v>
      </c>
      <c r="AA26" s="53">
        <f>SUM(AA21:AA25)</f>
        <v>743734951</v>
      </c>
    </row>
    <row r="27" spans="1:27" ht="13.5">
      <c r="A27" s="54" t="s">
        <v>38</v>
      </c>
      <c r="B27" s="64"/>
      <c r="C27" s="9"/>
      <c r="D27" s="10"/>
      <c r="E27" s="11">
        <v>55500000</v>
      </c>
      <c r="F27" s="11">
        <v>55500000</v>
      </c>
      <c r="G27" s="11"/>
      <c r="H27" s="11">
        <v>420000</v>
      </c>
      <c r="I27" s="11"/>
      <c r="J27" s="11">
        <v>420000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420000</v>
      </c>
      <c r="X27" s="11">
        <v>13875000</v>
      </c>
      <c r="Y27" s="11">
        <v>-13455000</v>
      </c>
      <c r="Z27" s="2">
        <v>-96.97</v>
      </c>
      <c r="AA27" s="15">
        <v>55500000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534845251</v>
      </c>
      <c r="F29" s="11">
        <v>534845251</v>
      </c>
      <c r="G29" s="11"/>
      <c r="H29" s="11"/>
      <c r="I29" s="11">
        <v>42038996</v>
      </c>
      <c r="J29" s="11">
        <v>42038996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42038996</v>
      </c>
      <c r="X29" s="11">
        <v>133711313</v>
      </c>
      <c r="Y29" s="11">
        <v>-91672317</v>
      </c>
      <c r="Z29" s="2">
        <v>-68.56</v>
      </c>
      <c r="AA29" s="15">
        <v>534845251</v>
      </c>
    </row>
    <row r="30" spans="1:27" ht="13.5">
      <c r="A30" s="54" t="s">
        <v>41</v>
      </c>
      <c r="B30" s="35" t="s">
        <v>42</v>
      </c>
      <c r="C30" s="9"/>
      <c r="D30" s="10"/>
      <c r="E30" s="11">
        <v>150000000</v>
      </c>
      <c r="F30" s="11">
        <v>150000000</v>
      </c>
      <c r="G30" s="11"/>
      <c r="H30" s="11">
        <v>9007083</v>
      </c>
      <c r="I30" s="11">
        <v>3981403</v>
      </c>
      <c r="J30" s="11">
        <v>12988486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12988486</v>
      </c>
      <c r="X30" s="11">
        <v>37500000</v>
      </c>
      <c r="Y30" s="11">
        <v>-24511514</v>
      </c>
      <c r="Z30" s="2">
        <v>-65.36</v>
      </c>
      <c r="AA30" s="15">
        <v>150000000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1171008992</v>
      </c>
      <c r="F36" s="11">
        <f t="shared" si="4"/>
        <v>1171008992</v>
      </c>
      <c r="G36" s="11">
        <f t="shared" si="4"/>
        <v>0</v>
      </c>
      <c r="H36" s="11">
        <f t="shared" si="4"/>
        <v>51819895</v>
      </c>
      <c r="I36" s="11">
        <f t="shared" si="4"/>
        <v>85181159</v>
      </c>
      <c r="J36" s="11">
        <f t="shared" si="4"/>
        <v>137001054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137001054</v>
      </c>
      <c r="X36" s="11">
        <f t="shared" si="4"/>
        <v>292752248</v>
      </c>
      <c r="Y36" s="11">
        <f t="shared" si="4"/>
        <v>-155751194</v>
      </c>
      <c r="Z36" s="2">
        <f aca="true" t="shared" si="5" ref="Z36:Z49">+IF(X36&lt;&gt;0,+(Y36/X36)*100,0)</f>
        <v>-53.202390439030886</v>
      </c>
      <c r="AA36" s="15">
        <f>AA6+AA21</f>
        <v>1171008992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1428664750</v>
      </c>
      <c r="F37" s="11">
        <f t="shared" si="4"/>
        <v>1428664750</v>
      </c>
      <c r="G37" s="11">
        <f t="shared" si="4"/>
        <v>124340</v>
      </c>
      <c r="H37" s="11">
        <f t="shared" si="4"/>
        <v>27297294</v>
      </c>
      <c r="I37" s="11">
        <f t="shared" si="4"/>
        <v>11174498</v>
      </c>
      <c r="J37" s="11">
        <f t="shared" si="4"/>
        <v>38596132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38596132</v>
      </c>
      <c r="X37" s="11">
        <f t="shared" si="4"/>
        <v>357166188</v>
      </c>
      <c r="Y37" s="11">
        <f t="shared" si="4"/>
        <v>-318570056</v>
      </c>
      <c r="Z37" s="2">
        <f t="shared" si="5"/>
        <v>-89.19378897086418</v>
      </c>
      <c r="AA37" s="15">
        <f>AA7+AA22</f>
        <v>1428664750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323500000</v>
      </c>
      <c r="F38" s="11">
        <f t="shared" si="4"/>
        <v>323500000</v>
      </c>
      <c r="G38" s="11">
        <f t="shared" si="4"/>
        <v>0</v>
      </c>
      <c r="H38" s="11">
        <f t="shared" si="4"/>
        <v>0</v>
      </c>
      <c r="I38" s="11">
        <f t="shared" si="4"/>
        <v>2446958</v>
      </c>
      <c r="J38" s="11">
        <f t="shared" si="4"/>
        <v>2446958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2446958</v>
      </c>
      <c r="X38" s="11">
        <f t="shared" si="4"/>
        <v>80875000</v>
      </c>
      <c r="Y38" s="11">
        <f t="shared" si="4"/>
        <v>-78428042</v>
      </c>
      <c r="Z38" s="2">
        <f t="shared" si="5"/>
        <v>-96.97439505409584</v>
      </c>
      <c r="AA38" s="15">
        <f>AA8+AA23</f>
        <v>323500000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60000000</v>
      </c>
      <c r="F39" s="11">
        <f t="shared" si="4"/>
        <v>60000000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15000000</v>
      </c>
      <c r="Y39" s="11">
        <f t="shared" si="4"/>
        <v>-15000000</v>
      </c>
      <c r="Z39" s="2">
        <f t="shared" si="5"/>
        <v>-100</v>
      </c>
      <c r="AA39" s="15">
        <f>AA9+AA24</f>
        <v>60000000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416047344</v>
      </c>
      <c r="F40" s="11">
        <f t="shared" si="4"/>
        <v>416047344</v>
      </c>
      <c r="G40" s="11">
        <f t="shared" si="4"/>
        <v>0</v>
      </c>
      <c r="H40" s="11">
        <f t="shared" si="4"/>
        <v>1256153</v>
      </c>
      <c r="I40" s="11">
        <f t="shared" si="4"/>
        <v>0</v>
      </c>
      <c r="J40" s="11">
        <f t="shared" si="4"/>
        <v>1256153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1256153</v>
      </c>
      <c r="X40" s="11">
        <f t="shared" si="4"/>
        <v>104011836</v>
      </c>
      <c r="Y40" s="11">
        <f t="shared" si="4"/>
        <v>-102755683</v>
      </c>
      <c r="Z40" s="2">
        <f t="shared" si="5"/>
        <v>-98.7922980226981</v>
      </c>
      <c r="AA40" s="15">
        <f>AA10+AA25</f>
        <v>416047344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3399221086</v>
      </c>
      <c r="F41" s="51">
        <f t="shared" si="6"/>
        <v>3399221086</v>
      </c>
      <c r="G41" s="51">
        <f t="shared" si="6"/>
        <v>124340</v>
      </c>
      <c r="H41" s="51">
        <f t="shared" si="6"/>
        <v>80373342</v>
      </c>
      <c r="I41" s="51">
        <f t="shared" si="6"/>
        <v>98802615</v>
      </c>
      <c r="J41" s="51">
        <f t="shared" si="6"/>
        <v>179300297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179300297</v>
      </c>
      <c r="X41" s="51">
        <f t="shared" si="6"/>
        <v>849805272</v>
      </c>
      <c r="Y41" s="51">
        <f t="shared" si="6"/>
        <v>-670504975</v>
      </c>
      <c r="Z41" s="52">
        <f t="shared" si="5"/>
        <v>-78.90101380778442</v>
      </c>
      <c r="AA41" s="53">
        <f>SUM(AA36:AA40)</f>
        <v>3399221086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250900000</v>
      </c>
      <c r="F42" s="67">
        <f t="shared" si="7"/>
        <v>250900000</v>
      </c>
      <c r="G42" s="67">
        <f t="shared" si="7"/>
        <v>0</v>
      </c>
      <c r="H42" s="67">
        <f t="shared" si="7"/>
        <v>23543787</v>
      </c>
      <c r="I42" s="67">
        <f t="shared" si="7"/>
        <v>2646623</v>
      </c>
      <c r="J42" s="67">
        <f t="shared" si="7"/>
        <v>26190410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26190410</v>
      </c>
      <c r="X42" s="67">
        <f t="shared" si="7"/>
        <v>62725000</v>
      </c>
      <c r="Y42" s="67">
        <f t="shared" si="7"/>
        <v>-36534590</v>
      </c>
      <c r="Z42" s="69">
        <f t="shared" si="5"/>
        <v>-58.24565962534874</v>
      </c>
      <c r="AA42" s="68">
        <f aca="true" t="shared" si="8" ref="AA42:AA48">AA12+AA27</f>
        <v>250900000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599104001</v>
      </c>
      <c r="F44" s="67">
        <f t="shared" si="7"/>
        <v>599104001</v>
      </c>
      <c r="G44" s="67">
        <f t="shared" si="7"/>
        <v>0</v>
      </c>
      <c r="H44" s="67">
        <f t="shared" si="7"/>
        <v>0</v>
      </c>
      <c r="I44" s="67">
        <f t="shared" si="7"/>
        <v>46369314</v>
      </c>
      <c r="J44" s="67">
        <f t="shared" si="7"/>
        <v>46369314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46369314</v>
      </c>
      <c r="X44" s="67">
        <f t="shared" si="7"/>
        <v>149776001</v>
      </c>
      <c r="Y44" s="67">
        <f t="shared" si="7"/>
        <v>-103406687</v>
      </c>
      <c r="Z44" s="69">
        <f t="shared" si="5"/>
        <v>-69.04089193835533</v>
      </c>
      <c r="AA44" s="68">
        <f t="shared" si="8"/>
        <v>599104001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165783600</v>
      </c>
      <c r="F45" s="67">
        <f t="shared" si="7"/>
        <v>165783600</v>
      </c>
      <c r="G45" s="67">
        <f t="shared" si="7"/>
        <v>0</v>
      </c>
      <c r="H45" s="67">
        <f t="shared" si="7"/>
        <v>9007083</v>
      </c>
      <c r="I45" s="67">
        <f t="shared" si="7"/>
        <v>4317473</v>
      </c>
      <c r="J45" s="67">
        <f t="shared" si="7"/>
        <v>13324556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13324556</v>
      </c>
      <c r="X45" s="67">
        <f t="shared" si="7"/>
        <v>41445900</v>
      </c>
      <c r="Y45" s="67">
        <f t="shared" si="7"/>
        <v>-28121344</v>
      </c>
      <c r="Z45" s="69">
        <f t="shared" si="5"/>
        <v>-67.85072588603457</v>
      </c>
      <c r="AA45" s="68">
        <f t="shared" si="8"/>
        <v>165783600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50200000</v>
      </c>
      <c r="F48" s="67">
        <f t="shared" si="7"/>
        <v>50200000</v>
      </c>
      <c r="G48" s="67">
        <f t="shared" si="7"/>
        <v>0</v>
      </c>
      <c r="H48" s="67">
        <f t="shared" si="7"/>
        <v>15570220</v>
      </c>
      <c r="I48" s="67">
        <f t="shared" si="7"/>
        <v>0</v>
      </c>
      <c r="J48" s="67">
        <f t="shared" si="7"/>
        <v>15570220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15570220</v>
      </c>
      <c r="X48" s="67">
        <f t="shared" si="7"/>
        <v>12550000</v>
      </c>
      <c r="Y48" s="67">
        <f t="shared" si="7"/>
        <v>3020220</v>
      </c>
      <c r="Z48" s="69">
        <f t="shared" si="5"/>
        <v>24.065498007968127</v>
      </c>
      <c r="AA48" s="68">
        <f t="shared" si="8"/>
        <v>50200000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4465208687</v>
      </c>
      <c r="F49" s="79">
        <f t="shared" si="9"/>
        <v>4465208687</v>
      </c>
      <c r="G49" s="79">
        <f t="shared" si="9"/>
        <v>124340</v>
      </c>
      <c r="H49" s="79">
        <f t="shared" si="9"/>
        <v>128494432</v>
      </c>
      <c r="I49" s="79">
        <f t="shared" si="9"/>
        <v>152136025</v>
      </c>
      <c r="J49" s="79">
        <f t="shared" si="9"/>
        <v>280754797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280754797</v>
      </c>
      <c r="X49" s="79">
        <f t="shared" si="9"/>
        <v>1116302173</v>
      </c>
      <c r="Y49" s="79">
        <f t="shared" si="9"/>
        <v>-835547376</v>
      </c>
      <c r="Z49" s="80">
        <f t="shared" si="5"/>
        <v>-74.84956996495966</v>
      </c>
      <c r="AA49" s="81">
        <f>SUM(AA41:AA48)</f>
        <v>4465208687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1477247820</v>
      </c>
      <c r="F51" s="67">
        <f t="shared" si="10"/>
        <v>1477247820</v>
      </c>
      <c r="G51" s="67">
        <f t="shared" si="10"/>
        <v>37094873</v>
      </c>
      <c r="H51" s="67">
        <f t="shared" si="10"/>
        <v>76172278</v>
      </c>
      <c r="I51" s="67">
        <f t="shared" si="10"/>
        <v>56747011</v>
      </c>
      <c r="J51" s="67">
        <f t="shared" si="10"/>
        <v>170014162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170014162</v>
      </c>
      <c r="X51" s="67">
        <f t="shared" si="10"/>
        <v>369311955</v>
      </c>
      <c r="Y51" s="67">
        <f t="shared" si="10"/>
        <v>-199297793</v>
      </c>
      <c r="Z51" s="69">
        <f>+IF(X51&lt;&gt;0,+(Y51/X51)*100,0)</f>
        <v>-53.96461996471249</v>
      </c>
      <c r="AA51" s="68">
        <f>SUM(AA57:AA61)</f>
        <v>1477247820</v>
      </c>
    </row>
    <row r="52" spans="1:27" ht="13.5">
      <c r="A52" s="84" t="s">
        <v>32</v>
      </c>
      <c r="B52" s="47"/>
      <c r="C52" s="9"/>
      <c r="D52" s="10"/>
      <c r="E52" s="11">
        <v>131315993</v>
      </c>
      <c r="F52" s="11">
        <v>131315993</v>
      </c>
      <c r="G52" s="11">
        <v>1207242</v>
      </c>
      <c r="H52" s="11">
        <v>4578305</v>
      </c>
      <c r="I52" s="11">
        <v>1373708</v>
      </c>
      <c r="J52" s="11">
        <v>7159255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7159255</v>
      </c>
      <c r="X52" s="11">
        <v>32828998</v>
      </c>
      <c r="Y52" s="11">
        <v>-25669743</v>
      </c>
      <c r="Z52" s="2">
        <v>-78.19</v>
      </c>
      <c r="AA52" s="15">
        <v>131315993</v>
      </c>
    </row>
    <row r="53" spans="1:27" ht="13.5">
      <c r="A53" s="84" t="s">
        <v>33</v>
      </c>
      <c r="B53" s="47"/>
      <c r="C53" s="9"/>
      <c r="D53" s="10"/>
      <c r="E53" s="11">
        <v>365513823</v>
      </c>
      <c r="F53" s="11">
        <v>365513823</v>
      </c>
      <c r="G53" s="11">
        <v>17851429</v>
      </c>
      <c r="H53" s="11">
        <v>34663040</v>
      </c>
      <c r="I53" s="11">
        <v>19004417</v>
      </c>
      <c r="J53" s="11">
        <v>71518886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71518886</v>
      </c>
      <c r="X53" s="11">
        <v>91378456</v>
      </c>
      <c r="Y53" s="11">
        <v>-19859570</v>
      </c>
      <c r="Z53" s="2">
        <v>-21.73</v>
      </c>
      <c r="AA53" s="15">
        <v>365513823</v>
      </c>
    </row>
    <row r="54" spans="1:27" ht="13.5">
      <c r="A54" s="84" t="s">
        <v>34</v>
      </c>
      <c r="B54" s="47"/>
      <c r="C54" s="9"/>
      <c r="D54" s="10"/>
      <c r="E54" s="11">
        <v>207798356</v>
      </c>
      <c r="F54" s="11">
        <v>207798356</v>
      </c>
      <c r="G54" s="11">
        <v>5443266</v>
      </c>
      <c r="H54" s="11">
        <v>15752092</v>
      </c>
      <c r="I54" s="11">
        <v>12188701</v>
      </c>
      <c r="J54" s="11">
        <v>33384059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33384059</v>
      </c>
      <c r="X54" s="11">
        <v>51949589</v>
      </c>
      <c r="Y54" s="11">
        <v>-18565530</v>
      </c>
      <c r="Z54" s="2">
        <v>-35.74</v>
      </c>
      <c r="AA54" s="15">
        <v>207798356</v>
      </c>
    </row>
    <row r="55" spans="1:27" ht="13.5">
      <c r="A55" s="84" t="s">
        <v>35</v>
      </c>
      <c r="B55" s="47"/>
      <c r="C55" s="9"/>
      <c r="D55" s="10"/>
      <c r="E55" s="11">
        <v>55141123</v>
      </c>
      <c r="F55" s="11">
        <v>55141123</v>
      </c>
      <c r="G55" s="11">
        <v>798101</v>
      </c>
      <c r="H55" s="11">
        <v>1628734</v>
      </c>
      <c r="I55" s="11">
        <v>1370910</v>
      </c>
      <c r="J55" s="11">
        <v>3797745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3797745</v>
      </c>
      <c r="X55" s="11">
        <v>13785281</v>
      </c>
      <c r="Y55" s="11">
        <v>-9987536</v>
      </c>
      <c r="Z55" s="2">
        <v>-72.45</v>
      </c>
      <c r="AA55" s="15">
        <v>55141123</v>
      </c>
    </row>
    <row r="56" spans="1:27" ht="13.5">
      <c r="A56" s="84" t="s">
        <v>36</v>
      </c>
      <c r="B56" s="47"/>
      <c r="C56" s="9"/>
      <c r="D56" s="10"/>
      <c r="E56" s="11">
        <v>18043811</v>
      </c>
      <c r="F56" s="11">
        <v>18043811</v>
      </c>
      <c r="G56" s="11">
        <v>349800</v>
      </c>
      <c r="H56" s="11">
        <v>1327473</v>
      </c>
      <c r="I56" s="11">
        <v>1244713</v>
      </c>
      <c r="J56" s="11">
        <v>2921986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2921986</v>
      </c>
      <c r="X56" s="11">
        <v>4510953</v>
      </c>
      <c r="Y56" s="11">
        <v>-1588967</v>
      </c>
      <c r="Z56" s="2">
        <v>-35.22</v>
      </c>
      <c r="AA56" s="15">
        <v>18043811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777813106</v>
      </c>
      <c r="F57" s="51">
        <f t="shared" si="11"/>
        <v>777813106</v>
      </c>
      <c r="G57" s="51">
        <f t="shared" si="11"/>
        <v>25649838</v>
      </c>
      <c r="H57" s="51">
        <f t="shared" si="11"/>
        <v>57949644</v>
      </c>
      <c r="I57" s="51">
        <f t="shared" si="11"/>
        <v>35182449</v>
      </c>
      <c r="J57" s="51">
        <f t="shared" si="11"/>
        <v>118781931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118781931</v>
      </c>
      <c r="X57" s="51">
        <f t="shared" si="11"/>
        <v>194453277</v>
      </c>
      <c r="Y57" s="51">
        <f t="shared" si="11"/>
        <v>-75671346</v>
      </c>
      <c r="Z57" s="52">
        <f>+IF(X57&lt;&gt;0,+(Y57/X57)*100,0)</f>
        <v>-38.91492453480226</v>
      </c>
      <c r="AA57" s="53">
        <f>SUM(AA52:AA56)</f>
        <v>777813106</v>
      </c>
    </row>
    <row r="58" spans="1:27" ht="13.5">
      <c r="A58" s="86" t="s">
        <v>38</v>
      </c>
      <c r="B58" s="35"/>
      <c r="C58" s="9"/>
      <c r="D58" s="10"/>
      <c r="E58" s="11">
        <v>188374809</v>
      </c>
      <c r="F58" s="11">
        <v>188374809</v>
      </c>
      <c r="G58" s="11">
        <v>1338344</v>
      </c>
      <c r="H58" s="11">
        <v>3824763</v>
      </c>
      <c r="I58" s="11">
        <v>3659720</v>
      </c>
      <c r="J58" s="11">
        <v>8822827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8822827</v>
      </c>
      <c r="X58" s="11">
        <v>47093702</v>
      </c>
      <c r="Y58" s="11">
        <v>-38270875</v>
      </c>
      <c r="Z58" s="2">
        <v>-81.27</v>
      </c>
      <c r="AA58" s="15">
        <v>188374809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511059905</v>
      </c>
      <c r="F61" s="11">
        <v>511059905</v>
      </c>
      <c r="G61" s="11">
        <v>10106691</v>
      </c>
      <c r="H61" s="11">
        <v>14397871</v>
      </c>
      <c r="I61" s="11">
        <v>17904842</v>
      </c>
      <c r="J61" s="11">
        <v>42409404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42409404</v>
      </c>
      <c r="X61" s="11">
        <v>127764976</v>
      </c>
      <c r="Y61" s="11">
        <v>-85355572</v>
      </c>
      <c r="Z61" s="2">
        <v>-66.81</v>
      </c>
      <c r="AA61" s="15">
        <v>511059905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13083603</v>
      </c>
      <c r="H65" s="11">
        <v>38987295</v>
      </c>
      <c r="I65" s="11">
        <v>40092395</v>
      </c>
      <c r="J65" s="11">
        <v>92163293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92163293</v>
      </c>
      <c r="X65" s="11"/>
      <c r="Y65" s="11">
        <v>92163293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9433525</v>
      </c>
      <c r="F66" s="14"/>
      <c r="G66" s="14">
        <v>171159</v>
      </c>
      <c r="H66" s="14">
        <v>1946207</v>
      </c>
      <c r="I66" s="14">
        <v>351088</v>
      </c>
      <c r="J66" s="14">
        <v>2468454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2468454</v>
      </c>
      <c r="X66" s="14"/>
      <c r="Y66" s="14">
        <v>2468454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1241046234</v>
      </c>
      <c r="F67" s="11"/>
      <c r="G67" s="11">
        <v>33544527</v>
      </c>
      <c r="H67" s="11">
        <v>84703775</v>
      </c>
      <c r="I67" s="11">
        <v>69824552</v>
      </c>
      <c r="J67" s="11">
        <v>188072854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188072854</v>
      </c>
      <c r="X67" s="11"/>
      <c r="Y67" s="11">
        <v>188072854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226768060</v>
      </c>
      <c r="F68" s="11"/>
      <c r="G68" s="11">
        <v>5770352</v>
      </c>
      <c r="H68" s="11">
        <v>9604110</v>
      </c>
      <c r="I68" s="11">
        <v>8273821</v>
      </c>
      <c r="J68" s="11">
        <v>23648283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23648283</v>
      </c>
      <c r="X68" s="11"/>
      <c r="Y68" s="11">
        <v>23648283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1477247819</v>
      </c>
      <c r="F69" s="79">
        <f t="shared" si="12"/>
        <v>0</v>
      </c>
      <c r="G69" s="79">
        <f t="shared" si="12"/>
        <v>52569641</v>
      </c>
      <c r="H69" s="79">
        <f t="shared" si="12"/>
        <v>135241387</v>
      </c>
      <c r="I69" s="79">
        <f t="shared" si="12"/>
        <v>118541856</v>
      </c>
      <c r="J69" s="79">
        <f t="shared" si="12"/>
        <v>306352884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306352884</v>
      </c>
      <c r="X69" s="79">
        <f t="shared" si="12"/>
        <v>0</v>
      </c>
      <c r="Y69" s="79">
        <f t="shared" si="12"/>
        <v>306352884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239875894</v>
      </c>
      <c r="D5" s="42">
        <f t="shared" si="0"/>
        <v>0</v>
      </c>
      <c r="E5" s="43">
        <f t="shared" si="0"/>
        <v>224155506</v>
      </c>
      <c r="F5" s="43">
        <f t="shared" si="0"/>
        <v>224155506</v>
      </c>
      <c r="G5" s="43">
        <f t="shared" si="0"/>
        <v>50377</v>
      </c>
      <c r="H5" s="43">
        <f t="shared" si="0"/>
        <v>583763</v>
      </c>
      <c r="I5" s="43">
        <f t="shared" si="0"/>
        <v>11231445</v>
      </c>
      <c r="J5" s="43">
        <f t="shared" si="0"/>
        <v>11865585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11865585</v>
      </c>
      <c r="X5" s="43">
        <f t="shared" si="0"/>
        <v>56038877</v>
      </c>
      <c r="Y5" s="43">
        <f t="shared" si="0"/>
        <v>-44173292</v>
      </c>
      <c r="Z5" s="44">
        <f>+IF(X5&lt;&gt;0,+(Y5/X5)*100,0)</f>
        <v>-78.82615492098459</v>
      </c>
      <c r="AA5" s="45">
        <f>SUM(AA11:AA18)</f>
        <v>224155506</v>
      </c>
    </row>
    <row r="6" spans="1:27" ht="13.5">
      <c r="A6" s="46" t="s">
        <v>32</v>
      </c>
      <c r="B6" s="47"/>
      <c r="C6" s="9">
        <v>25142582</v>
      </c>
      <c r="D6" s="10"/>
      <c r="E6" s="11">
        <v>57498500</v>
      </c>
      <c r="F6" s="11">
        <v>57498500</v>
      </c>
      <c r="G6" s="11"/>
      <c r="H6" s="11"/>
      <c r="I6" s="11">
        <v>7308724</v>
      </c>
      <c r="J6" s="11">
        <v>7308724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7308724</v>
      </c>
      <c r="X6" s="11">
        <v>14374625</v>
      </c>
      <c r="Y6" s="11">
        <v>-7065901</v>
      </c>
      <c r="Z6" s="2">
        <v>-49.16</v>
      </c>
      <c r="AA6" s="15">
        <v>57498500</v>
      </c>
    </row>
    <row r="7" spans="1:27" ht="13.5">
      <c r="A7" s="46" t="s">
        <v>33</v>
      </c>
      <c r="B7" s="47"/>
      <c r="C7" s="9">
        <v>2626479</v>
      </c>
      <c r="D7" s="10"/>
      <c r="E7" s="11">
        <v>4000000</v>
      </c>
      <c r="F7" s="11">
        <v>4000000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4000000</v>
      </c>
    </row>
    <row r="8" spans="1:27" ht="13.5">
      <c r="A8" s="46" t="s">
        <v>34</v>
      </c>
      <c r="B8" s="47"/>
      <c r="C8" s="9">
        <v>13454202</v>
      </c>
      <c r="D8" s="10"/>
      <c r="E8" s="11">
        <v>76261006</v>
      </c>
      <c r="F8" s="11">
        <v>76261006</v>
      </c>
      <c r="G8" s="11"/>
      <c r="H8" s="11"/>
      <c r="I8" s="11">
        <v>633433</v>
      </c>
      <c r="J8" s="11">
        <v>633433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633433</v>
      </c>
      <c r="X8" s="11">
        <v>19065252</v>
      </c>
      <c r="Y8" s="11">
        <v>-18431819</v>
      </c>
      <c r="Z8" s="2">
        <v>-96.68</v>
      </c>
      <c r="AA8" s="15">
        <v>76261006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2000000</v>
      </c>
      <c r="F10" s="11">
        <v>2000000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500000</v>
      </c>
      <c r="Y10" s="11">
        <v>-500000</v>
      </c>
      <c r="Z10" s="2">
        <v>-100</v>
      </c>
      <c r="AA10" s="15">
        <v>2000000</v>
      </c>
    </row>
    <row r="11" spans="1:27" ht="13.5">
      <c r="A11" s="48" t="s">
        <v>37</v>
      </c>
      <c r="B11" s="47"/>
      <c r="C11" s="49">
        <f aca="true" t="shared" si="1" ref="C11:Y11">SUM(C6:C10)</f>
        <v>41223263</v>
      </c>
      <c r="D11" s="50">
        <f t="shared" si="1"/>
        <v>0</v>
      </c>
      <c r="E11" s="51">
        <f t="shared" si="1"/>
        <v>139759506</v>
      </c>
      <c r="F11" s="51">
        <f t="shared" si="1"/>
        <v>139759506</v>
      </c>
      <c r="G11" s="51">
        <f t="shared" si="1"/>
        <v>0</v>
      </c>
      <c r="H11" s="51">
        <f t="shared" si="1"/>
        <v>0</v>
      </c>
      <c r="I11" s="51">
        <f t="shared" si="1"/>
        <v>7942157</v>
      </c>
      <c r="J11" s="51">
        <f t="shared" si="1"/>
        <v>7942157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7942157</v>
      </c>
      <c r="X11" s="51">
        <f t="shared" si="1"/>
        <v>34939877</v>
      </c>
      <c r="Y11" s="51">
        <f t="shared" si="1"/>
        <v>-26997720</v>
      </c>
      <c r="Z11" s="52">
        <f>+IF(X11&lt;&gt;0,+(Y11/X11)*100,0)</f>
        <v>-77.26907567533794</v>
      </c>
      <c r="AA11" s="53">
        <f>SUM(AA6:AA10)</f>
        <v>139759506</v>
      </c>
    </row>
    <row r="12" spans="1:27" ht="13.5">
      <c r="A12" s="54" t="s">
        <v>38</v>
      </c>
      <c r="B12" s="35"/>
      <c r="C12" s="9"/>
      <c r="D12" s="10"/>
      <c r="E12" s="11">
        <v>37220000</v>
      </c>
      <c r="F12" s="11">
        <v>37220000</v>
      </c>
      <c r="G12" s="11"/>
      <c r="H12" s="11">
        <v>51657</v>
      </c>
      <c r="I12" s="11">
        <v>3120605</v>
      </c>
      <c r="J12" s="11">
        <v>3172262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3172262</v>
      </c>
      <c r="X12" s="11">
        <v>9305000</v>
      </c>
      <c r="Y12" s="11">
        <v>-6132738</v>
      </c>
      <c r="Z12" s="2">
        <v>-65.91</v>
      </c>
      <c r="AA12" s="15">
        <v>37220000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198517684</v>
      </c>
      <c r="D15" s="10"/>
      <c r="E15" s="11">
        <v>47176000</v>
      </c>
      <c r="F15" s="11">
        <v>47176000</v>
      </c>
      <c r="G15" s="11">
        <v>50377</v>
      </c>
      <c r="H15" s="11">
        <v>532106</v>
      </c>
      <c r="I15" s="11">
        <v>168683</v>
      </c>
      <c r="J15" s="11">
        <v>751166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751166</v>
      </c>
      <c r="X15" s="11">
        <v>11794000</v>
      </c>
      <c r="Y15" s="11">
        <v>-11042834</v>
      </c>
      <c r="Z15" s="2">
        <v>-93.63</v>
      </c>
      <c r="AA15" s="15">
        <v>47176000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134947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1004184</v>
      </c>
      <c r="D20" s="59">
        <f t="shared" si="2"/>
        <v>0</v>
      </c>
      <c r="E20" s="60">
        <f t="shared" si="2"/>
        <v>121517871</v>
      </c>
      <c r="F20" s="60">
        <f t="shared" si="2"/>
        <v>121517871</v>
      </c>
      <c r="G20" s="60">
        <f t="shared" si="2"/>
        <v>0</v>
      </c>
      <c r="H20" s="60">
        <f t="shared" si="2"/>
        <v>55951</v>
      </c>
      <c r="I20" s="60">
        <f t="shared" si="2"/>
        <v>590579</v>
      </c>
      <c r="J20" s="60">
        <f t="shared" si="2"/>
        <v>646530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646530</v>
      </c>
      <c r="X20" s="60">
        <f t="shared" si="2"/>
        <v>30379468</v>
      </c>
      <c r="Y20" s="60">
        <f t="shared" si="2"/>
        <v>-29732938</v>
      </c>
      <c r="Z20" s="61">
        <f>+IF(X20&lt;&gt;0,+(Y20/X20)*100,0)</f>
        <v>-97.87181921684737</v>
      </c>
      <c r="AA20" s="62">
        <f>SUM(AA26:AA33)</f>
        <v>121517871</v>
      </c>
    </row>
    <row r="21" spans="1:27" ht="13.5">
      <c r="A21" s="46" t="s">
        <v>32</v>
      </c>
      <c r="B21" s="47"/>
      <c r="C21" s="9"/>
      <c r="D21" s="10"/>
      <c r="E21" s="11">
        <v>14234487</v>
      </c>
      <c r="F21" s="11">
        <v>14234487</v>
      </c>
      <c r="G21" s="11"/>
      <c r="H21" s="11">
        <v>55951</v>
      </c>
      <c r="I21" s="11">
        <v>528571</v>
      </c>
      <c r="J21" s="11">
        <v>584522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584522</v>
      </c>
      <c r="X21" s="11">
        <v>3558622</v>
      </c>
      <c r="Y21" s="11">
        <v>-2974100</v>
      </c>
      <c r="Z21" s="2">
        <v>-83.57</v>
      </c>
      <c r="AA21" s="15">
        <v>14234487</v>
      </c>
    </row>
    <row r="22" spans="1:27" ht="13.5">
      <c r="A22" s="46" t="s">
        <v>33</v>
      </c>
      <c r="B22" s="47"/>
      <c r="C22" s="9"/>
      <c r="D22" s="10"/>
      <c r="E22" s="11">
        <v>70600000</v>
      </c>
      <c r="F22" s="11">
        <v>70600000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17650000</v>
      </c>
      <c r="Y22" s="11">
        <v>-17650000</v>
      </c>
      <c r="Z22" s="2">
        <v>-100</v>
      </c>
      <c r="AA22" s="15">
        <v>70600000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1004184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6800000</v>
      </c>
      <c r="F25" s="11">
        <v>6800000</v>
      </c>
      <c r="G25" s="11"/>
      <c r="H25" s="11"/>
      <c r="I25" s="11">
        <v>62008</v>
      </c>
      <c r="J25" s="11">
        <v>62008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62008</v>
      </c>
      <c r="X25" s="11">
        <v>1700000</v>
      </c>
      <c r="Y25" s="11">
        <v>-1637992</v>
      </c>
      <c r="Z25" s="2">
        <v>-96.35</v>
      </c>
      <c r="AA25" s="15">
        <v>6800000</v>
      </c>
    </row>
    <row r="26" spans="1:27" ht="13.5">
      <c r="A26" s="48" t="s">
        <v>37</v>
      </c>
      <c r="B26" s="63"/>
      <c r="C26" s="49">
        <f aca="true" t="shared" si="3" ref="C26:Y26">SUM(C21:C25)</f>
        <v>1004184</v>
      </c>
      <c r="D26" s="50">
        <f t="shared" si="3"/>
        <v>0</v>
      </c>
      <c r="E26" s="51">
        <f t="shared" si="3"/>
        <v>91634487</v>
      </c>
      <c r="F26" s="51">
        <f t="shared" si="3"/>
        <v>91634487</v>
      </c>
      <c r="G26" s="51">
        <f t="shared" si="3"/>
        <v>0</v>
      </c>
      <c r="H26" s="51">
        <f t="shared" si="3"/>
        <v>55951</v>
      </c>
      <c r="I26" s="51">
        <f t="shared" si="3"/>
        <v>590579</v>
      </c>
      <c r="J26" s="51">
        <f t="shared" si="3"/>
        <v>646530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646530</v>
      </c>
      <c r="X26" s="51">
        <f t="shared" si="3"/>
        <v>22908622</v>
      </c>
      <c r="Y26" s="51">
        <f t="shared" si="3"/>
        <v>-22262092</v>
      </c>
      <c r="Z26" s="52">
        <f>+IF(X26&lt;&gt;0,+(Y26/X26)*100,0)</f>
        <v>-97.17778747233247</v>
      </c>
      <c r="AA26" s="53">
        <f>SUM(AA21:AA25)</f>
        <v>91634487</v>
      </c>
    </row>
    <row r="27" spans="1:27" ht="13.5">
      <c r="A27" s="54" t="s">
        <v>38</v>
      </c>
      <c r="B27" s="64"/>
      <c r="C27" s="9"/>
      <c r="D27" s="10"/>
      <c r="E27" s="11">
        <v>29883384</v>
      </c>
      <c r="F27" s="11">
        <v>29883384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7470846</v>
      </c>
      <c r="Y27" s="11">
        <v>-7470846</v>
      </c>
      <c r="Z27" s="2">
        <v>-100</v>
      </c>
      <c r="AA27" s="15">
        <v>29883384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25142582</v>
      </c>
      <c r="D36" s="10">
        <f t="shared" si="4"/>
        <v>0</v>
      </c>
      <c r="E36" s="11">
        <f t="shared" si="4"/>
        <v>71732987</v>
      </c>
      <c r="F36" s="11">
        <f t="shared" si="4"/>
        <v>71732987</v>
      </c>
      <c r="G36" s="11">
        <f t="shared" si="4"/>
        <v>0</v>
      </c>
      <c r="H36" s="11">
        <f t="shared" si="4"/>
        <v>55951</v>
      </c>
      <c r="I36" s="11">
        <f t="shared" si="4"/>
        <v>7837295</v>
      </c>
      <c r="J36" s="11">
        <f t="shared" si="4"/>
        <v>7893246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7893246</v>
      </c>
      <c r="X36" s="11">
        <f t="shared" si="4"/>
        <v>17933247</v>
      </c>
      <c r="Y36" s="11">
        <f t="shared" si="4"/>
        <v>-10040001</v>
      </c>
      <c r="Z36" s="2">
        <f aca="true" t="shared" si="5" ref="Z36:Z49">+IF(X36&lt;&gt;0,+(Y36/X36)*100,0)</f>
        <v>-55.98540520854923</v>
      </c>
      <c r="AA36" s="15">
        <f>AA6+AA21</f>
        <v>71732987</v>
      </c>
    </row>
    <row r="37" spans="1:27" ht="13.5">
      <c r="A37" s="46" t="s">
        <v>33</v>
      </c>
      <c r="B37" s="47"/>
      <c r="C37" s="9">
        <f t="shared" si="4"/>
        <v>2626479</v>
      </c>
      <c r="D37" s="10">
        <f t="shared" si="4"/>
        <v>0</v>
      </c>
      <c r="E37" s="11">
        <f t="shared" si="4"/>
        <v>74600000</v>
      </c>
      <c r="F37" s="11">
        <f t="shared" si="4"/>
        <v>74600000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18650000</v>
      </c>
      <c r="Y37" s="11">
        <f t="shared" si="4"/>
        <v>-18650000</v>
      </c>
      <c r="Z37" s="2">
        <f t="shared" si="5"/>
        <v>-100</v>
      </c>
      <c r="AA37" s="15">
        <f>AA7+AA22</f>
        <v>74600000</v>
      </c>
    </row>
    <row r="38" spans="1:27" ht="13.5">
      <c r="A38" s="46" t="s">
        <v>34</v>
      </c>
      <c r="B38" s="47"/>
      <c r="C38" s="9">
        <f t="shared" si="4"/>
        <v>13454202</v>
      </c>
      <c r="D38" s="10">
        <f t="shared" si="4"/>
        <v>0</v>
      </c>
      <c r="E38" s="11">
        <f t="shared" si="4"/>
        <v>76261006</v>
      </c>
      <c r="F38" s="11">
        <f t="shared" si="4"/>
        <v>76261006</v>
      </c>
      <c r="G38" s="11">
        <f t="shared" si="4"/>
        <v>0</v>
      </c>
      <c r="H38" s="11">
        <f t="shared" si="4"/>
        <v>0</v>
      </c>
      <c r="I38" s="11">
        <f t="shared" si="4"/>
        <v>633433</v>
      </c>
      <c r="J38" s="11">
        <f t="shared" si="4"/>
        <v>633433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633433</v>
      </c>
      <c r="X38" s="11">
        <f t="shared" si="4"/>
        <v>19065252</v>
      </c>
      <c r="Y38" s="11">
        <f t="shared" si="4"/>
        <v>-18431819</v>
      </c>
      <c r="Z38" s="2">
        <f t="shared" si="5"/>
        <v>-96.67755243938029</v>
      </c>
      <c r="AA38" s="15">
        <f>AA8+AA23</f>
        <v>76261006</v>
      </c>
    </row>
    <row r="39" spans="1:27" ht="13.5">
      <c r="A39" s="46" t="s">
        <v>35</v>
      </c>
      <c r="B39" s="47"/>
      <c r="C39" s="9">
        <f t="shared" si="4"/>
        <v>1004184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8800000</v>
      </c>
      <c r="F40" s="11">
        <f t="shared" si="4"/>
        <v>8800000</v>
      </c>
      <c r="G40" s="11">
        <f t="shared" si="4"/>
        <v>0</v>
      </c>
      <c r="H40" s="11">
        <f t="shared" si="4"/>
        <v>0</v>
      </c>
      <c r="I40" s="11">
        <f t="shared" si="4"/>
        <v>62008</v>
      </c>
      <c r="J40" s="11">
        <f t="shared" si="4"/>
        <v>62008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62008</v>
      </c>
      <c r="X40" s="11">
        <f t="shared" si="4"/>
        <v>2200000</v>
      </c>
      <c r="Y40" s="11">
        <f t="shared" si="4"/>
        <v>-2137992</v>
      </c>
      <c r="Z40" s="2">
        <f t="shared" si="5"/>
        <v>-97.18145454545454</v>
      </c>
      <c r="AA40" s="15">
        <f>AA10+AA25</f>
        <v>8800000</v>
      </c>
    </row>
    <row r="41" spans="1:27" ht="13.5">
      <c r="A41" s="48" t="s">
        <v>37</v>
      </c>
      <c r="B41" s="47"/>
      <c r="C41" s="49">
        <f aca="true" t="shared" si="6" ref="C41:Y41">SUM(C36:C40)</f>
        <v>42227447</v>
      </c>
      <c r="D41" s="50">
        <f t="shared" si="6"/>
        <v>0</v>
      </c>
      <c r="E41" s="51">
        <f t="shared" si="6"/>
        <v>231393993</v>
      </c>
      <c r="F41" s="51">
        <f t="shared" si="6"/>
        <v>231393993</v>
      </c>
      <c r="G41" s="51">
        <f t="shared" si="6"/>
        <v>0</v>
      </c>
      <c r="H41" s="51">
        <f t="shared" si="6"/>
        <v>55951</v>
      </c>
      <c r="I41" s="51">
        <f t="shared" si="6"/>
        <v>8532736</v>
      </c>
      <c r="J41" s="51">
        <f t="shared" si="6"/>
        <v>8588687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8588687</v>
      </c>
      <c r="X41" s="51">
        <f t="shared" si="6"/>
        <v>57848499</v>
      </c>
      <c r="Y41" s="51">
        <f t="shared" si="6"/>
        <v>-49259812</v>
      </c>
      <c r="Z41" s="52">
        <f t="shared" si="5"/>
        <v>-85.15313768123872</v>
      </c>
      <c r="AA41" s="53">
        <f>SUM(AA36:AA40)</f>
        <v>231393993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67103384</v>
      </c>
      <c r="F42" s="67">
        <f t="shared" si="7"/>
        <v>67103384</v>
      </c>
      <c r="G42" s="67">
        <f t="shared" si="7"/>
        <v>0</v>
      </c>
      <c r="H42" s="67">
        <f t="shared" si="7"/>
        <v>51657</v>
      </c>
      <c r="I42" s="67">
        <f t="shared" si="7"/>
        <v>3120605</v>
      </c>
      <c r="J42" s="67">
        <f t="shared" si="7"/>
        <v>3172262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3172262</v>
      </c>
      <c r="X42" s="67">
        <f t="shared" si="7"/>
        <v>16775846</v>
      </c>
      <c r="Y42" s="67">
        <f t="shared" si="7"/>
        <v>-13603584</v>
      </c>
      <c r="Z42" s="69">
        <f t="shared" si="5"/>
        <v>-81.09030090047321</v>
      </c>
      <c r="AA42" s="68">
        <f aca="true" t="shared" si="8" ref="AA42:AA48">AA12+AA27</f>
        <v>67103384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198517684</v>
      </c>
      <c r="D45" s="66">
        <f t="shared" si="7"/>
        <v>0</v>
      </c>
      <c r="E45" s="67">
        <f t="shared" si="7"/>
        <v>47176000</v>
      </c>
      <c r="F45" s="67">
        <f t="shared" si="7"/>
        <v>47176000</v>
      </c>
      <c r="G45" s="67">
        <f t="shared" si="7"/>
        <v>50377</v>
      </c>
      <c r="H45" s="67">
        <f t="shared" si="7"/>
        <v>532106</v>
      </c>
      <c r="I45" s="67">
        <f t="shared" si="7"/>
        <v>168683</v>
      </c>
      <c r="J45" s="67">
        <f t="shared" si="7"/>
        <v>751166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751166</v>
      </c>
      <c r="X45" s="67">
        <f t="shared" si="7"/>
        <v>11794000</v>
      </c>
      <c r="Y45" s="67">
        <f t="shared" si="7"/>
        <v>-11042834</v>
      </c>
      <c r="Z45" s="69">
        <f t="shared" si="5"/>
        <v>-93.63094793963032</v>
      </c>
      <c r="AA45" s="68">
        <f t="shared" si="8"/>
        <v>47176000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134947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240880078</v>
      </c>
      <c r="D49" s="78">
        <f t="shared" si="9"/>
        <v>0</v>
      </c>
      <c r="E49" s="79">
        <f t="shared" si="9"/>
        <v>345673377</v>
      </c>
      <c r="F49" s="79">
        <f t="shared" si="9"/>
        <v>345673377</v>
      </c>
      <c r="G49" s="79">
        <f t="shared" si="9"/>
        <v>50377</v>
      </c>
      <c r="H49" s="79">
        <f t="shared" si="9"/>
        <v>639714</v>
      </c>
      <c r="I49" s="79">
        <f t="shared" si="9"/>
        <v>11822024</v>
      </c>
      <c r="J49" s="79">
        <f t="shared" si="9"/>
        <v>12512115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12512115</v>
      </c>
      <c r="X49" s="79">
        <f t="shared" si="9"/>
        <v>86418345</v>
      </c>
      <c r="Y49" s="79">
        <f t="shared" si="9"/>
        <v>-73906230</v>
      </c>
      <c r="Z49" s="80">
        <f t="shared" si="5"/>
        <v>-85.5214595928677</v>
      </c>
      <c r="AA49" s="81">
        <f>SUM(AA41:AA48)</f>
        <v>345673377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47442360</v>
      </c>
      <c r="D51" s="66">
        <f t="shared" si="10"/>
        <v>0</v>
      </c>
      <c r="E51" s="67">
        <f t="shared" si="10"/>
        <v>252676972</v>
      </c>
      <c r="F51" s="67">
        <f t="shared" si="10"/>
        <v>252676972</v>
      </c>
      <c r="G51" s="67">
        <f t="shared" si="10"/>
        <v>6561122</v>
      </c>
      <c r="H51" s="67">
        <f t="shared" si="10"/>
        <v>-4501516</v>
      </c>
      <c r="I51" s="67">
        <f t="shared" si="10"/>
        <v>18594720</v>
      </c>
      <c r="J51" s="67">
        <f t="shared" si="10"/>
        <v>20654326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20654326</v>
      </c>
      <c r="X51" s="67">
        <f t="shared" si="10"/>
        <v>63169245</v>
      </c>
      <c r="Y51" s="67">
        <f t="shared" si="10"/>
        <v>-42514919</v>
      </c>
      <c r="Z51" s="69">
        <f>+IF(X51&lt;&gt;0,+(Y51/X51)*100,0)</f>
        <v>-67.30319319156023</v>
      </c>
      <c r="AA51" s="68">
        <f>SUM(AA57:AA61)</f>
        <v>252676972</v>
      </c>
    </row>
    <row r="52" spans="1:27" ht="13.5">
      <c r="A52" s="84" t="s">
        <v>32</v>
      </c>
      <c r="B52" s="47"/>
      <c r="C52" s="9">
        <v>3290952</v>
      </c>
      <c r="D52" s="10"/>
      <c r="E52" s="11">
        <v>114701063</v>
      </c>
      <c r="F52" s="11">
        <v>114701063</v>
      </c>
      <c r="G52" s="11"/>
      <c r="H52" s="11"/>
      <c r="I52" s="11">
        <v>873614</v>
      </c>
      <c r="J52" s="11">
        <v>873614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873614</v>
      </c>
      <c r="X52" s="11">
        <v>28675266</v>
      </c>
      <c r="Y52" s="11">
        <v>-27801652</v>
      </c>
      <c r="Z52" s="2">
        <v>-96.95</v>
      </c>
      <c r="AA52" s="15">
        <v>114701063</v>
      </c>
    </row>
    <row r="53" spans="1:27" ht="13.5">
      <c r="A53" s="84" t="s">
        <v>33</v>
      </c>
      <c r="B53" s="47"/>
      <c r="C53" s="9">
        <v>22305894</v>
      </c>
      <c r="D53" s="10"/>
      <c r="E53" s="11">
        <v>49407479</v>
      </c>
      <c r="F53" s="11">
        <v>49407479</v>
      </c>
      <c r="G53" s="11">
        <v>6545317</v>
      </c>
      <c r="H53" s="11">
        <v>-6035476</v>
      </c>
      <c r="I53" s="11">
        <v>13667562</v>
      </c>
      <c r="J53" s="11">
        <v>14177403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14177403</v>
      </c>
      <c r="X53" s="11">
        <v>12351870</v>
      </c>
      <c r="Y53" s="11">
        <v>1825533</v>
      </c>
      <c r="Z53" s="2">
        <v>14.78</v>
      </c>
      <c r="AA53" s="15">
        <v>49407479</v>
      </c>
    </row>
    <row r="54" spans="1:27" ht="13.5">
      <c r="A54" s="84" t="s">
        <v>34</v>
      </c>
      <c r="B54" s="47"/>
      <c r="C54" s="9">
        <v>4396192</v>
      </c>
      <c r="D54" s="10"/>
      <c r="E54" s="11">
        <v>22428963</v>
      </c>
      <c r="F54" s="11">
        <v>22428963</v>
      </c>
      <c r="G54" s="11">
        <v>15805</v>
      </c>
      <c r="H54" s="11">
        <v>622542</v>
      </c>
      <c r="I54" s="11">
        <v>1088454</v>
      </c>
      <c r="J54" s="11">
        <v>1726801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1726801</v>
      </c>
      <c r="X54" s="11">
        <v>5607241</v>
      </c>
      <c r="Y54" s="11">
        <v>-3880440</v>
      </c>
      <c r="Z54" s="2">
        <v>-69.2</v>
      </c>
      <c r="AA54" s="15">
        <v>22428963</v>
      </c>
    </row>
    <row r="55" spans="1:27" ht="13.5">
      <c r="A55" s="84" t="s">
        <v>35</v>
      </c>
      <c r="B55" s="47"/>
      <c r="C55" s="9">
        <v>17449322</v>
      </c>
      <c r="D55" s="10"/>
      <c r="E55" s="11">
        <v>22395007</v>
      </c>
      <c r="F55" s="11">
        <v>22395007</v>
      </c>
      <c r="G55" s="11"/>
      <c r="H55" s="11">
        <v>911418</v>
      </c>
      <c r="I55" s="11">
        <v>2965090</v>
      </c>
      <c r="J55" s="11">
        <v>3876508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3876508</v>
      </c>
      <c r="X55" s="11">
        <v>5598752</v>
      </c>
      <c r="Y55" s="11">
        <v>-1722244</v>
      </c>
      <c r="Z55" s="2">
        <v>-30.76</v>
      </c>
      <c r="AA55" s="15">
        <v>22395007</v>
      </c>
    </row>
    <row r="56" spans="1:27" ht="13.5">
      <c r="A56" s="84" t="s">
        <v>36</v>
      </c>
      <c r="B56" s="47"/>
      <c r="C56" s="9"/>
      <c r="D56" s="10"/>
      <c r="E56" s="11">
        <v>76625</v>
      </c>
      <c r="F56" s="11">
        <v>76625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19156</v>
      </c>
      <c r="Y56" s="11">
        <v>-19156</v>
      </c>
      <c r="Z56" s="2">
        <v>-100</v>
      </c>
      <c r="AA56" s="15">
        <v>76625</v>
      </c>
    </row>
    <row r="57" spans="1:27" ht="13.5">
      <c r="A57" s="85" t="s">
        <v>37</v>
      </c>
      <c r="B57" s="47"/>
      <c r="C57" s="49">
        <f aca="true" t="shared" si="11" ref="C57:Y57">SUM(C52:C56)</f>
        <v>47442360</v>
      </c>
      <c r="D57" s="50">
        <f t="shared" si="11"/>
        <v>0</v>
      </c>
      <c r="E57" s="51">
        <f t="shared" si="11"/>
        <v>209009137</v>
      </c>
      <c r="F57" s="51">
        <f t="shared" si="11"/>
        <v>209009137</v>
      </c>
      <c r="G57" s="51">
        <f t="shared" si="11"/>
        <v>6561122</v>
      </c>
      <c r="H57" s="51">
        <f t="shared" si="11"/>
        <v>-4501516</v>
      </c>
      <c r="I57" s="51">
        <f t="shared" si="11"/>
        <v>18594720</v>
      </c>
      <c r="J57" s="51">
        <f t="shared" si="11"/>
        <v>20654326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20654326</v>
      </c>
      <c r="X57" s="51">
        <f t="shared" si="11"/>
        <v>52252285</v>
      </c>
      <c r="Y57" s="51">
        <f t="shared" si="11"/>
        <v>-31597959</v>
      </c>
      <c r="Z57" s="52">
        <f>+IF(X57&lt;&gt;0,+(Y57/X57)*100,0)</f>
        <v>-60.47191811803063</v>
      </c>
      <c r="AA57" s="53">
        <f>SUM(AA52:AA56)</f>
        <v>209009137</v>
      </c>
    </row>
    <row r="58" spans="1:27" ht="13.5">
      <c r="A58" s="86" t="s">
        <v>38</v>
      </c>
      <c r="B58" s="35"/>
      <c r="C58" s="9"/>
      <c r="D58" s="10"/>
      <c r="E58" s="11">
        <v>7328499</v>
      </c>
      <c r="F58" s="11">
        <v>7328499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1832125</v>
      </c>
      <c r="Y58" s="11">
        <v>-1832125</v>
      </c>
      <c r="Z58" s="2">
        <v>-100</v>
      </c>
      <c r="AA58" s="15">
        <v>7328499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1167006</v>
      </c>
      <c r="F60" s="11">
        <v>1167006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291752</v>
      </c>
      <c r="Y60" s="11">
        <v>-291752</v>
      </c>
      <c r="Z60" s="2">
        <v>-100</v>
      </c>
      <c r="AA60" s="15">
        <v>1167006</v>
      </c>
    </row>
    <row r="61" spans="1:27" ht="13.5">
      <c r="A61" s="86" t="s">
        <v>41</v>
      </c>
      <c r="B61" s="35" t="s">
        <v>51</v>
      </c>
      <c r="C61" s="9"/>
      <c r="D61" s="10"/>
      <c r="E61" s="11">
        <v>35172330</v>
      </c>
      <c r="F61" s="11">
        <v>35172330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8793083</v>
      </c>
      <c r="Y61" s="11">
        <v>-8793083</v>
      </c>
      <c r="Z61" s="2">
        <v>-100</v>
      </c>
      <c r="AA61" s="15">
        <v>35172330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2203307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13451320</v>
      </c>
      <c r="F66" s="14"/>
      <c r="G66" s="14"/>
      <c r="H66" s="14">
        <v>2985444</v>
      </c>
      <c r="I66" s="14">
        <v>2848621</v>
      </c>
      <c r="J66" s="14">
        <v>5834065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5834065</v>
      </c>
      <c r="X66" s="14"/>
      <c r="Y66" s="14">
        <v>5834065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6603205</v>
      </c>
      <c r="H67" s="11">
        <v>-4341626</v>
      </c>
      <c r="I67" s="11">
        <v>19155774</v>
      </c>
      <c r="J67" s="11">
        <v>21417353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21417353</v>
      </c>
      <c r="X67" s="11"/>
      <c r="Y67" s="11">
        <v>21417353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237022345</v>
      </c>
      <c r="F68" s="11"/>
      <c r="G68" s="11"/>
      <c r="H68" s="11">
        <v>463672</v>
      </c>
      <c r="I68" s="11">
        <v>193560</v>
      </c>
      <c r="J68" s="11">
        <v>657232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657232</v>
      </c>
      <c r="X68" s="11"/>
      <c r="Y68" s="11">
        <v>657232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252676972</v>
      </c>
      <c r="F69" s="79">
        <f t="shared" si="12"/>
        <v>0</v>
      </c>
      <c r="G69" s="79">
        <f t="shared" si="12"/>
        <v>6603205</v>
      </c>
      <c r="H69" s="79">
        <f t="shared" si="12"/>
        <v>-892510</v>
      </c>
      <c r="I69" s="79">
        <f t="shared" si="12"/>
        <v>22197955</v>
      </c>
      <c r="J69" s="79">
        <f t="shared" si="12"/>
        <v>27908650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27908650</v>
      </c>
      <c r="X69" s="79">
        <f t="shared" si="12"/>
        <v>0</v>
      </c>
      <c r="Y69" s="79">
        <f t="shared" si="12"/>
        <v>27908650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45819000</v>
      </c>
      <c r="F5" s="43">
        <f t="shared" si="0"/>
        <v>45819000</v>
      </c>
      <c r="G5" s="43">
        <f t="shared" si="0"/>
        <v>3239196</v>
      </c>
      <c r="H5" s="43">
        <f t="shared" si="0"/>
        <v>351795</v>
      </c>
      <c r="I5" s="43">
        <f t="shared" si="0"/>
        <v>2893295</v>
      </c>
      <c r="J5" s="43">
        <f t="shared" si="0"/>
        <v>6484286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6484286</v>
      </c>
      <c r="X5" s="43">
        <f t="shared" si="0"/>
        <v>11454750</v>
      </c>
      <c r="Y5" s="43">
        <f t="shared" si="0"/>
        <v>-4970464</v>
      </c>
      <c r="Z5" s="44">
        <f>+IF(X5&lt;&gt;0,+(Y5/X5)*100,0)</f>
        <v>-43.392164822453566</v>
      </c>
      <c r="AA5" s="45">
        <f>SUM(AA11:AA18)</f>
        <v>45819000</v>
      </c>
    </row>
    <row r="6" spans="1:27" ht="13.5">
      <c r="A6" s="46" t="s">
        <v>32</v>
      </c>
      <c r="B6" s="47"/>
      <c r="C6" s="9"/>
      <c r="D6" s="10"/>
      <c r="E6" s="11">
        <v>2889000</v>
      </c>
      <c r="F6" s="11">
        <v>2889000</v>
      </c>
      <c r="G6" s="11"/>
      <c r="H6" s="11">
        <v>2875</v>
      </c>
      <c r="I6" s="11">
        <v>3852</v>
      </c>
      <c r="J6" s="11">
        <v>6727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6727</v>
      </c>
      <c r="X6" s="11">
        <v>722250</v>
      </c>
      <c r="Y6" s="11">
        <v>-715523</v>
      </c>
      <c r="Z6" s="2">
        <v>-99.07</v>
      </c>
      <c r="AA6" s="15">
        <v>2889000</v>
      </c>
    </row>
    <row r="7" spans="1:27" ht="13.5">
      <c r="A7" s="46" t="s">
        <v>33</v>
      </c>
      <c r="B7" s="47"/>
      <c r="C7" s="9"/>
      <c r="D7" s="10"/>
      <c r="E7" s="11">
        <v>23300000</v>
      </c>
      <c r="F7" s="11">
        <v>23300000</v>
      </c>
      <c r="G7" s="11">
        <v>3239196</v>
      </c>
      <c r="H7" s="11">
        <v>52246</v>
      </c>
      <c r="I7" s="11">
        <v>68718</v>
      </c>
      <c r="J7" s="11">
        <v>3360160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3360160</v>
      </c>
      <c r="X7" s="11">
        <v>5825000</v>
      </c>
      <c r="Y7" s="11">
        <v>-2464840</v>
      </c>
      <c r="Z7" s="2">
        <v>-42.31</v>
      </c>
      <c r="AA7" s="15">
        <v>23300000</v>
      </c>
    </row>
    <row r="8" spans="1:27" ht="13.5">
      <c r="A8" s="46" t="s">
        <v>34</v>
      </c>
      <c r="B8" s="47"/>
      <c r="C8" s="9"/>
      <c r="D8" s="10"/>
      <c r="E8" s="11">
        <v>8100000</v>
      </c>
      <c r="F8" s="11">
        <v>8100000</v>
      </c>
      <c r="G8" s="11"/>
      <c r="H8" s="11"/>
      <c r="I8" s="11">
        <v>1120947</v>
      </c>
      <c r="J8" s="11">
        <v>1120947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1120947</v>
      </c>
      <c r="X8" s="11">
        <v>2025000</v>
      </c>
      <c r="Y8" s="11">
        <v>-904053</v>
      </c>
      <c r="Z8" s="2">
        <v>-44.64</v>
      </c>
      <c r="AA8" s="15">
        <v>8100000</v>
      </c>
    </row>
    <row r="9" spans="1:27" ht="13.5">
      <c r="A9" s="46" t="s">
        <v>35</v>
      </c>
      <c r="B9" s="47"/>
      <c r="C9" s="9"/>
      <c r="D9" s="10"/>
      <c r="E9" s="11">
        <v>2500000</v>
      </c>
      <c r="F9" s="11">
        <v>2500000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625000</v>
      </c>
      <c r="Y9" s="11">
        <v>-625000</v>
      </c>
      <c r="Z9" s="2">
        <v>-100</v>
      </c>
      <c r="AA9" s="15">
        <v>2500000</v>
      </c>
    </row>
    <row r="10" spans="1:27" ht="13.5">
      <c r="A10" s="46" t="s">
        <v>36</v>
      </c>
      <c r="B10" s="47"/>
      <c r="C10" s="9"/>
      <c r="D10" s="10"/>
      <c r="E10" s="11">
        <v>4480000</v>
      </c>
      <c r="F10" s="11">
        <v>4480000</v>
      </c>
      <c r="G10" s="11"/>
      <c r="H10" s="11"/>
      <c r="I10" s="11">
        <v>1338806</v>
      </c>
      <c r="J10" s="11">
        <v>1338806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1338806</v>
      </c>
      <c r="X10" s="11">
        <v>1120000</v>
      </c>
      <c r="Y10" s="11">
        <v>218806</v>
      </c>
      <c r="Z10" s="2">
        <v>19.54</v>
      </c>
      <c r="AA10" s="15">
        <v>4480000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41269000</v>
      </c>
      <c r="F11" s="51">
        <f t="shared" si="1"/>
        <v>41269000</v>
      </c>
      <c r="G11" s="51">
        <f t="shared" si="1"/>
        <v>3239196</v>
      </c>
      <c r="H11" s="51">
        <f t="shared" si="1"/>
        <v>55121</v>
      </c>
      <c r="I11" s="51">
        <f t="shared" si="1"/>
        <v>2532323</v>
      </c>
      <c r="J11" s="51">
        <f t="shared" si="1"/>
        <v>5826640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5826640</v>
      </c>
      <c r="X11" s="51">
        <f t="shared" si="1"/>
        <v>10317250</v>
      </c>
      <c r="Y11" s="51">
        <f t="shared" si="1"/>
        <v>-4490610</v>
      </c>
      <c r="Z11" s="52">
        <f>+IF(X11&lt;&gt;0,+(Y11/X11)*100,0)</f>
        <v>-43.52526109186072</v>
      </c>
      <c r="AA11" s="53">
        <f>SUM(AA6:AA10)</f>
        <v>41269000</v>
      </c>
    </row>
    <row r="12" spans="1:27" ht="13.5">
      <c r="A12" s="54" t="s">
        <v>38</v>
      </c>
      <c r="B12" s="35"/>
      <c r="C12" s="9"/>
      <c r="D12" s="10"/>
      <c r="E12" s="11">
        <v>350000</v>
      </c>
      <c r="F12" s="11">
        <v>350000</v>
      </c>
      <c r="G12" s="11"/>
      <c r="H12" s="11">
        <v>46376</v>
      </c>
      <c r="I12" s="11">
        <v>153426</v>
      </c>
      <c r="J12" s="11">
        <v>199802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199802</v>
      </c>
      <c r="X12" s="11">
        <v>87500</v>
      </c>
      <c r="Y12" s="11">
        <v>112302</v>
      </c>
      <c r="Z12" s="2">
        <v>128.35</v>
      </c>
      <c r="AA12" s="15">
        <v>350000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4200000</v>
      </c>
      <c r="F15" s="11">
        <v>4200000</v>
      </c>
      <c r="G15" s="11"/>
      <c r="H15" s="11">
        <v>250298</v>
      </c>
      <c r="I15" s="11">
        <v>207546</v>
      </c>
      <c r="J15" s="11">
        <v>457844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457844</v>
      </c>
      <c r="X15" s="11">
        <v>1050000</v>
      </c>
      <c r="Y15" s="11">
        <v>-592156</v>
      </c>
      <c r="Z15" s="2">
        <v>-56.4</v>
      </c>
      <c r="AA15" s="15">
        <v>4200000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36149732</v>
      </c>
      <c r="F20" s="60">
        <f t="shared" si="2"/>
        <v>36149732</v>
      </c>
      <c r="G20" s="60">
        <f t="shared" si="2"/>
        <v>0</v>
      </c>
      <c r="H20" s="60">
        <f t="shared" si="2"/>
        <v>1462909</v>
      </c>
      <c r="I20" s="60">
        <f t="shared" si="2"/>
        <v>1891025</v>
      </c>
      <c r="J20" s="60">
        <f t="shared" si="2"/>
        <v>3353934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3353934</v>
      </c>
      <c r="X20" s="60">
        <f t="shared" si="2"/>
        <v>9037433</v>
      </c>
      <c r="Y20" s="60">
        <f t="shared" si="2"/>
        <v>-5683499</v>
      </c>
      <c r="Z20" s="61">
        <f>+IF(X20&lt;&gt;0,+(Y20/X20)*100,0)</f>
        <v>-62.88842196672441</v>
      </c>
      <c r="AA20" s="62">
        <f>SUM(AA26:AA33)</f>
        <v>36149732</v>
      </c>
    </row>
    <row r="21" spans="1:27" ht="13.5">
      <c r="A21" s="46" t="s">
        <v>32</v>
      </c>
      <c r="B21" s="47"/>
      <c r="C21" s="9"/>
      <c r="D21" s="10"/>
      <c r="E21" s="11">
        <v>4000000</v>
      </c>
      <c r="F21" s="11">
        <v>4000000</v>
      </c>
      <c r="G21" s="11"/>
      <c r="H21" s="11">
        <v>1436435</v>
      </c>
      <c r="I21" s="11">
        <v>587848</v>
      </c>
      <c r="J21" s="11">
        <v>2024283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2024283</v>
      </c>
      <c r="X21" s="11">
        <v>1000000</v>
      </c>
      <c r="Y21" s="11">
        <v>1024283</v>
      </c>
      <c r="Z21" s="2">
        <v>102.43</v>
      </c>
      <c r="AA21" s="15">
        <v>4000000</v>
      </c>
    </row>
    <row r="22" spans="1:27" ht="13.5">
      <c r="A22" s="46" t="s">
        <v>33</v>
      </c>
      <c r="B22" s="47"/>
      <c r="C22" s="9"/>
      <c r="D22" s="10"/>
      <c r="E22" s="11">
        <v>10000</v>
      </c>
      <c r="F22" s="11">
        <v>10000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</v>
      </c>
      <c r="Y22" s="11">
        <v>-2500</v>
      </c>
      <c r="Z22" s="2">
        <v>-100</v>
      </c>
      <c r="AA22" s="15">
        <v>10000</v>
      </c>
    </row>
    <row r="23" spans="1:27" ht="13.5">
      <c r="A23" s="46" t="s">
        <v>34</v>
      </c>
      <c r="B23" s="47"/>
      <c r="C23" s="9"/>
      <c r="D23" s="10"/>
      <c r="E23" s="11">
        <v>10800000</v>
      </c>
      <c r="F23" s="11">
        <v>10800000</v>
      </c>
      <c r="G23" s="11"/>
      <c r="H23" s="11">
        <v>11070</v>
      </c>
      <c r="I23" s="11">
        <v>14444</v>
      </c>
      <c r="J23" s="11">
        <v>25514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25514</v>
      </c>
      <c r="X23" s="11">
        <v>2700000</v>
      </c>
      <c r="Y23" s="11">
        <v>-2674486</v>
      </c>
      <c r="Z23" s="2">
        <v>-99.06</v>
      </c>
      <c r="AA23" s="15">
        <v>10800000</v>
      </c>
    </row>
    <row r="24" spans="1:27" ht="13.5">
      <c r="A24" s="46" t="s">
        <v>35</v>
      </c>
      <c r="B24" s="47"/>
      <c r="C24" s="9"/>
      <c r="D24" s="10"/>
      <c r="E24" s="11">
        <v>1200000</v>
      </c>
      <c r="F24" s="11">
        <v>1200000</v>
      </c>
      <c r="G24" s="11"/>
      <c r="H24" s="11"/>
      <c r="I24" s="11">
        <v>321891</v>
      </c>
      <c r="J24" s="11">
        <v>321891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321891</v>
      </c>
      <c r="X24" s="11">
        <v>300000</v>
      </c>
      <c r="Y24" s="11">
        <v>21891</v>
      </c>
      <c r="Z24" s="2">
        <v>7.3</v>
      </c>
      <c r="AA24" s="15">
        <v>1200000</v>
      </c>
    </row>
    <row r="25" spans="1:27" ht="13.5">
      <c r="A25" s="46" t="s">
        <v>36</v>
      </c>
      <c r="B25" s="47"/>
      <c r="C25" s="9"/>
      <c r="D25" s="10"/>
      <c r="E25" s="11">
        <v>200000</v>
      </c>
      <c r="F25" s="11">
        <v>200000</v>
      </c>
      <c r="G25" s="11"/>
      <c r="H25" s="11">
        <v>15404</v>
      </c>
      <c r="I25" s="11"/>
      <c r="J25" s="11">
        <v>15404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15404</v>
      </c>
      <c r="X25" s="11">
        <v>50000</v>
      </c>
      <c r="Y25" s="11">
        <v>-34596</v>
      </c>
      <c r="Z25" s="2">
        <v>-69.19</v>
      </c>
      <c r="AA25" s="15">
        <v>200000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16210000</v>
      </c>
      <c r="F26" s="51">
        <f t="shared" si="3"/>
        <v>16210000</v>
      </c>
      <c r="G26" s="51">
        <f t="shared" si="3"/>
        <v>0</v>
      </c>
      <c r="H26" s="51">
        <f t="shared" si="3"/>
        <v>1462909</v>
      </c>
      <c r="I26" s="51">
        <f t="shared" si="3"/>
        <v>924183</v>
      </c>
      <c r="J26" s="51">
        <f t="shared" si="3"/>
        <v>2387092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2387092</v>
      </c>
      <c r="X26" s="51">
        <f t="shared" si="3"/>
        <v>4052500</v>
      </c>
      <c r="Y26" s="51">
        <f t="shared" si="3"/>
        <v>-1665408</v>
      </c>
      <c r="Z26" s="52">
        <f>+IF(X26&lt;&gt;0,+(Y26/X26)*100,0)</f>
        <v>-41.09581739666872</v>
      </c>
      <c r="AA26" s="53">
        <f>SUM(AA21:AA25)</f>
        <v>16210000</v>
      </c>
    </row>
    <row r="27" spans="1:27" ht="13.5">
      <c r="A27" s="54" t="s">
        <v>38</v>
      </c>
      <c r="B27" s="64"/>
      <c r="C27" s="9"/>
      <c r="D27" s="10"/>
      <c r="E27" s="11">
        <v>4500000</v>
      </c>
      <c r="F27" s="11">
        <v>4500000</v>
      </c>
      <c r="G27" s="11"/>
      <c r="H27" s="11"/>
      <c r="I27" s="11">
        <v>388387</v>
      </c>
      <c r="J27" s="11">
        <v>388387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388387</v>
      </c>
      <c r="X27" s="11">
        <v>1125000</v>
      </c>
      <c r="Y27" s="11">
        <v>-736613</v>
      </c>
      <c r="Z27" s="2">
        <v>-65.48</v>
      </c>
      <c r="AA27" s="15">
        <v>4500000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15439732</v>
      </c>
      <c r="F30" s="11">
        <v>15439732</v>
      </c>
      <c r="G30" s="11"/>
      <c r="H30" s="11"/>
      <c r="I30" s="11">
        <v>578455</v>
      </c>
      <c r="J30" s="11">
        <v>578455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578455</v>
      </c>
      <c r="X30" s="11">
        <v>3859933</v>
      </c>
      <c r="Y30" s="11">
        <v>-3281478</v>
      </c>
      <c r="Z30" s="2">
        <v>-85.01</v>
      </c>
      <c r="AA30" s="15">
        <v>15439732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6889000</v>
      </c>
      <c r="F36" s="11">
        <f t="shared" si="4"/>
        <v>6889000</v>
      </c>
      <c r="G36" s="11">
        <f t="shared" si="4"/>
        <v>0</v>
      </c>
      <c r="H36" s="11">
        <f t="shared" si="4"/>
        <v>1439310</v>
      </c>
      <c r="I36" s="11">
        <f t="shared" si="4"/>
        <v>591700</v>
      </c>
      <c r="J36" s="11">
        <f t="shared" si="4"/>
        <v>2031010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2031010</v>
      </c>
      <c r="X36" s="11">
        <f t="shared" si="4"/>
        <v>1722250</v>
      </c>
      <c r="Y36" s="11">
        <f t="shared" si="4"/>
        <v>308760</v>
      </c>
      <c r="Z36" s="2">
        <f aca="true" t="shared" si="5" ref="Z36:Z49">+IF(X36&lt;&gt;0,+(Y36/X36)*100,0)</f>
        <v>17.927710843373493</v>
      </c>
      <c r="AA36" s="15">
        <f>AA6+AA21</f>
        <v>6889000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23310000</v>
      </c>
      <c r="F37" s="11">
        <f t="shared" si="4"/>
        <v>23310000</v>
      </c>
      <c r="G37" s="11">
        <f t="shared" si="4"/>
        <v>3239196</v>
      </c>
      <c r="H37" s="11">
        <f t="shared" si="4"/>
        <v>52246</v>
      </c>
      <c r="I37" s="11">
        <f t="shared" si="4"/>
        <v>68718</v>
      </c>
      <c r="J37" s="11">
        <f t="shared" si="4"/>
        <v>3360160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3360160</v>
      </c>
      <c r="X37" s="11">
        <f t="shared" si="4"/>
        <v>5827500</v>
      </c>
      <c r="Y37" s="11">
        <f t="shared" si="4"/>
        <v>-2467340</v>
      </c>
      <c r="Z37" s="2">
        <f t="shared" si="5"/>
        <v>-42.33959673959674</v>
      </c>
      <c r="AA37" s="15">
        <f>AA7+AA22</f>
        <v>23310000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18900000</v>
      </c>
      <c r="F38" s="11">
        <f t="shared" si="4"/>
        <v>18900000</v>
      </c>
      <c r="G38" s="11">
        <f t="shared" si="4"/>
        <v>0</v>
      </c>
      <c r="H38" s="11">
        <f t="shared" si="4"/>
        <v>11070</v>
      </c>
      <c r="I38" s="11">
        <f t="shared" si="4"/>
        <v>1135391</v>
      </c>
      <c r="J38" s="11">
        <f t="shared" si="4"/>
        <v>1146461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1146461</v>
      </c>
      <c r="X38" s="11">
        <f t="shared" si="4"/>
        <v>4725000</v>
      </c>
      <c r="Y38" s="11">
        <f t="shared" si="4"/>
        <v>-3578539</v>
      </c>
      <c r="Z38" s="2">
        <f t="shared" si="5"/>
        <v>-75.73627513227514</v>
      </c>
      <c r="AA38" s="15">
        <f>AA8+AA23</f>
        <v>18900000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3700000</v>
      </c>
      <c r="F39" s="11">
        <f t="shared" si="4"/>
        <v>3700000</v>
      </c>
      <c r="G39" s="11">
        <f t="shared" si="4"/>
        <v>0</v>
      </c>
      <c r="H39" s="11">
        <f t="shared" si="4"/>
        <v>0</v>
      </c>
      <c r="I39" s="11">
        <f t="shared" si="4"/>
        <v>321891</v>
      </c>
      <c r="J39" s="11">
        <f t="shared" si="4"/>
        <v>321891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321891</v>
      </c>
      <c r="X39" s="11">
        <f t="shared" si="4"/>
        <v>925000</v>
      </c>
      <c r="Y39" s="11">
        <f t="shared" si="4"/>
        <v>-603109</v>
      </c>
      <c r="Z39" s="2">
        <f t="shared" si="5"/>
        <v>-65.20097297297298</v>
      </c>
      <c r="AA39" s="15">
        <f>AA9+AA24</f>
        <v>3700000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4680000</v>
      </c>
      <c r="F40" s="11">
        <f t="shared" si="4"/>
        <v>4680000</v>
      </c>
      <c r="G40" s="11">
        <f t="shared" si="4"/>
        <v>0</v>
      </c>
      <c r="H40" s="11">
        <f t="shared" si="4"/>
        <v>15404</v>
      </c>
      <c r="I40" s="11">
        <f t="shared" si="4"/>
        <v>1338806</v>
      </c>
      <c r="J40" s="11">
        <f t="shared" si="4"/>
        <v>1354210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1354210</v>
      </c>
      <c r="X40" s="11">
        <f t="shared" si="4"/>
        <v>1170000</v>
      </c>
      <c r="Y40" s="11">
        <f t="shared" si="4"/>
        <v>184210</v>
      </c>
      <c r="Z40" s="2">
        <f t="shared" si="5"/>
        <v>15.744444444444444</v>
      </c>
      <c r="AA40" s="15">
        <f>AA10+AA25</f>
        <v>4680000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57479000</v>
      </c>
      <c r="F41" s="51">
        <f t="shared" si="6"/>
        <v>57479000</v>
      </c>
      <c r="G41" s="51">
        <f t="shared" si="6"/>
        <v>3239196</v>
      </c>
      <c r="H41" s="51">
        <f t="shared" si="6"/>
        <v>1518030</v>
      </c>
      <c r="I41" s="51">
        <f t="shared" si="6"/>
        <v>3456506</v>
      </c>
      <c r="J41" s="51">
        <f t="shared" si="6"/>
        <v>8213732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8213732</v>
      </c>
      <c r="X41" s="51">
        <f t="shared" si="6"/>
        <v>14369750</v>
      </c>
      <c r="Y41" s="51">
        <f t="shared" si="6"/>
        <v>-6156018</v>
      </c>
      <c r="Z41" s="52">
        <f t="shared" si="5"/>
        <v>-42.8401189999826</v>
      </c>
      <c r="AA41" s="53">
        <f>SUM(AA36:AA40)</f>
        <v>57479000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4850000</v>
      </c>
      <c r="F42" s="67">
        <f t="shared" si="7"/>
        <v>4850000</v>
      </c>
      <c r="G42" s="67">
        <f t="shared" si="7"/>
        <v>0</v>
      </c>
      <c r="H42" s="67">
        <f t="shared" si="7"/>
        <v>46376</v>
      </c>
      <c r="I42" s="67">
        <f t="shared" si="7"/>
        <v>541813</v>
      </c>
      <c r="J42" s="67">
        <f t="shared" si="7"/>
        <v>588189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588189</v>
      </c>
      <c r="X42" s="67">
        <f t="shared" si="7"/>
        <v>1212500</v>
      </c>
      <c r="Y42" s="67">
        <f t="shared" si="7"/>
        <v>-624311</v>
      </c>
      <c r="Z42" s="69">
        <f t="shared" si="5"/>
        <v>-51.48956701030928</v>
      </c>
      <c r="AA42" s="68">
        <f aca="true" t="shared" si="8" ref="AA42:AA48">AA12+AA27</f>
        <v>4850000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19639732</v>
      </c>
      <c r="F45" s="67">
        <f t="shared" si="7"/>
        <v>19639732</v>
      </c>
      <c r="G45" s="67">
        <f t="shared" si="7"/>
        <v>0</v>
      </c>
      <c r="H45" s="67">
        <f t="shared" si="7"/>
        <v>250298</v>
      </c>
      <c r="I45" s="67">
        <f t="shared" si="7"/>
        <v>786001</v>
      </c>
      <c r="J45" s="67">
        <f t="shared" si="7"/>
        <v>1036299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1036299</v>
      </c>
      <c r="X45" s="67">
        <f t="shared" si="7"/>
        <v>4909933</v>
      </c>
      <c r="Y45" s="67">
        <f t="shared" si="7"/>
        <v>-3873634</v>
      </c>
      <c r="Z45" s="69">
        <f t="shared" si="5"/>
        <v>-78.8938260460988</v>
      </c>
      <c r="AA45" s="68">
        <f t="shared" si="8"/>
        <v>19639732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81968732</v>
      </c>
      <c r="F49" s="79">
        <f t="shared" si="9"/>
        <v>81968732</v>
      </c>
      <c r="G49" s="79">
        <f t="shared" si="9"/>
        <v>3239196</v>
      </c>
      <c r="H49" s="79">
        <f t="shared" si="9"/>
        <v>1814704</v>
      </c>
      <c r="I49" s="79">
        <f t="shared" si="9"/>
        <v>4784320</v>
      </c>
      <c r="J49" s="79">
        <f t="shared" si="9"/>
        <v>9838220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9838220</v>
      </c>
      <c r="X49" s="79">
        <f t="shared" si="9"/>
        <v>20492183</v>
      </c>
      <c r="Y49" s="79">
        <f t="shared" si="9"/>
        <v>-10653963</v>
      </c>
      <c r="Z49" s="80">
        <f t="shared" si="5"/>
        <v>-51.99037603753588</v>
      </c>
      <c r="AA49" s="81">
        <f>SUM(AA41:AA48)</f>
        <v>81968732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54909080</v>
      </c>
      <c r="F51" s="67">
        <f t="shared" si="10"/>
        <v>54909080</v>
      </c>
      <c r="G51" s="67">
        <f t="shared" si="10"/>
        <v>148046</v>
      </c>
      <c r="H51" s="67">
        <f t="shared" si="10"/>
        <v>1981528</v>
      </c>
      <c r="I51" s="67">
        <f t="shared" si="10"/>
        <v>5201692</v>
      </c>
      <c r="J51" s="67">
        <f t="shared" si="10"/>
        <v>7331266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7331266</v>
      </c>
      <c r="X51" s="67">
        <f t="shared" si="10"/>
        <v>13727270</v>
      </c>
      <c r="Y51" s="67">
        <f t="shared" si="10"/>
        <v>-6396004</v>
      </c>
      <c r="Z51" s="69">
        <f>+IF(X51&lt;&gt;0,+(Y51/X51)*100,0)</f>
        <v>-46.5934158794866</v>
      </c>
      <c r="AA51" s="68">
        <f>SUM(AA57:AA61)</f>
        <v>54909080</v>
      </c>
    </row>
    <row r="52" spans="1:27" ht="13.5">
      <c r="A52" s="84" t="s">
        <v>32</v>
      </c>
      <c r="B52" s="47"/>
      <c r="C52" s="9"/>
      <c r="D52" s="10"/>
      <c r="E52" s="11">
        <v>17329508</v>
      </c>
      <c r="F52" s="11">
        <v>17329508</v>
      </c>
      <c r="G52" s="11"/>
      <c r="H52" s="11"/>
      <c r="I52" s="11">
        <v>1876072</v>
      </c>
      <c r="J52" s="11">
        <v>1876072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1876072</v>
      </c>
      <c r="X52" s="11">
        <v>4332377</v>
      </c>
      <c r="Y52" s="11">
        <v>-2456305</v>
      </c>
      <c r="Z52" s="2">
        <v>-56.7</v>
      </c>
      <c r="AA52" s="15">
        <v>17329508</v>
      </c>
    </row>
    <row r="53" spans="1:27" ht="13.5">
      <c r="A53" s="84" t="s">
        <v>33</v>
      </c>
      <c r="B53" s="47"/>
      <c r="C53" s="9"/>
      <c r="D53" s="10"/>
      <c r="E53" s="11">
        <v>4739604</v>
      </c>
      <c r="F53" s="11">
        <v>4739604</v>
      </c>
      <c r="G53" s="11"/>
      <c r="H53" s="11"/>
      <c r="I53" s="11">
        <v>364045</v>
      </c>
      <c r="J53" s="11">
        <v>364045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364045</v>
      </c>
      <c r="X53" s="11">
        <v>1184901</v>
      </c>
      <c r="Y53" s="11">
        <v>-820856</v>
      </c>
      <c r="Z53" s="2">
        <v>-69.28</v>
      </c>
      <c r="AA53" s="15">
        <v>4739604</v>
      </c>
    </row>
    <row r="54" spans="1:27" ht="13.5">
      <c r="A54" s="84" t="s">
        <v>34</v>
      </c>
      <c r="B54" s="47"/>
      <c r="C54" s="9"/>
      <c r="D54" s="10"/>
      <c r="E54" s="11">
        <v>3083000</v>
      </c>
      <c r="F54" s="11">
        <v>3083000</v>
      </c>
      <c r="G54" s="11"/>
      <c r="H54" s="11"/>
      <c r="I54" s="11">
        <v>275128</v>
      </c>
      <c r="J54" s="11">
        <v>275128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275128</v>
      </c>
      <c r="X54" s="11">
        <v>770750</v>
      </c>
      <c r="Y54" s="11">
        <v>-495622</v>
      </c>
      <c r="Z54" s="2">
        <v>-64.3</v>
      </c>
      <c r="AA54" s="15">
        <v>3083000</v>
      </c>
    </row>
    <row r="55" spans="1:27" ht="13.5">
      <c r="A55" s="84" t="s">
        <v>35</v>
      </c>
      <c r="B55" s="47"/>
      <c r="C55" s="9"/>
      <c r="D55" s="10"/>
      <c r="E55" s="11">
        <v>6736076</v>
      </c>
      <c r="F55" s="11">
        <v>6736076</v>
      </c>
      <c r="G55" s="11"/>
      <c r="H55" s="11"/>
      <c r="I55" s="11">
        <v>1393579</v>
      </c>
      <c r="J55" s="11">
        <v>1393579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1393579</v>
      </c>
      <c r="X55" s="11">
        <v>1684019</v>
      </c>
      <c r="Y55" s="11">
        <v>-290440</v>
      </c>
      <c r="Z55" s="2">
        <v>-17.25</v>
      </c>
      <c r="AA55" s="15">
        <v>6736076</v>
      </c>
    </row>
    <row r="56" spans="1:27" ht="13.5">
      <c r="A56" s="84" t="s">
        <v>36</v>
      </c>
      <c r="B56" s="47"/>
      <c r="C56" s="9"/>
      <c r="D56" s="10"/>
      <c r="E56" s="11"/>
      <c r="F56" s="11"/>
      <c r="G56" s="11">
        <v>148046</v>
      </c>
      <c r="H56" s="11">
        <v>1981528</v>
      </c>
      <c r="I56" s="11"/>
      <c r="J56" s="11">
        <v>2129574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2129574</v>
      </c>
      <c r="X56" s="11"/>
      <c r="Y56" s="11">
        <v>2129574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31888188</v>
      </c>
      <c r="F57" s="51">
        <f t="shared" si="11"/>
        <v>31888188</v>
      </c>
      <c r="G57" s="51">
        <f t="shared" si="11"/>
        <v>148046</v>
      </c>
      <c r="H57" s="51">
        <f t="shared" si="11"/>
        <v>1981528</v>
      </c>
      <c r="I57" s="51">
        <f t="shared" si="11"/>
        <v>3908824</v>
      </c>
      <c r="J57" s="51">
        <f t="shared" si="11"/>
        <v>6038398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6038398</v>
      </c>
      <c r="X57" s="51">
        <f t="shared" si="11"/>
        <v>7972047</v>
      </c>
      <c r="Y57" s="51">
        <f t="shared" si="11"/>
        <v>-1933649</v>
      </c>
      <c r="Z57" s="52">
        <f>+IF(X57&lt;&gt;0,+(Y57/X57)*100,0)</f>
        <v>-24.255363772943134</v>
      </c>
      <c r="AA57" s="53">
        <f>SUM(AA52:AA56)</f>
        <v>31888188</v>
      </c>
    </row>
    <row r="58" spans="1:27" ht="13.5">
      <c r="A58" s="86" t="s">
        <v>38</v>
      </c>
      <c r="B58" s="35"/>
      <c r="C58" s="9"/>
      <c r="D58" s="10"/>
      <c r="E58" s="11">
        <v>7337259</v>
      </c>
      <c r="F58" s="11">
        <v>7337259</v>
      </c>
      <c r="G58" s="11"/>
      <c r="H58" s="11"/>
      <c r="I58" s="11">
        <v>156523</v>
      </c>
      <c r="J58" s="11">
        <v>156523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156523</v>
      </c>
      <c r="X58" s="11">
        <v>1834315</v>
      </c>
      <c r="Y58" s="11">
        <v>-1677792</v>
      </c>
      <c r="Z58" s="2">
        <v>-91.47</v>
      </c>
      <c r="AA58" s="15">
        <v>7337259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15683633</v>
      </c>
      <c r="F61" s="11">
        <v>15683633</v>
      </c>
      <c r="G61" s="11"/>
      <c r="H61" s="11"/>
      <c r="I61" s="11">
        <v>1136345</v>
      </c>
      <c r="J61" s="11">
        <v>1136345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1136345</v>
      </c>
      <c r="X61" s="11">
        <v>3920908</v>
      </c>
      <c r="Y61" s="11">
        <v>-2784563</v>
      </c>
      <c r="Z61" s="2">
        <v>-71.02</v>
      </c>
      <c r="AA61" s="15">
        <v>15683633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54909079</v>
      </c>
      <c r="F68" s="11"/>
      <c r="G68" s="11">
        <v>148046</v>
      </c>
      <c r="H68" s="11">
        <v>1981526</v>
      </c>
      <c r="I68" s="11">
        <v>5201692</v>
      </c>
      <c r="J68" s="11">
        <v>7331264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7331264</v>
      </c>
      <c r="X68" s="11"/>
      <c r="Y68" s="11">
        <v>7331264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54909079</v>
      </c>
      <c r="F69" s="79">
        <f t="shared" si="12"/>
        <v>0</v>
      </c>
      <c r="G69" s="79">
        <f t="shared" si="12"/>
        <v>148046</v>
      </c>
      <c r="H69" s="79">
        <f t="shared" si="12"/>
        <v>1981526</v>
      </c>
      <c r="I69" s="79">
        <f t="shared" si="12"/>
        <v>5201692</v>
      </c>
      <c r="J69" s="79">
        <f t="shared" si="12"/>
        <v>7331264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7331264</v>
      </c>
      <c r="X69" s="79">
        <f t="shared" si="12"/>
        <v>0</v>
      </c>
      <c r="Y69" s="79">
        <f t="shared" si="12"/>
        <v>7331264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32253770</v>
      </c>
      <c r="D5" s="42">
        <f t="shared" si="0"/>
        <v>0</v>
      </c>
      <c r="E5" s="43">
        <f t="shared" si="0"/>
        <v>52011000</v>
      </c>
      <c r="F5" s="43">
        <f t="shared" si="0"/>
        <v>52011000</v>
      </c>
      <c r="G5" s="43">
        <f t="shared" si="0"/>
        <v>759198</v>
      </c>
      <c r="H5" s="43">
        <f t="shared" si="0"/>
        <v>1729669</v>
      </c>
      <c r="I5" s="43">
        <f t="shared" si="0"/>
        <v>974947</v>
      </c>
      <c r="J5" s="43">
        <f t="shared" si="0"/>
        <v>3463814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3463814</v>
      </c>
      <c r="X5" s="43">
        <f t="shared" si="0"/>
        <v>13002750</v>
      </c>
      <c r="Y5" s="43">
        <f t="shared" si="0"/>
        <v>-9538936</v>
      </c>
      <c r="Z5" s="44">
        <f>+IF(X5&lt;&gt;0,+(Y5/X5)*100,0)</f>
        <v>-73.36091211474496</v>
      </c>
      <c r="AA5" s="45">
        <f>SUM(AA11:AA18)</f>
        <v>52011000</v>
      </c>
    </row>
    <row r="6" spans="1:27" ht="13.5">
      <c r="A6" s="46" t="s">
        <v>32</v>
      </c>
      <c r="B6" s="47"/>
      <c r="C6" s="9">
        <v>14086194</v>
      </c>
      <c r="D6" s="10"/>
      <c r="E6" s="11">
        <v>9500000</v>
      </c>
      <c r="F6" s="11">
        <v>9500000</v>
      </c>
      <c r="G6" s="11"/>
      <c r="H6" s="11">
        <v>1193316</v>
      </c>
      <c r="I6" s="11">
        <v>821766</v>
      </c>
      <c r="J6" s="11">
        <v>2015082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2015082</v>
      </c>
      <c r="X6" s="11">
        <v>2375000</v>
      </c>
      <c r="Y6" s="11">
        <v>-359918</v>
      </c>
      <c r="Z6" s="2">
        <v>-15.15</v>
      </c>
      <c r="AA6" s="15">
        <v>9500000</v>
      </c>
    </row>
    <row r="7" spans="1:27" ht="13.5">
      <c r="A7" s="46" t="s">
        <v>33</v>
      </c>
      <c r="B7" s="47"/>
      <c r="C7" s="9">
        <v>4179558</v>
      </c>
      <c r="D7" s="10"/>
      <c r="E7" s="11">
        <v>10904000</v>
      </c>
      <c r="F7" s="11">
        <v>10904000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2726000</v>
      </c>
      <c r="Y7" s="11">
        <v>-2726000</v>
      </c>
      <c r="Z7" s="2">
        <v>-100</v>
      </c>
      <c r="AA7" s="15">
        <v>10904000</v>
      </c>
    </row>
    <row r="8" spans="1:27" ht="13.5">
      <c r="A8" s="46" t="s">
        <v>34</v>
      </c>
      <c r="B8" s="47"/>
      <c r="C8" s="9">
        <v>8607780</v>
      </c>
      <c r="D8" s="10"/>
      <c r="E8" s="11">
        <v>7500000</v>
      </c>
      <c r="F8" s="11">
        <v>7500000</v>
      </c>
      <c r="G8" s="11"/>
      <c r="H8" s="11">
        <v>279090</v>
      </c>
      <c r="I8" s="11">
        <v>135765</v>
      </c>
      <c r="J8" s="11">
        <v>414855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414855</v>
      </c>
      <c r="X8" s="11">
        <v>1875000</v>
      </c>
      <c r="Y8" s="11">
        <v>-1460145</v>
      </c>
      <c r="Z8" s="2">
        <v>-77.87</v>
      </c>
      <c r="AA8" s="15">
        <v>7500000</v>
      </c>
    </row>
    <row r="9" spans="1:27" ht="13.5">
      <c r="A9" s="46" t="s">
        <v>35</v>
      </c>
      <c r="B9" s="47"/>
      <c r="C9" s="9">
        <v>832051</v>
      </c>
      <c r="D9" s="10"/>
      <c r="E9" s="11">
        <v>11500000</v>
      </c>
      <c r="F9" s="11">
        <v>11500000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2875000</v>
      </c>
      <c r="Y9" s="11">
        <v>-2875000</v>
      </c>
      <c r="Z9" s="2">
        <v>-100</v>
      </c>
      <c r="AA9" s="15">
        <v>11500000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257263</v>
      </c>
      <c r="I10" s="11"/>
      <c r="J10" s="11">
        <v>257263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257263</v>
      </c>
      <c r="X10" s="11"/>
      <c r="Y10" s="11">
        <v>257263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27705583</v>
      </c>
      <c r="D11" s="50">
        <f t="shared" si="1"/>
        <v>0</v>
      </c>
      <c r="E11" s="51">
        <f t="shared" si="1"/>
        <v>39404000</v>
      </c>
      <c r="F11" s="51">
        <f t="shared" si="1"/>
        <v>39404000</v>
      </c>
      <c r="G11" s="51">
        <f t="shared" si="1"/>
        <v>0</v>
      </c>
      <c r="H11" s="51">
        <f t="shared" si="1"/>
        <v>1729669</v>
      </c>
      <c r="I11" s="51">
        <f t="shared" si="1"/>
        <v>957531</v>
      </c>
      <c r="J11" s="51">
        <f t="shared" si="1"/>
        <v>2687200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2687200</v>
      </c>
      <c r="X11" s="51">
        <f t="shared" si="1"/>
        <v>9851000</v>
      </c>
      <c r="Y11" s="51">
        <f t="shared" si="1"/>
        <v>-7163800</v>
      </c>
      <c r="Z11" s="52">
        <f>+IF(X11&lt;&gt;0,+(Y11/X11)*100,0)</f>
        <v>-72.72155111156228</v>
      </c>
      <c r="AA11" s="53">
        <f>SUM(AA6:AA10)</f>
        <v>39404000</v>
      </c>
    </row>
    <row r="12" spans="1:27" ht="13.5">
      <c r="A12" s="54" t="s">
        <v>38</v>
      </c>
      <c r="B12" s="35"/>
      <c r="C12" s="9">
        <v>1225335</v>
      </c>
      <c r="D12" s="10"/>
      <c r="E12" s="11">
        <v>5167000</v>
      </c>
      <c r="F12" s="11">
        <v>5167000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1291750</v>
      </c>
      <c r="Y12" s="11">
        <v>-1291750</v>
      </c>
      <c r="Z12" s="2">
        <v>-100</v>
      </c>
      <c r="AA12" s="15">
        <v>5167000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3034869</v>
      </c>
      <c r="D15" s="10"/>
      <c r="E15" s="11">
        <v>7090000</v>
      </c>
      <c r="F15" s="11">
        <v>7090000</v>
      </c>
      <c r="G15" s="11">
        <v>759198</v>
      </c>
      <c r="H15" s="11"/>
      <c r="I15" s="11">
        <v>17416</v>
      </c>
      <c r="J15" s="11">
        <v>776614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776614</v>
      </c>
      <c r="X15" s="11">
        <v>1772500</v>
      </c>
      <c r="Y15" s="11">
        <v>-995886</v>
      </c>
      <c r="Z15" s="2">
        <v>-56.19</v>
      </c>
      <c r="AA15" s="15">
        <v>7090000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287983</v>
      </c>
      <c r="D18" s="17"/>
      <c r="E18" s="18">
        <v>350000</v>
      </c>
      <c r="F18" s="18">
        <v>350000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87500</v>
      </c>
      <c r="Y18" s="18">
        <v>-87500</v>
      </c>
      <c r="Z18" s="3">
        <v>-100</v>
      </c>
      <c r="AA18" s="23">
        <v>350000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5000000</v>
      </c>
      <c r="F20" s="60">
        <f t="shared" si="2"/>
        <v>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1250000</v>
      </c>
      <c r="Y20" s="60">
        <f t="shared" si="2"/>
        <v>-1250000</v>
      </c>
      <c r="Z20" s="61">
        <f>+IF(X20&lt;&gt;0,+(Y20/X20)*100,0)</f>
        <v>-100</v>
      </c>
      <c r="AA20" s="62">
        <f>SUM(AA26:AA33)</f>
        <v>5000000</v>
      </c>
    </row>
    <row r="21" spans="1:27" ht="13.5">
      <c r="A21" s="46" t="s">
        <v>32</v>
      </c>
      <c r="B21" s="47"/>
      <c r="C21" s="9"/>
      <c r="D21" s="10"/>
      <c r="E21" s="11">
        <v>5000000</v>
      </c>
      <c r="F21" s="11">
        <v>5000000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1250000</v>
      </c>
      <c r="Y21" s="11">
        <v>-1250000</v>
      </c>
      <c r="Z21" s="2">
        <v>-100</v>
      </c>
      <c r="AA21" s="15">
        <v>5000000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5000000</v>
      </c>
      <c r="F26" s="51">
        <f t="shared" si="3"/>
        <v>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1250000</v>
      </c>
      <c r="Y26" s="51">
        <f t="shared" si="3"/>
        <v>-1250000</v>
      </c>
      <c r="Z26" s="52">
        <f>+IF(X26&lt;&gt;0,+(Y26/X26)*100,0)</f>
        <v>-100</v>
      </c>
      <c r="AA26" s="53">
        <f>SUM(AA21:AA25)</f>
        <v>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14086194</v>
      </c>
      <c r="D36" s="10">
        <f t="shared" si="4"/>
        <v>0</v>
      </c>
      <c r="E36" s="11">
        <f t="shared" si="4"/>
        <v>14500000</v>
      </c>
      <c r="F36" s="11">
        <f t="shared" si="4"/>
        <v>14500000</v>
      </c>
      <c r="G36" s="11">
        <f t="shared" si="4"/>
        <v>0</v>
      </c>
      <c r="H36" s="11">
        <f t="shared" si="4"/>
        <v>1193316</v>
      </c>
      <c r="I36" s="11">
        <f t="shared" si="4"/>
        <v>821766</v>
      </c>
      <c r="J36" s="11">
        <f t="shared" si="4"/>
        <v>2015082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2015082</v>
      </c>
      <c r="X36" s="11">
        <f t="shared" si="4"/>
        <v>3625000</v>
      </c>
      <c r="Y36" s="11">
        <f t="shared" si="4"/>
        <v>-1609918</v>
      </c>
      <c r="Z36" s="2">
        <f aca="true" t="shared" si="5" ref="Z36:Z49">+IF(X36&lt;&gt;0,+(Y36/X36)*100,0)</f>
        <v>-44.411531034482756</v>
      </c>
      <c r="AA36" s="15">
        <f>AA6+AA21</f>
        <v>14500000</v>
      </c>
    </row>
    <row r="37" spans="1:27" ht="13.5">
      <c r="A37" s="46" t="s">
        <v>33</v>
      </c>
      <c r="B37" s="47"/>
      <c r="C37" s="9">
        <f t="shared" si="4"/>
        <v>4179558</v>
      </c>
      <c r="D37" s="10">
        <f t="shared" si="4"/>
        <v>0</v>
      </c>
      <c r="E37" s="11">
        <f t="shared" si="4"/>
        <v>10904000</v>
      </c>
      <c r="F37" s="11">
        <f t="shared" si="4"/>
        <v>10904000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2726000</v>
      </c>
      <c r="Y37" s="11">
        <f t="shared" si="4"/>
        <v>-2726000</v>
      </c>
      <c r="Z37" s="2">
        <f t="shared" si="5"/>
        <v>-100</v>
      </c>
      <c r="AA37" s="15">
        <f>AA7+AA22</f>
        <v>10904000</v>
      </c>
    </row>
    <row r="38" spans="1:27" ht="13.5">
      <c r="A38" s="46" t="s">
        <v>34</v>
      </c>
      <c r="B38" s="47"/>
      <c r="C38" s="9">
        <f t="shared" si="4"/>
        <v>8607780</v>
      </c>
      <c r="D38" s="10">
        <f t="shared" si="4"/>
        <v>0</v>
      </c>
      <c r="E38" s="11">
        <f t="shared" si="4"/>
        <v>7500000</v>
      </c>
      <c r="F38" s="11">
        <f t="shared" si="4"/>
        <v>7500000</v>
      </c>
      <c r="G38" s="11">
        <f t="shared" si="4"/>
        <v>0</v>
      </c>
      <c r="H38" s="11">
        <f t="shared" si="4"/>
        <v>279090</v>
      </c>
      <c r="I38" s="11">
        <f t="shared" si="4"/>
        <v>135765</v>
      </c>
      <c r="J38" s="11">
        <f t="shared" si="4"/>
        <v>414855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414855</v>
      </c>
      <c r="X38" s="11">
        <f t="shared" si="4"/>
        <v>1875000</v>
      </c>
      <c r="Y38" s="11">
        <f t="shared" si="4"/>
        <v>-1460145</v>
      </c>
      <c r="Z38" s="2">
        <f t="shared" si="5"/>
        <v>-77.8744</v>
      </c>
      <c r="AA38" s="15">
        <f>AA8+AA23</f>
        <v>7500000</v>
      </c>
    </row>
    <row r="39" spans="1:27" ht="13.5">
      <c r="A39" s="46" t="s">
        <v>35</v>
      </c>
      <c r="B39" s="47"/>
      <c r="C39" s="9">
        <f t="shared" si="4"/>
        <v>832051</v>
      </c>
      <c r="D39" s="10">
        <f t="shared" si="4"/>
        <v>0</v>
      </c>
      <c r="E39" s="11">
        <f t="shared" si="4"/>
        <v>11500000</v>
      </c>
      <c r="F39" s="11">
        <f t="shared" si="4"/>
        <v>11500000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2875000</v>
      </c>
      <c r="Y39" s="11">
        <f t="shared" si="4"/>
        <v>-2875000</v>
      </c>
      <c r="Z39" s="2">
        <f t="shared" si="5"/>
        <v>-100</v>
      </c>
      <c r="AA39" s="15">
        <f>AA9+AA24</f>
        <v>11500000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257263</v>
      </c>
      <c r="I40" s="11">
        <f t="shared" si="4"/>
        <v>0</v>
      </c>
      <c r="J40" s="11">
        <f t="shared" si="4"/>
        <v>257263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257263</v>
      </c>
      <c r="X40" s="11">
        <f t="shared" si="4"/>
        <v>0</v>
      </c>
      <c r="Y40" s="11">
        <f t="shared" si="4"/>
        <v>257263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27705583</v>
      </c>
      <c r="D41" s="50">
        <f t="shared" si="6"/>
        <v>0</v>
      </c>
      <c r="E41" s="51">
        <f t="shared" si="6"/>
        <v>44404000</v>
      </c>
      <c r="F41" s="51">
        <f t="shared" si="6"/>
        <v>44404000</v>
      </c>
      <c r="G41" s="51">
        <f t="shared" si="6"/>
        <v>0</v>
      </c>
      <c r="H41" s="51">
        <f t="shared" si="6"/>
        <v>1729669</v>
      </c>
      <c r="I41" s="51">
        <f t="shared" si="6"/>
        <v>957531</v>
      </c>
      <c r="J41" s="51">
        <f t="shared" si="6"/>
        <v>2687200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2687200</v>
      </c>
      <c r="X41" s="51">
        <f t="shared" si="6"/>
        <v>11101000</v>
      </c>
      <c r="Y41" s="51">
        <f t="shared" si="6"/>
        <v>-8413800</v>
      </c>
      <c r="Z41" s="52">
        <f t="shared" si="5"/>
        <v>-75.79317178632556</v>
      </c>
      <c r="AA41" s="53">
        <f>SUM(AA36:AA40)</f>
        <v>44404000</v>
      </c>
    </row>
    <row r="42" spans="1:27" ht="13.5">
      <c r="A42" s="54" t="s">
        <v>38</v>
      </c>
      <c r="B42" s="35"/>
      <c r="C42" s="65">
        <f aca="true" t="shared" si="7" ref="C42:Y48">C12+C27</f>
        <v>1225335</v>
      </c>
      <c r="D42" s="66">
        <f t="shared" si="7"/>
        <v>0</v>
      </c>
      <c r="E42" s="67">
        <f t="shared" si="7"/>
        <v>5167000</v>
      </c>
      <c r="F42" s="67">
        <f t="shared" si="7"/>
        <v>5167000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1291750</v>
      </c>
      <c r="Y42" s="67">
        <f t="shared" si="7"/>
        <v>-1291750</v>
      </c>
      <c r="Z42" s="69">
        <f t="shared" si="5"/>
        <v>-100</v>
      </c>
      <c r="AA42" s="68">
        <f aca="true" t="shared" si="8" ref="AA42:AA48">AA12+AA27</f>
        <v>5167000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3034869</v>
      </c>
      <c r="D45" s="66">
        <f t="shared" si="7"/>
        <v>0</v>
      </c>
      <c r="E45" s="67">
        <f t="shared" si="7"/>
        <v>7090000</v>
      </c>
      <c r="F45" s="67">
        <f t="shared" si="7"/>
        <v>7090000</v>
      </c>
      <c r="G45" s="67">
        <f t="shared" si="7"/>
        <v>759198</v>
      </c>
      <c r="H45" s="67">
        <f t="shared" si="7"/>
        <v>0</v>
      </c>
      <c r="I45" s="67">
        <f t="shared" si="7"/>
        <v>17416</v>
      </c>
      <c r="J45" s="67">
        <f t="shared" si="7"/>
        <v>776614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776614</v>
      </c>
      <c r="X45" s="67">
        <f t="shared" si="7"/>
        <v>1772500</v>
      </c>
      <c r="Y45" s="67">
        <f t="shared" si="7"/>
        <v>-995886</v>
      </c>
      <c r="Z45" s="69">
        <f t="shared" si="5"/>
        <v>-56.18538787023978</v>
      </c>
      <c r="AA45" s="68">
        <f t="shared" si="8"/>
        <v>7090000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287983</v>
      </c>
      <c r="D48" s="66">
        <f t="shared" si="7"/>
        <v>0</v>
      </c>
      <c r="E48" s="67">
        <f t="shared" si="7"/>
        <v>350000</v>
      </c>
      <c r="F48" s="67">
        <f t="shared" si="7"/>
        <v>350000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87500</v>
      </c>
      <c r="Y48" s="67">
        <f t="shared" si="7"/>
        <v>-87500</v>
      </c>
      <c r="Z48" s="69">
        <f t="shared" si="5"/>
        <v>-100</v>
      </c>
      <c r="AA48" s="68">
        <f t="shared" si="8"/>
        <v>350000</v>
      </c>
    </row>
    <row r="49" spans="1:27" ht="13.5">
      <c r="A49" s="75" t="s">
        <v>49</v>
      </c>
      <c r="B49" s="76"/>
      <c r="C49" s="77">
        <f aca="true" t="shared" si="9" ref="C49:Y49">SUM(C41:C48)</f>
        <v>32253770</v>
      </c>
      <c r="D49" s="78">
        <f t="shared" si="9"/>
        <v>0</v>
      </c>
      <c r="E49" s="79">
        <f t="shared" si="9"/>
        <v>57011000</v>
      </c>
      <c r="F49" s="79">
        <f t="shared" si="9"/>
        <v>57011000</v>
      </c>
      <c r="G49" s="79">
        <f t="shared" si="9"/>
        <v>759198</v>
      </c>
      <c r="H49" s="79">
        <f t="shared" si="9"/>
        <v>1729669</v>
      </c>
      <c r="I49" s="79">
        <f t="shared" si="9"/>
        <v>974947</v>
      </c>
      <c r="J49" s="79">
        <f t="shared" si="9"/>
        <v>3463814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3463814</v>
      </c>
      <c r="X49" s="79">
        <f t="shared" si="9"/>
        <v>14252750</v>
      </c>
      <c r="Y49" s="79">
        <f t="shared" si="9"/>
        <v>-10788936</v>
      </c>
      <c r="Z49" s="80">
        <f t="shared" si="5"/>
        <v>-75.69722334286367</v>
      </c>
      <c r="AA49" s="81">
        <f>SUM(AA41:AA48)</f>
        <v>57011000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21475150</v>
      </c>
      <c r="D51" s="66">
        <f t="shared" si="10"/>
        <v>0</v>
      </c>
      <c r="E51" s="67">
        <f t="shared" si="10"/>
        <v>29891279</v>
      </c>
      <c r="F51" s="67">
        <f t="shared" si="10"/>
        <v>29891279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7472820</v>
      </c>
      <c r="Y51" s="67">
        <f t="shared" si="10"/>
        <v>-7472820</v>
      </c>
      <c r="Z51" s="69">
        <f>+IF(X51&lt;&gt;0,+(Y51/X51)*100,0)</f>
        <v>-100</v>
      </c>
      <c r="AA51" s="68">
        <f>SUM(AA57:AA61)</f>
        <v>29891279</v>
      </c>
    </row>
    <row r="52" spans="1:27" ht="13.5">
      <c r="A52" s="84" t="s">
        <v>32</v>
      </c>
      <c r="B52" s="47"/>
      <c r="C52" s="9">
        <v>6690211</v>
      </c>
      <c r="D52" s="10"/>
      <c r="E52" s="11">
        <v>5200000</v>
      </c>
      <c r="F52" s="11">
        <v>5200000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1300000</v>
      </c>
      <c r="Y52" s="11">
        <v>-1300000</v>
      </c>
      <c r="Z52" s="2">
        <v>-100</v>
      </c>
      <c r="AA52" s="15">
        <v>5200000</v>
      </c>
    </row>
    <row r="53" spans="1:27" ht="13.5">
      <c r="A53" s="84" t="s">
        <v>33</v>
      </c>
      <c r="B53" s="47"/>
      <c r="C53" s="9">
        <v>8757637</v>
      </c>
      <c r="D53" s="10"/>
      <c r="E53" s="11">
        <v>11500000</v>
      </c>
      <c r="F53" s="11">
        <v>11500000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2875000</v>
      </c>
      <c r="Y53" s="11">
        <v>-2875000</v>
      </c>
      <c r="Z53" s="2">
        <v>-100</v>
      </c>
      <c r="AA53" s="15">
        <v>11500000</v>
      </c>
    </row>
    <row r="54" spans="1:27" ht="13.5">
      <c r="A54" s="84" t="s">
        <v>34</v>
      </c>
      <c r="B54" s="47"/>
      <c r="C54" s="9">
        <v>1949914</v>
      </c>
      <c r="D54" s="10"/>
      <c r="E54" s="11">
        <v>2000000</v>
      </c>
      <c r="F54" s="11">
        <v>2000000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500000</v>
      </c>
      <c r="Y54" s="11">
        <v>-500000</v>
      </c>
      <c r="Z54" s="2">
        <v>-100</v>
      </c>
      <c r="AA54" s="15">
        <v>2000000</v>
      </c>
    </row>
    <row r="55" spans="1:27" ht="13.5">
      <c r="A55" s="84" t="s">
        <v>35</v>
      </c>
      <c r="B55" s="47"/>
      <c r="C55" s="9">
        <v>1949574</v>
      </c>
      <c r="D55" s="10"/>
      <c r="E55" s="11">
        <v>1500000</v>
      </c>
      <c r="F55" s="11">
        <v>1500000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375000</v>
      </c>
      <c r="Y55" s="11">
        <v>-375000</v>
      </c>
      <c r="Z55" s="2">
        <v>-100</v>
      </c>
      <c r="AA55" s="15">
        <v>1500000</v>
      </c>
    </row>
    <row r="56" spans="1:27" ht="13.5">
      <c r="A56" s="84" t="s">
        <v>36</v>
      </c>
      <c r="B56" s="47"/>
      <c r="C56" s="9">
        <v>54838</v>
      </c>
      <c r="D56" s="10"/>
      <c r="E56" s="11">
        <v>100000</v>
      </c>
      <c r="F56" s="11">
        <v>100000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25000</v>
      </c>
      <c r="Y56" s="11">
        <v>-25000</v>
      </c>
      <c r="Z56" s="2">
        <v>-100</v>
      </c>
      <c r="AA56" s="15">
        <v>100000</v>
      </c>
    </row>
    <row r="57" spans="1:27" ht="13.5">
      <c r="A57" s="85" t="s">
        <v>37</v>
      </c>
      <c r="B57" s="47"/>
      <c r="C57" s="49">
        <f aca="true" t="shared" si="11" ref="C57:Y57">SUM(C52:C56)</f>
        <v>19402174</v>
      </c>
      <c r="D57" s="50">
        <f t="shared" si="11"/>
        <v>0</v>
      </c>
      <c r="E57" s="51">
        <f t="shared" si="11"/>
        <v>20300000</v>
      </c>
      <c r="F57" s="51">
        <f t="shared" si="11"/>
        <v>20300000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5075000</v>
      </c>
      <c r="Y57" s="51">
        <f t="shared" si="11"/>
        <v>-5075000</v>
      </c>
      <c r="Z57" s="52">
        <f>+IF(X57&lt;&gt;0,+(Y57/X57)*100,0)</f>
        <v>-100</v>
      </c>
      <c r="AA57" s="53">
        <f>SUM(AA52:AA56)</f>
        <v>20300000</v>
      </c>
    </row>
    <row r="58" spans="1:27" ht="13.5">
      <c r="A58" s="86" t="s">
        <v>38</v>
      </c>
      <c r="B58" s="35"/>
      <c r="C58" s="9">
        <v>733861</v>
      </c>
      <c r="D58" s="10"/>
      <c r="E58" s="11">
        <v>2159199</v>
      </c>
      <c r="F58" s="11">
        <v>2159199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539800</v>
      </c>
      <c r="Y58" s="11">
        <v>-539800</v>
      </c>
      <c r="Z58" s="2">
        <v>-100</v>
      </c>
      <c r="AA58" s="15">
        <v>2159199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1339115</v>
      </c>
      <c r="D61" s="10"/>
      <c r="E61" s="11">
        <v>7432080</v>
      </c>
      <c r="F61" s="11">
        <v>7432080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1858020</v>
      </c>
      <c r="Y61" s="11">
        <v>-1858020</v>
      </c>
      <c r="Z61" s="2">
        <v>-100</v>
      </c>
      <c r="AA61" s="15">
        <v>7432080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109941</v>
      </c>
      <c r="I65" s="11">
        <v>156700</v>
      </c>
      <c r="J65" s="11">
        <v>266641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266641</v>
      </c>
      <c r="X65" s="11"/>
      <c r="Y65" s="11">
        <v>266641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494278</v>
      </c>
      <c r="H66" s="14">
        <v>765970</v>
      </c>
      <c r="I66" s="14">
        <v>2108245</v>
      </c>
      <c r="J66" s="14">
        <v>3368493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3368493</v>
      </c>
      <c r="X66" s="14"/>
      <c r="Y66" s="14">
        <v>3368493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25445</v>
      </c>
      <c r="H68" s="11"/>
      <c r="I68" s="11">
        <v>302719</v>
      </c>
      <c r="J68" s="11">
        <v>328164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328164</v>
      </c>
      <c r="X68" s="11"/>
      <c r="Y68" s="11">
        <v>328164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519723</v>
      </c>
      <c r="H69" s="79">
        <f t="shared" si="12"/>
        <v>875911</v>
      </c>
      <c r="I69" s="79">
        <f t="shared" si="12"/>
        <v>2567664</v>
      </c>
      <c r="J69" s="79">
        <f t="shared" si="12"/>
        <v>3963298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3963298</v>
      </c>
      <c r="X69" s="79">
        <f t="shared" si="12"/>
        <v>0</v>
      </c>
      <c r="Y69" s="79">
        <f t="shared" si="12"/>
        <v>3963298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17619592</v>
      </c>
      <c r="F5" s="43">
        <f t="shared" si="0"/>
        <v>17619592</v>
      </c>
      <c r="G5" s="43">
        <f t="shared" si="0"/>
        <v>772004</v>
      </c>
      <c r="H5" s="43">
        <f t="shared" si="0"/>
        <v>0</v>
      </c>
      <c r="I5" s="43">
        <f t="shared" si="0"/>
        <v>443709</v>
      </c>
      <c r="J5" s="43">
        <f t="shared" si="0"/>
        <v>1215713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1215713</v>
      </c>
      <c r="X5" s="43">
        <f t="shared" si="0"/>
        <v>4404898</v>
      </c>
      <c r="Y5" s="43">
        <f t="shared" si="0"/>
        <v>-3189185</v>
      </c>
      <c r="Z5" s="44">
        <f>+IF(X5&lt;&gt;0,+(Y5/X5)*100,0)</f>
        <v>-72.40088192734542</v>
      </c>
      <c r="AA5" s="45">
        <f>SUM(AA11:AA18)</f>
        <v>17619592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16477592</v>
      </c>
      <c r="F15" s="11">
        <v>16477592</v>
      </c>
      <c r="G15" s="11">
        <v>772004</v>
      </c>
      <c r="H15" s="11"/>
      <c r="I15" s="11">
        <v>443709</v>
      </c>
      <c r="J15" s="11">
        <v>1215713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1215713</v>
      </c>
      <c r="X15" s="11">
        <v>4119398</v>
      </c>
      <c r="Y15" s="11">
        <v>-2903685</v>
      </c>
      <c r="Z15" s="2">
        <v>-70.49</v>
      </c>
      <c r="AA15" s="15">
        <v>16477592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1142000</v>
      </c>
      <c r="F18" s="18">
        <v>1142000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285500</v>
      </c>
      <c r="Y18" s="18">
        <v>-285500</v>
      </c>
      <c r="Z18" s="3">
        <v>-100</v>
      </c>
      <c r="AA18" s="23">
        <v>1142000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3200000</v>
      </c>
      <c r="F20" s="60">
        <f t="shared" si="2"/>
        <v>3200000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800000</v>
      </c>
      <c r="Y20" s="60">
        <f t="shared" si="2"/>
        <v>-800000</v>
      </c>
      <c r="Z20" s="61">
        <f>+IF(X20&lt;&gt;0,+(Y20/X20)*100,0)</f>
        <v>-100</v>
      </c>
      <c r="AA20" s="62">
        <f>SUM(AA26:AA33)</f>
        <v>3200000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3200000</v>
      </c>
      <c r="F30" s="11">
        <v>3200000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800000</v>
      </c>
      <c r="Y30" s="11">
        <v>-800000</v>
      </c>
      <c r="Z30" s="2">
        <v>-100</v>
      </c>
      <c r="AA30" s="15">
        <v>3200000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19677592</v>
      </c>
      <c r="F45" s="67">
        <f t="shared" si="7"/>
        <v>19677592</v>
      </c>
      <c r="G45" s="67">
        <f t="shared" si="7"/>
        <v>772004</v>
      </c>
      <c r="H45" s="67">
        <f t="shared" si="7"/>
        <v>0</v>
      </c>
      <c r="I45" s="67">
        <f t="shared" si="7"/>
        <v>443709</v>
      </c>
      <c r="J45" s="67">
        <f t="shared" si="7"/>
        <v>1215713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1215713</v>
      </c>
      <c r="X45" s="67">
        <f t="shared" si="7"/>
        <v>4919398</v>
      </c>
      <c r="Y45" s="67">
        <f t="shared" si="7"/>
        <v>-3703685</v>
      </c>
      <c r="Z45" s="69">
        <f t="shared" si="5"/>
        <v>-75.28736239678106</v>
      </c>
      <c r="AA45" s="68">
        <f t="shared" si="8"/>
        <v>19677592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1142000</v>
      </c>
      <c r="F48" s="67">
        <f t="shared" si="7"/>
        <v>1142000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285500</v>
      </c>
      <c r="Y48" s="67">
        <f t="shared" si="7"/>
        <v>-285500</v>
      </c>
      <c r="Z48" s="69">
        <f t="shared" si="5"/>
        <v>-100</v>
      </c>
      <c r="AA48" s="68">
        <f t="shared" si="8"/>
        <v>1142000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20819592</v>
      </c>
      <c r="F49" s="79">
        <f t="shared" si="9"/>
        <v>20819592</v>
      </c>
      <c r="G49" s="79">
        <f t="shared" si="9"/>
        <v>772004</v>
      </c>
      <c r="H49" s="79">
        <f t="shared" si="9"/>
        <v>0</v>
      </c>
      <c r="I49" s="79">
        <f t="shared" si="9"/>
        <v>443709</v>
      </c>
      <c r="J49" s="79">
        <f t="shared" si="9"/>
        <v>1215713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1215713</v>
      </c>
      <c r="X49" s="79">
        <f t="shared" si="9"/>
        <v>5204898</v>
      </c>
      <c r="Y49" s="79">
        <f t="shared" si="9"/>
        <v>-3989185</v>
      </c>
      <c r="Z49" s="80">
        <f t="shared" si="5"/>
        <v>-76.64290443347785</v>
      </c>
      <c r="AA49" s="81">
        <f>SUM(AA41:AA48)</f>
        <v>20819592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3610224</v>
      </c>
      <c r="F51" s="67">
        <f t="shared" si="10"/>
        <v>3610224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902556</v>
      </c>
      <c r="Y51" s="67">
        <f t="shared" si="10"/>
        <v>-902556</v>
      </c>
      <c r="Z51" s="69">
        <f>+IF(X51&lt;&gt;0,+(Y51/X51)*100,0)</f>
        <v>-100</v>
      </c>
      <c r="AA51" s="68">
        <f>SUM(AA57:AA61)</f>
        <v>3610224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3610224</v>
      </c>
      <c r="F61" s="11">
        <v>3610224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902556</v>
      </c>
      <c r="Y61" s="11">
        <v>-902556</v>
      </c>
      <c r="Z61" s="2">
        <v>-100</v>
      </c>
      <c r="AA61" s="15">
        <v>3610224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42690</v>
      </c>
      <c r="H66" s="14"/>
      <c r="I66" s="14">
        <v>160382</v>
      </c>
      <c r="J66" s="14">
        <v>203072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203072</v>
      </c>
      <c r="X66" s="14"/>
      <c r="Y66" s="14">
        <v>203072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1669553</v>
      </c>
      <c r="H67" s="11"/>
      <c r="I67" s="11">
        <v>1693549</v>
      </c>
      <c r="J67" s="11">
        <v>3363102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3363102</v>
      </c>
      <c r="X67" s="11"/>
      <c r="Y67" s="11">
        <v>3363102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3610224</v>
      </c>
      <c r="F68" s="11"/>
      <c r="G68" s="11">
        <v>98704</v>
      </c>
      <c r="H68" s="11"/>
      <c r="I68" s="11">
        <v>264486</v>
      </c>
      <c r="J68" s="11">
        <v>363190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363190</v>
      </c>
      <c r="X68" s="11"/>
      <c r="Y68" s="11">
        <v>363190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3610224</v>
      </c>
      <c r="F69" s="79">
        <f t="shared" si="12"/>
        <v>0</v>
      </c>
      <c r="G69" s="79">
        <f t="shared" si="12"/>
        <v>1810947</v>
      </c>
      <c r="H69" s="79">
        <f t="shared" si="12"/>
        <v>0</v>
      </c>
      <c r="I69" s="79">
        <f t="shared" si="12"/>
        <v>2118417</v>
      </c>
      <c r="J69" s="79">
        <f t="shared" si="12"/>
        <v>3929364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3929364</v>
      </c>
      <c r="X69" s="79">
        <f t="shared" si="12"/>
        <v>0</v>
      </c>
      <c r="Y69" s="79">
        <f t="shared" si="12"/>
        <v>3929364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74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73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311619513</v>
      </c>
      <c r="D5" s="42">
        <f t="shared" si="0"/>
        <v>0</v>
      </c>
      <c r="E5" s="43">
        <f t="shared" si="0"/>
        <v>309684952</v>
      </c>
      <c r="F5" s="43">
        <f t="shared" si="0"/>
        <v>309684952</v>
      </c>
      <c r="G5" s="43">
        <f t="shared" si="0"/>
        <v>3242140</v>
      </c>
      <c r="H5" s="43">
        <f t="shared" si="0"/>
        <v>8653060</v>
      </c>
      <c r="I5" s="43">
        <f t="shared" si="0"/>
        <v>11038362</v>
      </c>
      <c r="J5" s="43">
        <f t="shared" si="0"/>
        <v>22933562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22933562</v>
      </c>
      <c r="X5" s="43">
        <f t="shared" si="0"/>
        <v>77421239</v>
      </c>
      <c r="Y5" s="43">
        <f t="shared" si="0"/>
        <v>-54487677</v>
      </c>
      <c r="Z5" s="44">
        <f>+IF(X5&lt;&gt;0,+(Y5/X5)*100,0)</f>
        <v>-70.37820332480084</v>
      </c>
      <c r="AA5" s="45">
        <f>SUM(AA11:AA18)</f>
        <v>309684952</v>
      </c>
    </row>
    <row r="6" spans="1:27" ht="13.5">
      <c r="A6" s="46" t="s">
        <v>32</v>
      </c>
      <c r="B6" s="47"/>
      <c r="C6" s="9">
        <v>35217400</v>
      </c>
      <c r="D6" s="10"/>
      <c r="E6" s="11">
        <v>31638232</v>
      </c>
      <c r="F6" s="11">
        <v>31638232</v>
      </c>
      <c r="G6" s="11"/>
      <c r="H6" s="11">
        <v>342682</v>
      </c>
      <c r="I6" s="11">
        <v>3386853</v>
      </c>
      <c r="J6" s="11">
        <v>3729535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3729535</v>
      </c>
      <c r="X6" s="11">
        <v>7909558</v>
      </c>
      <c r="Y6" s="11">
        <v>-4180023</v>
      </c>
      <c r="Z6" s="2">
        <v>-52.85</v>
      </c>
      <c r="AA6" s="15">
        <v>31638232</v>
      </c>
    </row>
    <row r="7" spans="1:27" ht="13.5">
      <c r="A7" s="46" t="s">
        <v>33</v>
      </c>
      <c r="B7" s="47"/>
      <c r="C7" s="9">
        <v>37854197</v>
      </c>
      <c r="D7" s="10"/>
      <c r="E7" s="11">
        <v>10043559</v>
      </c>
      <c r="F7" s="11">
        <v>10043559</v>
      </c>
      <c r="G7" s="11">
        <v>2634167</v>
      </c>
      <c r="H7" s="11">
        <v>425999</v>
      </c>
      <c r="I7" s="11">
        <v>612004</v>
      </c>
      <c r="J7" s="11">
        <v>3672170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3672170</v>
      </c>
      <c r="X7" s="11">
        <v>2510890</v>
      </c>
      <c r="Y7" s="11">
        <v>1161280</v>
      </c>
      <c r="Z7" s="2">
        <v>46.25</v>
      </c>
      <c r="AA7" s="15">
        <v>10043559</v>
      </c>
    </row>
    <row r="8" spans="1:27" ht="13.5">
      <c r="A8" s="46" t="s">
        <v>34</v>
      </c>
      <c r="B8" s="47"/>
      <c r="C8" s="9">
        <v>45404259</v>
      </c>
      <c r="D8" s="10"/>
      <c r="E8" s="11">
        <v>20400000</v>
      </c>
      <c r="F8" s="11">
        <v>20400000</v>
      </c>
      <c r="G8" s="11"/>
      <c r="H8" s="11">
        <v>803899</v>
      </c>
      <c r="I8" s="11">
        <v>5213304</v>
      </c>
      <c r="J8" s="11">
        <v>6017203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6017203</v>
      </c>
      <c r="X8" s="11">
        <v>5100000</v>
      </c>
      <c r="Y8" s="11">
        <v>917203</v>
      </c>
      <c r="Z8" s="2">
        <v>17.98</v>
      </c>
      <c r="AA8" s="15">
        <v>20400000</v>
      </c>
    </row>
    <row r="9" spans="1:27" ht="13.5">
      <c r="A9" s="46" t="s">
        <v>35</v>
      </c>
      <c r="B9" s="47"/>
      <c r="C9" s="9">
        <v>35260276</v>
      </c>
      <c r="D9" s="10"/>
      <c r="E9" s="11">
        <v>21362610</v>
      </c>
      <c r="F9" s="11">
        <v>21362610</v>
      </c>
      <c r="G9" s="11">
        <v>581646</v>
      </c>
      <c r="H9" s="11">
        <v>3014767</v>
      </c>
      <c r="I9" s="11"/>
      <c r="J9" s="11">
        <v>3596413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3596413</v>
      </c>
      <c r="X9" s="11">
        <v>5340653</v>
      </c>
      <c r="Y9" s="11">
        <v>-1744240</v>
      </c>
      <c r="Z9" s="2">
        <v>-32.66</v>
      </c>
      <c r="AA9" s="15">
        <v>21362610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153736132</v>
      </c>
      <c r="D11" s="50">
        <f t="shared" si="1"/>
        <v>0</v>
      </c>
      <c r="E11" s="51">
        <f t="shared" si="1"/>
        <v>83444401</v>
      </c>
      <c r="F11" s="51">
        <f t="shared" si="1"/>
        <v>83444401</v>
      </c>
      <c r="G11" s="51">
        <f t="shared" si="1"/>
        <v>3215813</v>
      </c>
      <c r="H11" s="51">
        <f t="shared" si="1"/>
        <v>4587347</v>
      </c>
      <c r="I11" s="51">
        <f t="shared" si="1"/>
        <v>9212161</v>
      </c>
      <c r="J11" s="51">
        <f t="shared" si="1"/>
        <v>17015321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17015321</v>
      </c>
      <c r="X11" s="51">
        <f t="shared" si="1"/>
        <v>20861101</v>
      </c>
      <c r="Y11" s="51">
        <f t="shared" si="1"/>
        <v>-3845780</v>
      </c>
      <c r="Z11" s="52">
        <f>+IF(X11&lt;&gt;0,+(Y11/X11)*100,0)</f>
        <v>-18.435172716914604</v>
      </c>
      <c r="AA11" s="53">
        <f>SUM(AA6:AA10)</f>
        <v>83444401</v>
      </c>
    </row>
    <row r="12" spans="1:27" ht="13.5">
      <c r="A12" s="54" t="s">
        <v>38</v>
      </c>
      <c r="B12" s="35"/>
      <c r="C12" s="9">
        <v>11272321</v>
      </c>
      <c r="D12" s="10"/>
      <c r="E12" s="11">
        <v>12622737</v>
      </c>
      <c r="F12" s="11">
        <v>12622737</v>
      </c>
      <c r="G12" s="11">
        <v>26327</v>
      </c>
      <c r="H12" s="11">
        <v>260254</v>
      </c>
      <c r="I12" s="11">
        <v>755668</v>
      </c>
      <c r="J12" s="11">
        <v>1042249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1042249</v>
      </c>
      <c r="X12" s="11">
        <v>3155684</v>
      </c>
      <c r="Y12" s="11">
        <v>-2113435</v>
      </c>
      <c r="Z12" s="2">
        <v>-66.97</v>
      </c>
      <c r="AA12" s="15">
        <v>12622737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143249729</v>
      </c>
      <c r="D15" s="10"/>
      <c r="E15" s="11">
        <v>197791414</v>
      </c>
      <c r="F15" s="11">
        <v>197791414</v>
      </c>
      <c r="G15" s="11"/>
      <c r="H15" s="11">
        <v>2348356</v>
      </c>
      <c r="I15" s="11">
        <v>1070533</v>
      </c>
      <c r="J15" s="11">
        <v>3418889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3418889</v>
      </c>
      <c r="X15" s="11">
        <v>49447854</v>
      </c>
      <c r="Y15" s="11">
        <v>-46028965</v>
      </c>
      <c r="Z15" s="2">
        <v>-93.09</v>
      </c>
      <c r="AA15" s="15">
        <v>197791414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3361331</v>
      </c>
      <c r="D18" s="17"/>
      <c r="E18" s="18">
        <v>15826400</v>
      </c>
      <c r="F18" s="18">
        <v>15826400</v>
      </c>
      <c r="G18" s="18"/>
      <c r="H18" s="18">
        <v>1457103</v>
      </c>
      <c r="I18" s="18"/>
      <c r="J18" s="18">
        <v>1457103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1457103</v>
      </c>
      <c r="X18" s="18">
        <v>3956600</v>
      </c>
      <c r="Y18" s="18">
        <v>-2499497</v>
      </c>
      <c r="Z18" s="3">
        <v>-63.17</v>
      </c>
      <c r="AA18" s="23">
        <v>15826400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123271115</v>
      </c>
      <c r="D20" s="59">
        <f t="shared" si="2"/>
        <v>0</v>
      </c>
      <c r="E20" s="60">
        <f t="shared" si="2"/>
        <v>115283646</v>
      </c>
      <c r="F20" s="60">
        <f t="shared" si="2"/>
        <v>115283646</v>
      </c>
      <c r="G20" s="60">
        <f t="shared" si="2"/>
        <v>2406599</v>
      </c>
      <c r="H20" s="60">
        <f t="shared" si="2"/>
        <v>3819687</v>
      </c>
      <c r="I20" s="60">
        <f t="shared" si="2"/>
        <v>5594497</v>
      </c>
      <c r="J20" s="60">
        <f t="shared" si="2"/>
        <v>11820783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11820783</v>
      </c>
      <c r="X20" s="60">
        <f t="shared" si="2"/>
        <v>28820912</v>
      </c>
      <c r="Y20" s="60">
        <f t="shared" si="2"/>
        <v>-17000129</v>
      </c>
      <c r="Z20" s="61">
        <f>+IF(X20&lt;&gt;0,+(Y20/X20)*100,0)</f>
        <v>-58.98539574320202</v>
      </c>
      <c r="AA20" s="62">
        <f>SUM(AA26:AA33)</f>
        <v>115283646</v>
      </c>
    </row>
    <row r="21" spans="1:27" ht="13.5">
      <c r="A21" s="46" t="s">
        <v>32</v>
      </c>
      <c r="B21" s="47"/>
      <c r="C21" s="9">
        <v>21013002</v>
      </c>
      <c r="D21" s="10"/>
      <c r="E21" s="11">
        <v>12200000</v>
      </c>
      <c r="F21" s="11">
        <v>12200000</v>
      </c>
      <c r="G21" s="11">
        <v>764947</v>
      </c>
      <c r="H21" s="11">
        <v>511014</v>
      </c>
      <c r="I21" s="11">
        <v>1363756</v>
      </c>
      <c r="J21" s="11">
        <v>2639717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2639717</v>
      </c>
      <c r="X21" s="11">
        <v>3050000</v>
      </c>
      <c r="Y21" s="11">
        <v>-410283</v>
      </c>
      <c r="Z21" s="2">
        <v>-13.45</v>
      </c>
      <c r="AA21" s="15">
        <v>12200000</v>
      </c>
    </row>
    <row r="22" spans="1:27" ht="13.5">
      <c r="A22" s="46" t="s">
        <v>33</v>
      </c>
      <c r="B22" s="47"/>
      <c r="C22" s="9">
        <v>3412675</v>
      </c>
      <c r="D22" s="10"/>
      <c r="E22" s="11">
        <v>21336071</v>
      </c>
      <c r="F22" s="11">
        <v>21336071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5334018</v>
      </c>
      <c r="Y22" s="11">
        <v>-5334018</v>
      </c>
      <c r="Z22" s="2">
        <v>-100</v>
      </c>
      <c r="AA22" s="15">
        <v>21336071</v>
      </c>
    </row>
    <row r="23" spans="1:27" ht="13.5">
      <c r="A23" s="46" t="s">
        <v>34</v>
      </c>
      <c r="B23" s="47"/>
      <c r="C23" s="9">
        <v>37838130</v>
      </c>
      <c r="D23" s="10"/>
      <c r="E23" s="11">
        <v>24000000</v>
      </c>
      <c r="F23" s="11">
        <v>24000000</v>
      </c>
      <c r="G23" s="11"/>
      <c r="H23" s="11"/>
      <c r="I23" s="11">
        <v>1276784</v>
      </c>
      <c r="J23" s="11">
        <v>1276784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1276784</v>
      </c>
      <c r="X23" s="11">
        <v>6000000</v>
      </c>
      <c r="Y23" s="11">
        <v>-4723216</v>
      </c>
      <c r="Z23" s="2">
        <v>-78.72</v>
      </c>
      <c r="AA23" s="15">
        <v>24000000</v>
      </c>
    </row>
    <row r="24" spans="1:27" ht="13.5">
      <c r="A24" s="46" t="s">
        <v>35</v>
      </c>
      <c r="B24" s="47"/>
      <c r="C24" s="9">
        <v>17488346</v>
      </c>
      <c r="D24" s="10"/>
      <c r="E24" s="11">
        <v>1300000</v>
      </c>
      <c r="F24" s="11">
        <v>1300000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325000</v>
      </c>
      <c r="Y24" s="11">
        <v>-325000</v>
      </c>
      <c r="Z24" s="2">
        <v>-100</v>
      </c>
      <c r="AA24" s="15">
        <v>1300000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79752153</v>
      </c>
      <c r="D26" s="50">
        <f t="shared" si="3"/>
        <v>0</v>
      </c>
      <c r="E26" s="51">
        <f t="shared" si="3"/>
        <v>58836071</v>
      </c>
      <c r="F26" s="51">
        <f t="shared" si="3"/>
        <v>58836071</v>
      </c>
      <c r="G26" s="51">
        <f t="shared" si="3"/>
        <v>764947</v>
      </c>
      <c r="H26" s="51">
        <f t="shared" si="3"/>
        <v>511014</v>
      </c>
      <c r="I26" s="51">
        <f t="shared" si="3"/>
        <v>2640540</v>
      </c>
      <c r="J26" s="51">
        <f t="shared" si="3"/>
        <v>3916501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3916501</v>
      </c>
      <c r="X26" s="51">
        <f t="shared" si="3"/>
        <v>14709018</v>
      </c>
      <c r="Y26" s="51">
        <f t="shared" si="3"/>
        <v>-10792517</v>
      </c>
      <c r="Z26" s="52">
        <f>+IF(X26&lt;&gt;0,+(Y26/X26)*100,0)</f>
        <v>-73.37347061510157</v>
      </c>
      <c r="AA26" s="53">
        <f>SUM(AA21:AA25)</f>
        <v>58836071</v>
      </c>
    </row>
    <row r="27" spans="1:27" ht="13.5">
      <c r="A27" s="54" t="s">
        <v>38</v>
      </c>
      <c r="B27" s="64"/>
      <c r="C27" s="9">
        <v>41179199</v>
      </c>
      <c r="D27" s="10"/>
      <c r="E27" s="11">
        <v>51847575</v>
      </c>
      <c r="F27" s="11">
        <v>51847575</v>
      </c>
      <c r="G27" s="11">
        <v>1641652</v>
      </c>
      <c r="H27" s="11">
        <v>3308673</v>
      </c>
      <c r="I27" s="11">
        <v>2863672</v>
      </c>
      <c r="J27" s="11">
        <v>7813997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7813997</v>
      </c>
      <c r="X27" s="11">
        <v>12961894</v>
      </c>
      <c r="Y27" s="11">
        <v>-5147897</v>
      </c>
      <c r="Z27" s="2">
        <v>-39.72</v>
      </c>
      <c r="AA27" s="15">
        <v>51847575</v>
      </c>
    </row>
    <row r="28" spans="1:27" ht="13.5">
      <c r="A28" s="54" t="s">
        <v>39</v>
      </c>
      <c r="B28" s="64"/>
      <c r="C28" s="12">
        <v>400299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1939464</v>
      </c>
      <c r="D30" s="10"/>
      <c r="E30" s="11">
        <v>4600000</v>
      </c>
      <c r="F30" s="11">
        <v>4600000</v>
      </c>
      <c r="G30" s="11"/>
      <c r="H30" s="11"/>
      <c r="I30" s="11">
        <v>90285</v>
      </c>
      <c r="J30" s="11">
        <v>90285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90285</v>
      </c>
      <c r="X30" s="11">
        <v>1150000</v>
      </c>
      <c r="Y30" s="11">
        <v>-1059715</v>
      </c>
      <c r="Z30" s="2">
        <v>-92.15</v>
      </c>
      <c r="AA30" s="15">
        <v>4600000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56230402</v>
      </c>
      <c r="D36" s="10">
        <f t="shared" si="4"/>
        <v>0</v>
      </c>
      <c r="E36" s="11">
        <f t="shared" si="4"/>
        <v>43838232</v>
      </c>
      <c r="F36" s="11">
        <f t="shared" si="4"/>
        <v>43838232</v>
      </c>
      <c r="G36" s="11">
        <f t="shared" si="4"/>
        <v>764947</v>
      </c>
      <c r="H36" s="11">
        <f t="shared" si="4"/>
        <v>853696</v>
      </c>
      <c r="I36" s="11">
        <f t="shared" si="4"/>
        <v>4750609</v>
      </c>
      <c r="J36" s="11">
        <f t="shared" si="4"/>
        <v>6369252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6369252</v>
      </c>
      <c r="X36" s="11">
        <f t="shared" si="4"/>
        <v>10959558</v>
      </c>
      <c r="Y36" s="11">
        <f t="shared" si="4"/>
        <v>-4590306</v>
      </c>
      <c r="Z36" s="2">
        <f aca="true" t="shared" si="5" ref="Z36:Z49">+IF(X36&lt;&gt;0,+(Y36/X36)*100,0)</f>
        <v>-41.88404313385631</v>
      </c>
      <c r="AA36" s="15">
        <f>AA6+AA21</f>
        <v>43838232</v>
      </c>
    </row>
    <row r="37" spans="1:27" ht="13.5">
      <c r="A37" s="46" t="s">
        <v>33</v>
      </c>
      <c r="B37" s="47"/>
      <c r="C37" s="9">
        <f t="shared" si="4"/>
        <v>41266872</v>
      </c>
      <c r="D37" s="10">
        <f t="shared" si="4"/>
        <v>0</v>
      </c>
      <c r="E37" s="11">
        <f t="shared" si="4"/>
        <v>31379630</v>
      </c>
      <c r="F37" s="11">
        <f t="shared" si="4"/>
        <v>31379630</v>
      </c>
      <c r="G37" s="11">
        <f t="shared" si="4"/>
        <v>2634167</v>
      </c>
      <c r="H37" s="11">
        <f t="shared" si="4"/>
        <v>425999</v>
      </c>
      <c r="I37" s="11">
        <f t="shared" si="4"/>
        <v>612004</v>
      </c>
      <c r="J37" s="11">
        <f t="shared" si="4"/>
        <v>3672170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3672170</v>
      </c>
      <c r="X37" s="11">
        <f t="shared" si="4"/>
        <v>7844908</v>
      </c>
      <c r="Y37" s="11">
        <f t="shared" si="4"/>
        <v>-4172738</v>
      </c>
      <c r="Z37" s="2">
        <f t="shared" si="5"/>
        <v>-53.19040070323323</v>
      </c>
      <c r="AA37" s="15">
        <f>AA7+AA22</f>
        <v>31379630</v>
      </c>
    </row>
    <row r="38" spans="1:27" ht="13.5">
      <c r="A38" s="46" t="s">
        <v>34</v>
      </c>
      <c r="B38" s="47"/>
      <c r="C38" s="9">
        <f t="shared" si="4"/>
        <v>83242389</v>
      </c>
      <c r="D38" s="10">
        <f t="shared" si="4"/>
        <v>0</v>
      </c>
      <c r="E38" s="11">
        <f t="shared" si="4"/>
        <v>44400000</v>
      </c>
      <c r="F38" s="11">
        <f t="shared" si="4"/>
        <v>44400000</v>
      </c>
      <c r="G38" s="11">
        <f t="shared" si="4"/>
        <v>0</v>
      </c>
      <c r="H38" s="11">
        <f t="shared" si="4"/>
        <v>803899</v>
      </c>
      <c r="I38" s="11">
        <f t="shared" si="4"/>
        <v>6490088</v>
      </c>
      <c r="J38" s="11">
        <f t="shared" si="4"/>
        <v>7293987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7293987</v>
      </c>
      <c r="X38" s="11">
        <f t="shared" si="4"/>
        <v>11100000</v>
      </c>
      <c r="Y38" s="11">
        <f t="shared" si="4"/>
        <v>-3806013</v>
      </c>
      <c r="Z38" s="2">
        <f t="shared" si="5"/>
        <v>-34.288405405405406</v>
      </c>
      <c r="AA38" s="15">
        <f>AA8+AA23</f>
        <v>44400000</v>
      </c>
    </row>
    <row r="39" spans="1:27" ht="13.5">
      <c r="A39" s="46" t="s">
        <v>35</v>
      </c>
      <c r="B39" s="47"/>
      <c r="C39" s="9">
        <f t="shared" si="4"/>
        <v>52748622</v>
      </c>
      <c r="D39" s="10">
        <f t="shared" si="4"/>
        <v>0</v>
      </c>
      <c r="E39" s="11">
        <f t="shared" si="4"/>
        <v>22662610</v>
      </c>
      <c r="F39" s="11">
        <f t="shared" si="4"/>
        <v>22662610</v>
      </c>
      <c r="G39" s="11">
        <f t="shared" si="4"/>
        <v>581646</v>
      </c>
      <c r="H39" s="11">
        <f t="shared" si="4"/>
        <v>3014767</v>
      </c>
      <c r="I39" s="11">
        <f t="shared" si="4"/>
        <v>0</v>
      </c>
      <c r="J39" s="11">
        <f t="shared" si="4"/>
        <v>3596413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3596413</v>
      </c>
      <c r="X39" s="11">
        <f t="shared" si="4"/>
        <v>5665653</v>
      </c>
      <c r="Y39" s="11">
        <f t="shared" si="4"/>
        <v>-2069240</v>
      </c>
      <c r="Z39" s="2">
        <f t="shared" si="5"/>
        <v>-36.52253323668075</v>
      </c>
      <c r="AA39" s="15">
        <f>AA9+AA24</f>
        <v>22662610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233488285</v>
      </c>
      <c r="D41" s="50">
        <f t="shared" si="6"/>
        <v>0</v>
      </c>
      <c r="E41" s="51">
        <f t="shared" si="6"/>
        <v>142280472</v>
      </c>
      <c r="F41" s="51">
        <f t="shared" si="6"/>
        <v>142280472</v>
      </c>
      <c r="G41" s="51">
        <f t="shared" si="6"/>
        <v>3980760</v>
      </c>
      <c r="H41" s="51">
        <f t="shared" si="6"/>
        <v>5098361</v>
      </c>
      <c r="I41" s="51">
        <f t="shared" si="6"/>
        <v>11852701</v>
      </c>
      <c r="J41" s="51">
        <f t="shared" si="6"/>
        <v>20931822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20931822</v>
      </c>
      <c r="X41" s="51">
        <f t="shared" si="6"/>
        <v>35570119</v>
      </c>
      <c r="Y41" s="51">
        <f t="shared" si="6"/>
        <v>-14638297</v>
      </c>
      <c r="Z41" s="52">
        <f t="shared" si="5"/>
        <v>-41.153354027294654</v>
      </c>
      <c r="AA41" s="53">
        <f>SUM(AA36:AA40)</f>
        <v>142280472</v>
      </c>
    </row>
    <row r="42" spans="1:27" ht="13.5">
      <c r="A42" s="54" t="s">
        <v>38</v>
      </c>
      <c r="B42" s="35"/>
      <c r="C42" s="65">
        <f aca="true" t="shared" si="7" ref="C42:Y48">C12+C27</f>
        <v>52451520</v>
      </c>
      <c r="D42" s="66">
        <f t="shared" si="7"/>
        <v>0</v>
      </c>
      <c r="E42" s="67">
        <f t="shared" si="7"/>
        <v>64470312</v>
      </c>
      <c r="F42" s="67">
        <f t="shared" si="7"/>
        <v>64470312</v>
      </c>
      <c r="G42" s="67">
        <f t="shared" si="7"/>
        <v>1667979</v>
      </c>
      <c r="H42" s="67">
        <f t="shared" si="7"/>
        <v>3568927</v>
      </c>
      <c r="I42" s="67">
        <f t="shared" si="7"/>
        <v>3619340</v>
      </c>
      <c r="J42" s="67">
        <f t="shared" si="7"/>
        <v>8856246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8856246</v>
      </c>
      <c r="X42" s="67">
        <f t="shared" si="7"/>
        <v>16117578</v>
      </c>
      <c r="Y42" s="67">
        <f t="shared" si="7"/>
        <v>-7261332</v>
      </c>
      <c r="Z42" s="69">
        <f t="shared" si="5"/>
        <v>-45.05225288812004</v>
      </c>
      <c r="AA42" s="68">
        <f aca="true" t="shared" si="8" ref="AA42:AA48">AA12+AA27</f>
        <v>64470312</v>
      </c>
    </row>
    <row r="43" spans="1:27" ht="13.5">
      <c r="A43" s="54" t="s">
        <v>39</v>
      </c>
      <c r="B43" s="35"/>
      <c r="C43" s="70">
        <f t="shared" si="7"/>
        <v>400299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145189193</v>
      </c>
      <c r="D45" s="66">
        <f t="shared" si="7"/>
        <v>0</v>
      </c>
      <c r="E45" s="67">
        <f t="shared" si="7"/>
        <v>202391414</v>
      </c>
      <c r="F45" s="67">
        <f t="shared" si="7"/>
        <v>202391414</v>
      </c>
      <c r="G45" s="67">
        <f t="shared" si="7"/>
        <v>0</v>
      </c>
      <c r="H45" s="67">
        <f t="shared" si="7"/>
        <v>2348356</v>
      </c>
      <c r="I45" s="67">
        <f t="shared" si="7"/>
        <v>1160818</v>
      </c>
      <c r="J45" s="67">
        <f t="shared" si="7"/>
        <v>3509174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3509174</v>
      </c>
      <c r="X45" s="67">
        <f t="shared" si="7"/>
        <v>50597854</v>
      </c>
      <c r="Y45" s="67">
        <f t="shared" si="7"/>
        <v>-47088680</v>
      </c>
      <c r="Z45" s="69">
        <f t="shared" si="5"/>
        <v>-93.0645793791966</v>
      </c>
      <c r="AA45" s="68">
        <f t="shared" si="8"/>
        <v>202391414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3361331</v>
      </c>
      <c r="D48" s="66">
        <f t="shared" si="7"/>
        <v>0</v>
      </c>
      <c r="E48" s="67">
        <f t="shared" si="7"/>
        <v>15826400</v>
      </c>
      <c r="F48" s="67">
        <f t="shared" si="7"/>
        <v>15826400</v>
      </c>
      <c r="G48" s="67">
        <f t="shared" si="7"/>
        <v>0</v>
      </c>
      <c r="H48" s="67">
        <f t="shared" si="7"/>
        <v>1457103</v>
      </c>
      <c r="I48" s="67">
        <f t="shared" si="7"/>
        <v>0</v>
      </c>
      <c r="J48" s="67">
        <f t="shared" si="7"/>
        <v>1457103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1457103</v>
      </c>
      <c r="X48" s="67">
        <f t="shared" si="7"/>
        <v>3956600</v>
      </c>
      <c r="Y48" s="67">
        <f t="shared" si="7"/>
        <v>-2499497</v>
      </c>
      <c r="Z48" s="69">
        <f t="shared" si="5"/>
        <v>-63.17285042713441</v>
      </c>
      <c r="AA48" s="68">
        <f t="shared" si="8"/>
        <v>15826400</v>
      </c>
    </row>
    <row r="49" spans="1:27" ht="13.5">
      <c r="A49" s="75" t="s">
        <v>49</v>
      </c>
      <c r="B49" s="76"/>
      <c r="C49" s="77">
        <f aca="true" t="shared" si="9" ref="C49:Y49">SUM(C41:C48)</f>
        <v>434890628</v>
      </c>
      <c r="D49" s="78">
        <f t="shared" si="9"/>
        <v>0</v>
      </c>
      <c r="E49" s="79">
        <f t="shared" si="9"/>
        <v>424968598</v>
      </c>
      <c r="F49" s="79">
        <f t="shared" si="9"/>
        <v>424968598</v>
      </c>
      <c r="G49" s="79">
        <f t="shared" si="9"/>
        <v>5648739</v>
      </c>
      <c r="H49" s="79">
        <f t="shared" si="9"/>
        <v>12472747</v>
      </c>
      <c r="I49" s="79">
        <f t="shared" si="9"/>
        <v>16632859</v>
      </c>
      <c r="J49" s="79">
        <f t="shared" si="9"/>
        <v>34754345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34754345</v>
      </c>
      <c r="X49" s="79">
        <f t="shared" si="9"/>
        <v>106242151</v>
      </c>
      <c r="Y49" s="79">
        <f t="shared" si="9"/>
        <v>-71487806</v>
      </c>
      <c r="Z49" s="80">
        <f t="shared" si="5"/>
        <v>-67.28761167495564</v>
      </c>
      <c r="AA49" s="81">
        <f>SUM(AA41:AA48)</f>
        <v>424968598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107086709</v>
      </c>
      <c r="F51" s="67">
        <f t="shared" si="10"/>
        <v>107086709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26771678</v>
      </c>
      <c r="Y51" s="67">
        <f t="shared" si="10"/>
        <v>-26771678</v>
      </c>
      <c r="Z51" s="69">
        <f>+IF(X51&lt;&gt;0,+(Y51/X51)*100,0)</f>
        <v>-100</v>
      </c>
      <c r="AA51" s="68">
        <f>SUM(AA57:AA61)</f>
        <v>107086709</v>
      </c>
    </row>
    <row r="52" spans="1:27" ht="13.5">
      <c r="A52" s="84" t="s">
        <v>32</v>
      </c>
      <c r="B52" s="47"/>
      <c r="C52" s="9"/>
      <c r="D52" s="10"/>
      <c r="E52" s="11">
        <v>6707344</v>
      </c>
      <c r="F52" s="11">
        <v>6707344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1676836</v>
      </c>
      <c r="Y52" s="11">
        <v>-1676836</v>
      </c>
      <c r="Z52" s="2">
        <v>-100</v>
      </c>
      <c r="AA52" s="15">
        <v>6707344</v>
      </c>
    </row>
    <row r="53" spans="1:27" ht="13.5">
      <c r="A53" s="84" t="s">
        <v>33</v>
      </c>
      <c r="B53" s="47"/>
      <c r="C53" s="9"/>
      <c r="D53" s="10"/>
      <c r="E53" s="11">
        <v>39108752</v>
      </c>
      <c r="F53" s="11">
        <v>39108752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9777188</v>
      </c>
      <c r="Y53" s="11">
        <v>-9777188</v>
      </c>
      <c r="Z53" s="2">
        <v>-100</v>
      </c>
      <c r="AA53" s="15">
        <v>39108752</v>
      </c>
    </row>
    <row r="54" spans="1:27" ht="13.5">
      <c r="A54" s="84" t="s">
        <v>34</v>
      </c>
      <c r="B54" s="47"/>
      <c r="C54" s="9"/>
      <c r="D54" s="10"/>
      <c r="E54" s="11">
        <v>12124929</v>
      </c>
      <c r="F54" s="11">
        <v>12124929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3031232</v>
      </c>
      <c r="Y54" s="11">
        <v>-3031232</v>
      </c>
      <c r="Z54" s="2">
        <v>-100</v>
      </c>
      <c r="AA54" s="15">
        <v>12124929</v>
      </c>
    </row>
    <row r="55" spans="1:27" ht="13.5">
      <c r="A55" s="84" t="s">
        <v>35</v>
      </c>
      <c r="B55" s="47"/>
      <c r="C55" s="9"/>
      <c r="D55" s="10"/>
      <c r="E55" s="11">
        <v>16992582</v>
      </c>
      <c r="F55" s="11">
        <v>16992582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4248146</v>
      </c>
      <c r="Y55" s="11">
        <v>-4248146</v>
      </c>
      <c r="Z55" s="2">
        <v>-100</v>
      </c>
      <c r="AA55" s="15">
        <v>16992582</v>
      </c>
    </row>
    <row r="56" spans="1:27" ht="13.5">
      <c r="A56" s="84" t="s">
        <v>36</v>
      </c>
      <c r="B56" s="47"/>
      <c r="C56" s="9"/>
      <c r="D56" s="10"/>
      <c r="E56" s="11">
        <v>6413955</v>
      </c>
      <c r="F56" s="11">
        <v>6413955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1603489</v>
      </c>
      <c r="Y56" s="11">
        <v>-1603489</v>
      </c>
      <c r="Z56" s="2">
        <v>-100</v>
      </c>
      <c r="AA56" s="15">
        <v>6413955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81347562</v>
      </c>
      <c r="F57" s="51">
        <f t="shared" si="11"/>
        <v>81347562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20336891</v>
      </c>
      <c r="Y57" s="51">
        <f t="shared" si="11"/>
        <v>-20336891</v>
      </c>
      <c r="Z57" s="52">
        <f>+IF(X57&lt;&gt;0,+(Y57/X57)*100,0)</f>
        <v>-100</v>
      </c>
      <c r="AA57" s="53">
        <f>SUM(AA52:AA56)</f>
        <v>81347562</v>
      </c>
    </row>
    <row r="58" spans="1:27" ht="13.5">
      <c r="A58" s="86" t="s">
        <v>38</v>
      </c>
      <c r="B58" s="35"/>
      <c r="C58" s="9"/>
      <c r="D58" s="10"/>
      <c r="E58" s="11">
        <v>9460180</v>
      </c>
      <c r="F58" s="11">
        <v>9460180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2365045</v>
      </c>
      <c r="Y58" s="11">
        <v>-2365045</v>
      </c>
      <c r="Z58" s="2">
        <v>-100</v>
      </c>
      <c r="AA58" s="15">
        <v>9460180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16278967</v>
      </c>
      <c r="F61" s="11">
        <v>16278967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4069742</v>
      </c>
      <c r="Y61" s="11">
        <v>-4069742</v>
      </c>
      <c r="Z61" s="2">
        <v>-100</v>
      </c>
      <c r="AA61" s="15">
        <v>16278967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17605873</v>
      </c>
      <c r="F65" s="11"/>
      <c r="G65" s="11">
        <v>1202241</v>
      </c>
      <c r="H65" s="11">
        <v>1214263</v>
      </c>
      <c r="I65" s="11">
        <v>1226406</v>
      </c>
      <c r="J65" s="11">
        <v>3642910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3642910</v>
      </c>
      <c r="X65" s="11"/>
      <c r="Y65" s="11">
        <v>3642910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91845700</v>
      </c>
      <c r="F66" s="14"/>
      <c r="G66" s="14">
        <v>218032</v>
      </c>
      <c r="H66" s="14">
        <v>151747</v>
      </c>
      <c r="I66" s="14">
        <v>6603594</v>
      </c>
      <c r="J66" s="14">
        <v>6973373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6973373</v>
      </c>
      <c r="X66" s="14"/>
      <c r="Y66" s="14">
        <v>6973373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15241010</v>
      </c>
      <c r="F67" s="11"/>
      <c r="G67" s="11">
        <v>69672</v>
      </c>
      <c r="H67" s="11">
        <v>8478102</v>
      </c>
      <c r="I67" s="11">
        <v>113893</v>
      </c>
      <c r="J67" s="11">
        <v>8661667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8661667</v>
      </c>
      <c r="X67" s="11"/>
      <c r="Y67" s="11">
        <v>8661667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124692583</v>
      </c>
      <c r="F69" s="79">
        <f t="shared" si="12"/>
        <v>0</v>
      </c>
      <c r="G69" s="79">
        <f t="shared" si="12"/>
        <v>1489945</v>
      </c>
      <c r="H69" s="79">
        <f t="shared" si="12"/>
        <v>9844112</v>
      </c>
      <c r="I69" s="79">
        <f t="shared" si="12"/>
        <v>7943893</v>
      </c>
      <c r="J69" s="79">
        <f t="shared" si="12"/>
        <v>19277950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19277950</v>
      </c>
      <c r="X69" s="79">
        <f t="shared" si="12"/>
        <v>0</v>
      </c>
      <c r="Y69" s="79">
        <f t="shared" si="12"/>
        <v>19277950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69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70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71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72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2017-01-26T11:05:18Z</dcterms:created>
  <dcterms:modified xsi:type="dcterms:W3CDTF">2017-01-26T11:05:46Z</dcterms:modified>
  <cp:category/>
  <cp:version/>
  <cp:contentType/>
  <cp:contentStatus/>
</cp:coreProperties>
</file>