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'DC33'!$A$1:$AA$74</definedName>
    <definedName name="_xlnm.Print_Area" localSheetId="11">'DC34'!$A$1:$AA$74</definedName>
    <definedName name="_xlnm.Print_Area" localSheetId="16">'DC35'!$A$1:$AA$74</definedName>
    <definedName name="_xlnm.Print_Area" localSheetId="22">'DC36'!$A$1:$AA$74</definedName>
    <definedName name="_xlnm.Print_Area" localSheetId="27">'DC47'!$A$1:$AA$74</definedName>
    <definedName name="_xlnm.Print_Area" localSheetId="1">'LIM331'!$A$1:$AA$74</definedName>
    <definedName name="_xlnm.Print_Area" localSheetId="2">'LIM332'!$A$1:$AA$74</definedName>
    <definedName name="_xlnm.Print_Area" localSheetId="3">'LIM333'!$A$1:$AA$74</definedName>
    <definedName name="_xlnm.Print_Area" localSheetId="4">'LIM334'!$A$1:$AA$74</definedName>
    <definedName name="_xlnm.Print_Area" localSheetId="5">'LIM335'!$A$1:$AA$74</definedName>
    <definedName name="_xlnm.Print_Area" localSheetId="7">'LIM341'!$A$1:$AA$74</definedName>
    <definedName name="_xlnm.Print_Area" localSheetId="8">'LIM343'!$A$1:$AA$74</definedName>
    <definedName name="_xlnm.Print_Area" localSheetId="9">'LIM344'!$A$1:$AA$74</definedName>
    <definedName name="_xlnm.Print_Area" localSheetId="10">'LIM345'!$A$1:$AA$74</definedName>
    <definedName name="_xlnm.Print_Area" localSheetId="12">'LIM351'!$A$1:$AA$74</definedName>
    <definedName name="_xlnm.Print_Area" localSheetId="13">'LIM353'!$A$1:$AA$74</definedName>
    <definedName name="_xlnm.Print_Area" localSheetId="14">'LIM354'!$A$1:$AA$74</definedName>
    <definedName name="_xlnm.Print_Area" localSheetId="15">'LIM355'!$A$1:$AA$74</definedName>
    <definedName name="_xlnm.Print_Area" localSheetId="17">'LIM361'!$A$1:$AA$74</definedName>
    <definedName name="_xlnm.Print_Area" localSheetId="18">'LIM362'!$A$1:$AA$74</definedName>
    <definedName name="_xlnm.Print_Area" localSheetId="19">'LIM366'!$A$1:$AA$74</definedName>
    <definedName name="_xlnm.Print_Area" localSheetId="20">'LIM367'!$A$1:$AA$74</definedName>
    <definedName name="_xlnm.Print_Area" localSheetId="21">'LIM368'!$A$1:$AA$74</definedName>
    <definedName name="_xlnm.Print_Area" localSheetId="23">'LIM471'!$A$1:$AA$74</definedName>
    <definedName name="_xlnm.Print_Area" localSheetId="24">'LIM472'!$A$1:$AA$74</definedName>
    <definedName name="_xlnm.Print_Area" localSheetId="25">'LIM473'!$A$1:$AA$74</definedName>
    <definedName name="_xlnm.Print_Area" localSheetId="26">'LIM476'!$A$1:$AA$74</definedName>
    <definedName name="_xlnm.Print_Area" localSheetId="0">'Summary'!$A$1:$AA$74</definedName>
  </definedNames>
  <calcPr calcMode="manual" fullCalcOnLoad="1"/>
</workbook>
</file>

<file path=xl/sharedStrings.xml><?xml version="1.0" encoding="utf-8"?>
<sst xmlns="http://schemas.openxmlformats.org/spreadsheetml/2006/main" count="2884" uniqueCount="91">
  <si>
    <t>Limpopo: Greater Giyani(LIM331) - Table C9 Quarterly Budget Statement - Capital Expenditure by Asset Clas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</si>
  <si>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</si>
  <si>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</si>
  <si>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</si>
  <si>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</si>
  <si>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</si>
  <si>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</si>
  <si>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</si>
  <si>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</si>
  <si>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</si>
  <si>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</si>
  <si>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</si>
  <si>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</si>
  <si>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</si>
  <si>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</si>
  <si>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</si>
  <si>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</si>
  <si>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</si>
  <si>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</si>
  <si>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</si>
  <si>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</si>
  <si>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</si>
  <si>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</si>
  <si>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</si>
  <si>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</si>
  <si>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</si>
  <si>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</si>
  <si>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</si>
  <si>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</si>
  <si>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</si>
  <si>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</si>
  <si>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</si>
  <si>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</si>
  <si>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</si>
  <si>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</si>
  <si>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</si>
  <si>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</si>
  <si>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</si>
  <si>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</si>
  <si>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</si>
  <si>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</si>
  <si>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</si>
  <si>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</si>
  <si>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</si>
  <si>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</si>
  <si>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</si>
  <si>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</si>
  <si>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</si>
  <si>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</si>
  <si>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</si>
  <si>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</si>
  <si>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</si>
  <si>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</si>
  <si>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</si>
  <si>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</si>
  <si>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</si>
  <si>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</si>
  <si>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</si>
  <si>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Limpopo: Greater Letaba(LIM332) - Table C9 Quarterly Budget Statement - Capital Expenditure by Asset Clas ( All ) for 1st Quarter ended 30 September 2016 (Figures Finalised as at 2016/11/02)</t>
  </si>
  <si>
    <t>Limpopo: Greater Tzaneen(LIM333) - Table C9 Quarterly Budget Statement - Capital Expenditure by Asset Clas ( All ) for 1st Quarter ended 30 September 2016 (Figures Finalised as at 2016/11/02)</t>
  </si>
  <si>
    <t>Limpopo: Ba-Phalaborwa(LIM334) - Table C9 Quarterly Budget Statement - Capital Expenditure by Asset Clas ( All ) for 1st Quarter ended 30 September 2016 (Figures Finalised as at 2016/11/02)</t>
  </si>
  <si>
    <t>Limpopo: Maruleng(LIM335) - Table C9 Quarterly Budget Statement - Capital Expenditure by Asset Clas ( All ) for 1st Quarter ended 30 September 2016 (Figures Finalised as at 2016/11/02)</t>
  </si>
  <si>
    <t>Limpopo: Mopani(DC33) - Table C9 Quarterly Budget Statement - Capital Expenditure by Asset Clas ( All ) for 1st Quarter ended 30 September 2016 (Figures Finalised as at 2016/11/02)</t>
  </si>
  <si>
    <t>Limpopo: Musina(LIM341) - Table C9 Quarterly Budget Statement - Capital Expenditure by Asset Clas ( All ) for 1st Quarter ended 30 September 2016 (Figures Finalised as at 2016/11/02)</t>
  </si>
  <si>
    <t>Limpopo: Thulamela(LIM343) - Table C9 Quarterly Budget Statement - Capital Expenditure by Asset Clas ( All ) for 1st Quarter ended 30 September 2016 (Figures Finalised as at 2016/11/02)</t>
  </si>
  <si>
    <t>Limpopo: Makhado(LIM344) - Table C9 Quarterly Budget Statement - Capital Expenditure by Asset Clas ( All ) for 1st Quarter ended 30 September 2016 (Figures Finalised as at 2016/11/02)</t>
  </si>
  <si>
    <t>Limpopo: Makhado-Thulamela(LIM345) - Table C9 Quarterly Budget Statement - Capital Expenditure by Asset Clas ( All ) for 1st Quarter ended 30 September 2016 (Figures Finalised as at 2016/11/02)</t>
  </si>
  <si>
    <t>Limpopo: Vhembe(DC34) - Table C9 Quarterly Budget Statement - Capital Expenditure by Asset Clas ( All ) for 1st Quarter ended 30 September 2016 (Figures Finalised as at 2016/11/02)</t>
  </si>
  <si>
    <t>Limpopo: Blouberg(LIM351) - Table C9 Quarterly Budget Statement - Capital Expenditure by Asset Clas ( All ) for 1st Quarter ended 30 September 2016 (Figures Finalised as at 2016/11/02)</t>
  </si>
  <si>
    <t>Limpopo: Molemole(LIM353) - Table C9 Quarterly Budget Statement - Capital Expenditure by Asset Clas ( All ) for 1st Quarter ended 30 September 2016 (Figures Finalised as at 2016/11/02)</t>
  </si>
  <si>
    <t>Limpopo: Polokwane(LIM354) - Table C9 Quarterly Budget Statement - Capital Expenditure by Asset Clas ( All ) for 1st Quarter ended 30 September 2016 (Figures Finalised as at 2016/11/02)</t>
  </si>
  <si>
    <t>Limpopo: Lepelle-Nkumpi(LIM355) - Table C9 Quarterly Budget Statement - Capital Expenditure by Asset Clas ( All ) for 1st Quarter ended 30 September 2016 (Figures Finalised as at 2016/11/02)</t>
  </si>
  <si>
    <t>Limpopo: Capricorn(DC35) - Table C9 Quarterly Budget Statement - Capital Expenditure by Asset Clas ( All ) for 1st Quarter ended 30 September 2016 (Figures Finalised as at 2016/11/02)</t>
  </si>
  <si>
    <t>Limpopo: Thabazimbi(LIM361) - Table C9 Quarterly Budget Statement - Capital Expenditure by Asset Clas ( All ) for 1st Quarter ended 30 September 2016 (Figures Finalised as at 2016/11/02)</t>
  </si>
  <si>
    <t>Limpopo: Lephalale(LIM362) - Table C9 Quarterly Budget Statement - Capital Expenditure by Asset Clas ( All ) for 1st Quarter ended 30 September 2016 (Figures Finalised as at 2016/11/02)</t>
  </si>
  <si>
    <t>Limpopo: Bela Bela(LIM366) - Table C9 Quarterly Budget Statement - Capital Expenditure by Asset Clas ( All ) for 1st Quarter ended 30 September 2016 (Figures Finalised as at 2016/11/02)</t>
  </si>
  <si>
    <t>Limpopo: Mogalakwena(LIM367) - Table C9 Quarterly Budget Statement - Capital Expenditure by Asset Clas ( All ) for 1st Quarter ended 30 September 2016 (Figures Finalised as at 2016/11/02)</t>
  </si>
  <si>
    <t>Limpopo: Modimolle-Mookgopong(LIM368) - Table C9 Quarterly Budget Statement - Capital Expenditure by Asset Clas ( All ) for 1st Quarter ended 30 September 2016 (Figures Finalised as at 2016/11/02)</t>
  </si>
  <si>
    <t>Limpopo: Waterberg(DC36) - Table C9 Quarterly Budget Statement - Capital Expenditure by Asset Clas ( All ) for 1st Quarter ended 30 September 2016 (Figures Finalised as at 2016/11/02)</t>
  </si>
  <si>
    <t>Limpopo: Ephraim Mogale(LIM471) - Table C9 Quarterly Budget Statement - Capital Expenditure by Asset Clas ( All ) for 1st Quarter ended 30 September 2016 (Figures Finalised as at 2016/11/02)</t>
  </si>
  <si>
    <t>Limpopo: Elias Motsoaledi(LIM472) - Table C9 Quarterly Budget Statement - Capital Expenditure by Asset Clas ( All ) for 1st Quarter ended 30 September 2016 (Figures Finalised as at 2016/11/02)</t>
  </si>
  <si>
    <t>Limpopo: Makhuduthamaga(LIM473) - Table C9 Quarterly Budget Statement - Capital Expenditure by Asset Clas ( All ) for 1st Quarter ended 30 September 2016 (Figures Finalised as at 2016/11/02)</t>
  </si>
  <si>
    <t>Limpopo: Fetakgomo-Greater Tubatse(LIM476) - Table C9 Quarterly Budget Statement - Capital Expenditure by Asset Clas ( All ) for 1st Quarter ended 30 September 2016 (Figures Finalised as at 2016/11/02)</t>
  </si>
  <si>
    <t>Limpopo: Sekhukhune(DC47) - Table C9 Quarterly Budget Statement - Capital Expenditure by Asset Clas ( All ) for 1st Quarter ended 30 September 2016 (Figures Finalised as at 2016/11/02)</t>
  </si>
  <si>
    <t>Summary - Table C9 Quarterly Budget Statement - Capital Expenditure by Asset Class ( All ) for 1st Quarter ended 30 September 2016 (Figures Finalised as at 2016/11/02)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</si>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</sst>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2242511954</v>
      </c>
      <c r="D5" s="42">
        <f t="shared" si="0"/>
        <v>0</v>
      </c>
      <c r="E5" s="43">
        <f t="shared" si="0"/>
        <v>4898367376</v>
      </c>
      <c r="F5" s="43">
        <f t="shared" si="0"/>
        <v>4898367376</v>
      </c>
      <c r="G5" s="43">
        <f t="shared" si="0"/>
        <v>141001097</v>
      </c>
      <c r="H5" s="43">
        <f t="shared" si="0"/>
        <v>205600012</v>
      </c>
      <c r="I5" s="43">
        <f t="shared" si="0"/>
        <v>339398180</v>
      </c>
      <c r="J5" s="43">
        <f t="shared" si="0"/>
        <v>685999289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685999289</v>
      </c>
      <c r="X5" s="43">
        <f t="shared" si="0"/>
        <v>1224591850</v>
      </c>
      <c r="Y5" s="43">
        <f t="shared" si="0"/>
        <v>-538592561</v>
      </c>
      <c r="Z5" s="44">
        <f>+IF(X5&lt;&gt;0,+(Y5/X5)*100,0)</f>
        <v>-43.98139355573859</v>
      </c>
      <c r="AA5" s="45">
        <f>SUM(AA11:AA18)</f>
        <v>4898367376</v>
      </c>
    </row>
    <row r="6" spans="1:27" ht="13.5">
      <c r="A6" s="46" t="s">
        <v>32</v>
      </c>
      <c r="B6" s="47"/>
      <c r="C6" s="9">
        <v>969364064</v>
      </c>
      <c r="D6" s="10"/>
      <c r="E6" s="11">
        <v>1049139212</v>
      </c>
      <c r="F6" s="11">
        <v>1049139212</v>
      </c>
      <c r="G6" s="11">
        <v>57198116</v>
      </c>
      <c r="H6" s="11">
        <v>73714324</v>
      </c>
      <c r="I6" s="11">
        <v>100099950</v>
      </c>
      <c r="J6" s="11">
        <v>231012390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231012390</v>
      </c>
      <c r="X6" s="11">
        <v>262284805</v>
      </c>
      <c r="Y6" s="11">
        <v>-31272415</v>
      </c>
      <c r="Z6" s="2">
        <v>-11.92</v>
      </c>
      <c r="AA6" s="15">
        <v>1049139212</v>
      </c>
    </row>
    <row r="7" spans="1:27" ht="13.5">
      <c r="A7" s="46" t="s">
        <v>33</v>
      </c>
      <c r="B7" s="47"/>
      <c r="C7" s="9">
        <v>97311700</v>
      </c>
      <c r="D7" s="10"/>
      <c r="E7" s="11">
        <v>299256435</v>
      </c>
      <c r="F7" s="11">
        <v>299256435</v>
      </c>
      <c r="G7" s="11">
        <v>11374629</v>
      </c>
      <c r="H7" s="11">
        <v>8799119</v>
      </c>
      <c r="I7" s="11">
        <v>11543274</v>
      </c>
      <c r="J7" s="11">
        <v>31717022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31717022</v>
      </c>
      <c r="X7" s="11">
        <v>74814109</v>
      </c>
      <c r="Y7" s="11">
        <v>-43097087</v>
      </c>
      <c r="Z7" s="2">
        <v>-57.61</v>
      </c>
      <c r="AA7" s="15">
        <v>299256435</v>
      </c>
    </row>
    <row r="8" spans="1:27" ht="13.5">
      <c r="A8" s="46" t="s">
        <v>34</v>
      </c>
      <c r="B8" s="47"/>
      <c r="C8" s="9">
        <v>280491586</v>
      </c>
      <c r="D8" s="10"/>
      <c r="E8" s="11">
        <v>2364906836</v>
      </c>
      <c r="F8" s="11">
        <v>2364906836</v>
      </c>
      <c r="G8" s="11">
        <v>39258569</v>
      </c>
      <c r="H8" s="11">
        <v>76650000</v>
      </c>
      <c r="I8" s="11">
        <v>192646400</v>
      </c>
      <c r="J8" s="11">
        <v>308554969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308554969</v>
      </c>
      <c r="X8" s="11">
        <v>591226709</v>
      </c>
      <c r="Y8" s="11">
        <v>-282671740</v>
      </c>
      <c r="Z8" s="2">
        <v>-47.81</v>
      </c>
      <c r="AA8" s="15">
        <v>2364906836</v>
      </c>
    </row>
    <row r="9" spans="1:27" ht="13.5">
      <c r="A9" s="46" t="s">
        <v>35</v>
      </c>
      <c r="B9" s="47"/>
      <c r="C9" s="9">
        <v>131981332</v>
      </c>
      <c r="D9" s="10"/>
      <c r="E9" s="11">
        <v>241383621</v>
      </c>
      <c r="F9" s="11">
        <v>241383621</v>
      </c>
      <c r="G9" s="11">
        <v>10584123</v>
      </c>
      <c r="H9" s="11">
        <v>2795472</v>
      </c>
      <c r="I9" s="11">
        <v>857205</v>
      </c>
      <c r="J9" s="11">
        <v>14236800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14236800</v>
      </c>
      <c r="X9" s="11">
        <v>60345906</v>
      </c>
      <c r="Y9" s="11">
        <v>-46109106</v>
      </c>
      <c r="Z9" s="2">
        <v>-76.41</v>
      </c>
      <c r="AA9" s="15">
        <v>241383621</v>
      </c>
    </row>
    <row r="10" spans="1:27" ht="13.5">
      <c r="A10" s="46" t="s">
        <v>36</v>
      </c>
      <c r="B10" s="47"/>
      <c r="C10" s="9">
        <v>284042767</v>
      </c>
      <c r="D10" s="10"/>
      <c r="E10" s="11">
        <v>197071000</v>
      </c>
      <c r="F10" s="11">
        <v>197071000</v>
      </c>
      <c r="G10" s="11">
        <v>395216</v>
      </c>
      <c r="H10" s="11">
        <v>90981</v>
      </c>
      <c r="I10" s="11">
        <v>7586875</v>
      </c>
      <c r="J10" s="11">
        <v>8073072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8073072</v>
      </c>
      <c r="X10" s="11">
        <v>49267750</v>
      </c>
      <c r="Y10" s="11">
        <v>-41194678</v>
      </c>
      <c r="Z10" s="2">
        <v>-83.61</v>
      </c>
      <c r="AA10" s="15">
        <v>197071000</v>
      </c>
    </row>
    <row r="11" spans="1:27" ht="13.5">
      <c r="A11" s="48" t="s">
        <v>37</v>
      </c>
      <c r="B11" s="47"/>
      <c r="C11" s="49">
        <f aca="true" t="shared" si="1" ref="C11:Y11">SUM(C6:C10)</f>
        <v>1763191449</v>
      </c>
      <c r="D11" s="50">
        <f t="shared" si="1"/>
        <v>0</v>
      </c>
      <c r="E11" s="51">
        <f t="shared" si="1"/>
        <v>4151757104</v>
      </c>
      <c r="F11" s="51">
        <f t="shared" si="1"/>
        <v>4151757104</v>
      </c>
      <c r="G11" s="51">
        <f t="shared" si="1"/>
        <v>118810653</v>
      </c>
      <c r="H11" s="51">
        <f t="shared" si="1"/>
        <v>162049896</v>
      </c>
      <c r="I11" s="51">
        <f t="shared" si="1"/>
        <v>312733704</v>
      </c>
      <c r="J11" s="51">
        <f t="shared" si="1"/>
        <v>593594253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593594253</v>
      </c>
      <c r="X11" s="51">
        <f t="shared" si="1"/>
        <v>1037939279</v>
      </c>
      <c r="Y11" s="51">
        <f t="shared" si="1"/>
        <v>-444345026</v>
      </c>
      <c r="Z11" s="52">
        <f>+IF(X11&lt;&gt;0,+(Y11/X11)*100,0)</f>
        <v>-42.81031029369108</v>
      </c>
      <c r="AA11" s="53">
        <f>SUM(AA6:AA10)</f>
        <v>4151757104</v>
      </c>
    </row>
    <row r="12" spans="1:27" ht="13.5">
      <c r="A12" s="54" t="s">
        <v>38</v>
      </c>
      <c r="B12" s="35"/>
      <c r="C12" s="9">
        <v>183352187</v>
      </c>
      <c r="D12" s="10"/>
      <c r="E12" s="11">
        <v>305680901</v>
      </c>
      <c r="F12" s="11">
        <v>305680901</v>
      </c>
      <c r="G12" s="11">
        <v>9408369</v>
      </c>
      <c r="H12" s="11">
        <v>16507491</v>
      </c>
      <c r="I12" s="11">
        <v>18248451</v>
      </c>
      <c r="J12" s="11">
        <v>44164311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44164311</v>
      </c>
      <c r="X12" s="11">
        <v>76420226</v>
      </c>
      <c r="Y12" s="11">
        <v>-32255915</v>
      </c>
      <c r="Z12" s="2">
        <v>-42.21</v>
      </c>
      <c r="AA12" s="15">
        <v>305680901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27000000</v>
      </c>
      <c r="F14" s="11">
        <v>27000000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6750000</v>
      </c>
      <c r="Y14" s="11">
        <v>-6750000</v>
      </c>
      <c r="Z14" s="2">
        <v>-100</v>
      </c>
      <c r="AA14" s="15">
        <v>27000000</v>
      </c>
    </row>
    <row r="15" spans="1:27" ht="13.5">
      <c r="A15" s="54" t="s">
        <v>41</v>
      </c>
      <c r="B15" s="35" t="s">
        <v>42</v>
      </c>
      <c r="C15" s="9">
        <v>294462193</v>
      </c>
      <c r="D15" s="10"/>
      <c r="E15" s="11">
        <v>409251371</v>
      </c>
      <c r="F15" s="11">
        <v>409251371</v>
      </c>
      <c r="G15" s="11">
        <v>12782075</v>
      </c>
      <c r="H15" s="11">
        <v>27028181</v>
      </c>
      <c r="I15" s="11">
        <v>8416025</v>
      </c>
      <c r="J15" s="11">
        <v>48226281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48226281</v>
      </c>
      <c r="X15" s="11">
        <v>102312845</v>
      </c>
      <c r="Y15" s="11">
        <v>-54086564</v>
      </c>
      <c r="Z15" s="2">
        <v>-52.86</v>
      </c>
      <c r="AA15" s="15">
        <v>409251371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>
        <v>760592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745533</v>
      </c>
      <c r="D18" s="17"/>
      <c r="E18" s="18">
        <v>4678000</v>
      </c>
      <c r="F18" s="18">
        <v>4678000</v>
      </c>
      <c r="G18" s="18"/>
      <c r="H18" s="18">
        <v>14444</v>
      </c>
      <c r="I18" s="18"/>
      <c r="J18" s="18">
        <v>14444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14444</v>
      </c>
      <c r="X18" s="18">
        <v>1169500</v>
      </c>
      <c r="Y18" s="18">
        <v>-1155056</v>
      </c>
      <c r="Z18" s="3">
        <v>-98.76</v>
      </c>
      <c r="AA18" s="23">
        <v>4678000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445390565</v>
      </c>
      <c r="D20" s="59">
        <f t="shared" si="2"/>
        <v>0</v>
      </c>
      <c r="E20" s="60">
        <f t="shared" si="2"/>
        <v>917989843</v>
      </c>
      <c r="F20" s="60">
        <f t="shared" si="2"/>
        <v>917989843</v>
      </c>
      <c r="G20" s="60">
        <f t="shared" si="2"/>
        <v>9079457</v>
      </c>
      <c r="H20" s="60">
        <f t="shared" si="2"/>
        <v>16505454</v>
      </c>
      <c r="I20" s="60">
        <f t="shared" si="2"/>
        <v>25732978</v>
      </c>
      <c r="J20" s="60">
        <f t="shared" si="2"/>
        <v>51317889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51317889</v>
      </c>
      <c r="X20" s="60">
        <f t="shared" si="2"/>
        <v>229497461</v>
      </c>
      <c r="Y20" s="60">
        <f t="shared" si="2"/>
        <v>-178179572</v>
      </c>
      <c r="Z20" s="61">
        <f>+IF(X20&lt;&gt;0,+(Y20/X20)*100,0)</f>
        <v>-77.6390166686855</v>
      </c>
      <c r="AA20" s="62">
        <f>SUM(AA26:AA33)</f>
        <v>917989843</v>
      </c>
    </row>
    <row r="21" spans="1:27" ht="13.5">
      <c r="A21" s="46" t="s">
        <v>32</v>
      </c>
      <c r="B21" s="47"/>
      <c r="C21" s="9">
        <v>371001775</v>
      </c>
      <c r="D21" s="10"/>
      <c r="E21" s="11">
        <v>310706825</v>
      </c>
      <c r="F21" s="11">
        <v>310706825</v>
      </c>
      <c r="G21" s="11">
        <v>5711425</v>
      </c>
      <c r="H21" s="11">
        <v>12967539</v>
      </c>
      <c r="I21" s="11">
        <v>17408796</v>
      </c>
      <c r="J21" s="11">
        <v>36087760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36087760</v>
      </c>
      <c r="X21" s="11">
        <v>77676706</v>
      </c>
      <c r="Y21" s="11">
        <v>-41588946</v>
      </c>
      <c r="Z21" s="2">
        <v>-53.54</v>
      </c>
      <c r="AA21" s="15">
        <v>310706825</v>
      </c>
    </row>
    <row r="22" spans="1:27" ht="13.5">
      <c r="A22" s="46" t="s">
        <v>33</v>
      </c>
      <c r="B22" s="47"/>
      <c r="C22" s="9">
        <v>1376699</v>
      </c>
      <c r="D22" s="10"/>
      <c r="E22" s="11">
        <v>27100000</v>
      </c>
      <c r="F22" s="11">
        <v>27100000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6775000</v>
      </c>
      <c r="Y22" s="11">
        <v>-6775000</v>
      </c>
      <c r="Z22" s="2">
        <v>-100</v>
      </c>
      <c r="AA22" s="15">
        <v>27100000</v>
      </c>
    </row>
    <row r="23" spans="1:27" ht="13.5">
      <c r="A23" s="46" t="s">
        <v>34</v>
      </c>
      <c r="B23" s="47"/>
      <c r="C23" s="9">
        <v>17315301</v>
      </c>
      <c r="D23" s="10"/>
      <c r="E23" s="11">
        <v>366616000</v>
      </c>
      <c r="F23" s="11">
        <v>366616000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91654000</v>
      </c>
      <c r="Y23" s="11">
        <v>-91654000</v>
      </c>
      <c r="Z23" s="2">
        <v>-100</v>
      </c>
      <c r="AA23" s="15">
        <v>366616000</v>
      </c>
    </row>
    <row r="24" spans="1:27" ht="13.5">
      <c r="A24" s="46" t="s">
        <v>35</v>
      </c>
      <c r="B24" s="47"/>
      <c r="C24" s="9">
        <v>571341</v>
      </c>
      <c r="D24" s="10"/>
      <c r="E24" s="11">
        <v>13923000</v>
      </c>
      <c r="F24" s="11">
        <v>13923000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3480750</v>
      </c>
      <c r="Y24" s="11">
        <v>-3480750</v>
      </c>
      <c r="Z24" s="2">
        <v>-100</v>
      </c>
      <c r="AA24" s="15">
        <v>13923000</v>
      </c>
    </row>
    <row r="25" spans="1:27" ht="13.5">
      <c r="A25" s="46" t="s">
        <v>36</v>
      </c>
      <c r="B25" s="47"/>
      <c r="C25" s="9">
        <v>755180</v>
      </c>
      <c r="D25" s="10"/>
      <c r="E25" s="11">
        <v>3750000</v>
      </c>
      <c r="F25" s="11">
        <v>3750000</v>
      </c>
      <c r="G25" s="11"/>
      <c r="H25" s="11">
        <v>500472</v>
      </c>
      <c r="I25" s="11">
        <v>160114</v>
      </c>
      <c r="J25" s="11">
        <v>660586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660586</v>
      </c>
      <c r="X25" s="11">
        <v>937500</v>
      </c>
      <c r="Y25" s="11">
        <v>-276914</v>
      </c>
      <c r="Z25" s="2">
        <v>-29.54</v>
      </c>
      <c r="AA25" s="15">
        <v>3750000</v>
      </c>
    </row>
    <row r="26" spans="1:27" ht="13.5">
      <c r="A26" s="48" t="s">
        <v>37</v>
      </c>
      <c r="B26" s="63"/>
      <c r="C26" s="49">
        <f aca="true" t="shared" si="3" ref="C26:Y26">SUM(C21:C25)</f>
        <v>391020296</v>
      </c>
      <c r="D26" s="50">
        <f t="shared" si="3"/>
        <v>0</v>
      </c>
      <c r="E26" s="51">
        <f t="shared" si="3"/>
        <v>722095825</v>
      </c>
      <c r="F26" s="51">
        <f t="shared" si="3"/>
        <v>722095825</v>
      </c>
      <c r="G26" s="51">
        <f t="shared" si="3"/>
        <v>5711425</v>
      </c>
      <c r="H26" s="51">
        <f t="shared" si="3"/>
        <v>13468011</v>
      </c>
      <c r="I26" s="51">
        <f t="shared" si="3"/>
        <v>17568910</v>
      </c>
      <c r="J26" s="51">
        <f t="shared" si="3"/>
        <v>36748346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36748346</v>
      </c>
      <c r="X26" s="51">
        <f t="shared" si="3"/>
        <v>180523956</v>
      </c>
      <c r="Y26" s="51">
        <f t="shared" si="3"/>
        <v>-143775610</v>
      </c>
      <c r="Z26" s="52">
        <f>+IF(X26&lt;&gt;0,+(Y26/X26)*100,0)</f>
        <v>-79.64350725839401</v>
      </c>
      <c r="AA26" s="53">
        <f>SUM(AA21:AA25)</f>
        <v>722095825</v>
      </c>
    </row>
    <row r="27" spans="1:27" ht="13.5">
      <c r="A27" s="54" t="s">
        <v>38</v>
      </c>
      <c r="B27" s="64"/>
      <c r="C27" s="9">
        <v>18521043</v>
      </c>
      <c r="D27" s="10"/>
      <c r="E27" s="11">
        <v>128047018</v>
      </c>
      <c r="F27" s="11">
        <v>128047018</v>
      </c>
      <c r="G27" s="11"/>
      <c r="H27" s="11">
        <v>180535</v>
      </c>
      <c r="I27" s="11"/>
      <c r="J27" s="11">
        <v>180535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180535</v>
      </c>
      <c r="X27" s="11">
        <v>32011755</v>
      </c>
      <c r="Y27" s="11">
        <v>-31831220</v>
      </c>
      <c r="Z27" s="2">
        <v>-99.44</v>
      </c>
      <c r="AA27" s="15">
        <v>128047018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35849226</v>
      </c>
      <c r="D30" s="10"/>
      <c r="E30" s="11">
        <v>67797000</v>
      </c>
      <c r="F30" s="11">
        <v>67797000</v>
      </c>
      <c r="G30" s="11">
        <v>3368032</v>
      </c>
      <c r="H30" s="11">
        <v>2856908</v>
      </c>
      <c r="I30" s="11">
        <v>8164068</v>
      </c>
      <c r="J30" s="11">
        <v>14389008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14389008</v>
      </c>
      <c r="X30" s="11">
        <v>16949250</v>
      </c>
      <c r="Y30" s="11">
        <v>-2560242</v>
      </c>
      <c r="Z30" s="2">
        <v>-15.11</v>
      </c>
      <c r="AA30" s="15">
        <v>67797000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50000</v>
      </c>
      <c r="F33" s="18">
        <v>50000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12500</v>
      </c>
      <c r="Y33" s="18">
        <v>-12500</v>
      </c>
      <c r="Z33" s="3">
        <v>-100</v>
      </c>
      <c r="AA33" s="23">
        <v>50000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1340365839</v>
      </c>
      <c r="D36" s="10">
        <f t="shared" si="4"/>
        <v>0</v>
      </c>
      <c r="E36" s="11">
        <f t="shared" si="4"/>
        <v>1359846037</v>
      </c>
      <c r="F36" s="11">
        <f t="shared" si="4"/>
        <v>1359846037</v>
      </c>
      <c r="G36" s="11">
        <f t="shared" si="4"/>
        <v>62909541</v>
      </c>
      <c r="H36" s="11">
        <f t="shared" si="4"/>
        <v>86681863</v>
      </c>
      <c r="I36" s="11">
        <f t="shared" si="4"/>
        <v>117508746</v>
      </c>
      <c r="J36" s="11">
        <f t="shared" si="4"/>
        <v>267100150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267100150</v>
      </c>
      <c r="X36" s="11">
        <f t="shared" si="4"/>
        <v>339961511</v>
      </c>
      <c r="Y36" s="11">
        <f t="shared" si="4"/>
        <v>-72861361</v>
      </c>
      <c r="Z36" s="2">
        <f aca="true" t="shared" si="5" ref="Z36:Z49">+IF(X36&lt;&gt;0,+(Y36/X36)*100,0)</f>
        <v>-21.432238251229563</v>
      </c>
      <c r="AA36" s="15">
        <f>AA6+AA21</f>
        <v>1359846037</v>
      </c>
    </row>
    <row r="37" spans="1:27" ht="13.5">
      <c r="A37" s="46" t="s">
        <v>33</v>
      </c>
      <c r="B37" s="47"/>
      <c r="C37" s="9">
        <f t="shared" si="4"/>
        <v>98688399</v>
      </c>
      <c r="D37" s="10">
        <f t="shared" si="4"/>
        <v>0</v>
      </c>
      <c r="E37" s="11">
        <f t="shared" si="4"/>
        <v>326356435</v>
      </c>
      <c r="F37" s="11">
        <f t="shared" si="4"/>
        <v>326356435</v>
      </c>
      <c r="G37" s="11">
        <f t="shared" si="4"/>
        <v>11374629</v>
      </c>
      <c r="H37" s="11">
        <f t="shared" si="4"/>
        <v>8799119</v>
      </c>
      <c r="I37" s="11">
        <f t="shared" si="4"/>
        <v>11543274</v>
      </c>
      <c r="J37" s="11">
        <f t="shared" si="4"/>
        <v>31717022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31717022</v>
      </c>
      <c r="X37" s="11">
        <f t="shared" si="4"/>
        <v>81589109</v>
      </c>
      <c r="Y37" s="11">
        <f t="shared" si="4"/>
        <v>-49872087</v>
      </c>
      <c r="Z37" s="2">
        <f t="shared" si="5"/>
        <v>-61.125912038088316</v>
      </c>
      <c r="AA37" s="15">
        <f>AA7+AA22</f>
        <v>326356435</v>
      </c>
    </row>
    <row r="38" spans="1:27" ht="13.5">
      <c r="A38" s="46" t="s">
        <v>34</v>
      </c>
      <c r="B38" s="47"/>
      <c r="C38" s="9">
        <f t="shared" si="4"/>
        <v>297806887</v>
      </c>
      <c r="D38" s="10">
        <f t="shared" si="4"/>
        <v>0</v>
      </c>
      <c r="E38" s="11">
        <f t="shared" si="4"/>
        <v>2731522836</v>
      </c>
      <c r="F38" s="11">
        <f t="shared" si="4"/>
        <v>2731522836</v>
      </c>
      <c r="G38" s="11">
        <f t="shared" si="4"/>
        <v>39258569</v>
      </c>
      <c r="H38" s="11">
        <f t="shared" si="4"/>
        <v>76650000</v>
      </c>
      <c r="I38" s="11">
        <f t="shared" si="4"/>
        <v>192646400</v>
      </c>
      <c r="J38" s="11">
        <f t="shared" si="4"/>
        <v>308554969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308554969</v>
      </c>
      <c r="X38" s="11">
        <f t="shared" si="4"/>
        <v>682880709</v>
      </c>
      <c r="Y38" s="11">
        <f t="shared" si="4"/>
        <v>-374325740</v>
      </c>
      <c r="Z38" s="2">
        <f t="shared" si="5"/>
        <v>-54.815685238517986</v>
      </c>
      <c r="AA38" s="15">
        <f>AA8+AA23</f>
        <v>2731522836</v>
      </c>
    </row>
    <row r="39" spans="1:27" ht="13.5">
      <c r="A39" s="46" t="s">
        <v>35</v>
      </c>
      <c r="B39" s="47"/>
      <c r="C39" s="9">
        <f t="shared" si="4"/>
        <v>132552673</v>
      </c>
      <c r="D39" s="10">
        <f t="shared" si="4"/>
        <v>0</v>
      </c>
      <c r="E39" s="11">
        <f t="shared" si="4"/>
        <v>255306621</v>
      </c>
      <c r="F39" s="11">
        <f t="shared" si="4"/>
        <v>255306621</v>
      </c>
      <c r="G39" s="11">
        <f t="shared" si="4"/>
        <v>10584123</v>
      </c>
      <c r="H39" s="11">
        <f t="shared" si="4"/>
        <v>2795472</v>
      </c>
      <c r="I39" s="11">
        <f t="shared" si="4"/>
        <v>857205</v>
      </c>
      <c r="J39" s="11">
        <f t="shared" si="4"/>
        <v>14236800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14236800</v>
      </c>
      <c r="X39" s="11">
        <f t="shared" si="4"/>
        <v>63826656</v>
      </c>
      <c r="Y39" s="11">
        <f t="shared" si="4"/>
        <v>-49589856</v>
      </c>
      <c r="Z39" s="2">
        <f t="shared" si="5"/>
        <v>-77.6945857856003</v>
      </c>
      <c r="AA39" s="15">
        <f>AA9+AA24</f>
        <v>255306621</v>
      </c>
    </row>
    <row r="40" spans="1:27" ht="13.5">
      <c r="A40" s="46" t="s">
        <v>36</v>
      </c>
      <c r="B40" s="47"/>
      <c r="C40" s="9">
        <f t="shared" si="4"/>
        <v>284797947</v>
      </c>
      <c r="D40" s="10">
        <f t="shared" si="4"/>
        <v>0</v>
      </c>
      <c r="E40" s="11">
        <f t="shared" si="4"/>
        <v>200821000</v>
      </c>
      <c r="F40" s="11">
        <f t="shared" si="4"/>
        <v>200821000</v>
      </c>
      <c r="G40" s="11">
        <f t="shared" si="4"/>
        <v>395216</v>
      </c>
      <c r="H40" s="11">
        <f t="shared" si="4"/>
        <v>591453</v>
      </c>
      <c r="I40" s="11">
        <f t="shared" si="4"/>
        <v>7746989</v>
      </c>
      <c r="J40" s="11">
        <f t="shared" si="4"/>
        <v>8733658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8733658</v>
      </c>
      <c r="X40" s="11">
        <f t="shared" si="4"/>
        <v>50205250</v>
      </c>
      <c r="Y40" s="11">
        <f t="shared" si="4"/>
        <v>-41471592</v>
      </c>
      <c r="Z40" s="2">
        <f t="shared" si="5"/>
        <v>-82.60409419333635</v>
      </c>
      <c r="AA40" s="15">
        <f>AA10+AA25</f>
        <v>200821000</v>
      </c>
    </row>
    <row r="41" spans="1:27" ht="13.5">
      <c r="A41" s="48" t="s">
        <v>37</v>
      </c>
      <c r="B41" s="47"/>
      <c r="C41" s="49">
        <f aca="true" t="shared" si="6" ref="C41:Y41">SUM(C36:C40)</f>
        <v>2154211745</v>
      </c>
      <c r="D41" s="50">
        <f t="shared" si="6"/>
        <v>0</v>
      </c>
      <c r="E41" s="51">
        <f t="shared" si="6"/>
        <v>4873852929</v>
      </c>
      <c r="F41" s="51">
        <f t="shared" si="6"/>
        <v>4873852929</v>
      </c>
      <c r="G41" s="51">
        <f t="shared" si="6"/>
        <v>124522078</v>
      </c>
      <c r="H41" s="51">
        <f t="shared" si="6"/>
        <v>175517907</v>
      </c>
      <c r="I41" s="51">
        <f t="shared" si="6"/>
        <v>330302614</v>
      </c>
      <c r="J41" s="51">
        <f t="shared" si="6"/>
        <v>630342599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630342599</v>
      </c>
      <c r="X41" s="51">
        <f t="shared" si="6"/>
        <v>1218463235</v>
      </c>
      <c r="Y41" s="51">
        <f t="shared" si="6"/>
        <v>-588120636</v>
      </c>
      <c r="Z41" s="52">
        <f t="shared" si="5"/>
        <v>-48.26740923373039</v>
      </c>
      <c r="AA41" s="53">
        <f>SUM(AA36:AA40)</f>
        <v>4873852929</v>
      </c>
    </row>
    <row r="42" spans="1:27" ht="13.5">
      <c r="A42" s="54" t="s">
        <v>38</v>
      </c>
      <c r="B42" s="35"/>
      <c r="C42" s="65">
        <f aca="true" t="shared" si="7" ref="C42:Y48">C12+C27</f>
        <v>201873230</v>
      </c>
      <c r="D42" s="66">
        <f t="shared" si="7"/>
        <v>0</v>
      </c>
      <c r="E42" s="67">
        <f t="shared" si="7"/>
        <v>433727919</v>
      </c>
      <c r="F42" s="67">
        <f t="shared" si="7"/>
        <v>433727919</v>
      </c>
      <c r="G42" s="67">
        <f t="shared" si="7"/>
        <v>9408369</v>
      </c>
      <c r="H42" s="67">
        <f t="shared" si="7"/>
        <v>16688026</v>
      </c>
      <c r="I42" s="67">
        <f t="shared" si="7"/>
        <v>18248451</v>
      </c>
      <c r="J42" s="67">
        <f t="shared" si="7"/>
        <v>44344846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44344846</v>
      </c>
      <c r="X42" s="67">
        <f t="shared" si="7"/>
        <v>108431981</v>
      </c>
      <c r="Y42" s="67">
        <f t="shared" si="7"/>
        <v>-64087135</v>
      </c>
      <c r="Z42" s="69">
        <f t="shared" si="5"/>
        <v>-59.10353606838557</v>
      </c>
      <c r="AA42" s="68">
        <f aca="true" t="shared" si="8" ref="AA42:AA48">AA12+AA27</f>
        <v>433727919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27000000</v>
      </c>
      <c r="F44" s="67">
        <f t="shared" si="7"/>
        <v>27000000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6750000</v>
      </c>
      <c r="Y44" s="67">
        <f t="shared" si="7"/>
        <v>-6750000</v>
      </c>
      <c r="Z44" s="69">
        <f t="shared" si="5"/>
        <v>-100</v>
      </c>
      <c r="AA44" s="68">
        <f t="shared" si="8"/>
        <v>27000000</v>
      </c>
    </row>
    <row r="45" spans="1:27" ht="13.5">
      <c r="A45" s="54" t="s">
        <v>41</v>
      </c>
      <c r="B45" s="35" t="s">
        <v>42</v>
      </c>
      <c r="C45" s="65">
        <f t="shared" si="7"/>
        <v>330311419</v>
      </c>
      <c r="D45" s="66">
        <f t="shared" si="7"/>
        <v>0</v>
      </c>
      <c r="E45" s="67">
        <f t="shared" si="7"/>
        <v>477048371</v>
      </c>
      <c r="F45" s="67">
        <f t="shared" si="7"/>
        <v>477048371</v>
      </c>
      <c r="G45" s="67">
        <f t="shared" si="7"/>
        <v>16150107</v>
      </c>
      <c r="H45" s="67">
        <f t="shared" si="7"/>
        <v>29885089</v>
      </c>
      <c r="I45" s="67">
        <f t="shared" si="7"/>
        <v>16580093</v>
      </c>
      <c r="J45" s="67">
        <f t="shared" si="7"/>
        <v>62615289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62615289</v>
      </c>
      <c r="X45" s="67">
        <f t="shared" si="7"/>
        <v>119262095</v>
      </c>
      <c r="Y45" s="67">
        <f t="shared" si="7"/>
        <v>-56646806</v>
      </c>
      <c r="Z45" s="69">
        <f t="shared" si="5"/>
        <v>-47.49774519724813</v>
      </c>
      <c r="AA45" s="68">
        <f t="shared" si="8"/>
        <v>477048371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760592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745533</v>
      </c>
      <c r="D48" s="66">
        <f t="shared" si="7"/>
        <v>0</v>
      </c>
      <c r="E48" s="67">
        <f t="shared" si="7"/>
        <v>4728000</v>
      </c>
      <c r="F48" s="67">
        <f t="shared" si="7"/>
        <v>4728000</v>
      </c>
      <c r="G48" s="67">
        <f t="shared" si="7"/>
        <v>0</v>
      </c>
      <c r="H48" s="67">
        <f t="shared" si="7"/>
        <v>14444</v>
      </c>
      <c r="I48" s="67">
        <f t="shared" si="7"/>
        <v>0</v>
      </c>
      <c r="J48" s="67">
        <f t="shared" si="7"/>
        <v>14444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14444</v>
      </c>
      <c r="X48" s="67">
        <f t="shared" si="7"/>
        <v>1182000</v>
      </c>
      <c r="Y48" s="67">
        <f t="shared" si="7"/>
        <v>-1167556</v>
      </c>
      <c r="Z48" s="69">
        <f t="shared" si="5"/>
        <v>-98.77800338409476</v>
      </c>
      <c r="AA48" s="68">
        <f t="shared" si="8"/>
        <v>4728000</v>
      </c>
    </row>
    <row r="49" spans="1:27" ht="13.5">
      <c r="A49" s="75" t="s">
        <v>49</v>
      </c>
      <c r="B49" s="76"/>
      <c r="C49" s="77">
        <f aca="true" t="shared" si="9" ref="C49:Y49">SUM(C41:C48)</f>
        <v>2687902519</v>
      </c>
      <c r="D49" s="78">
        <f t="shared" si="9"/>
        <v>0</v>
      </c>
      <c r="E49" s="79">
        <f t="shared" si="9"/>
        <v>5816357219</v>
      </c>
      <c r="F49" s="79">
        <f t="shared" si="9"/>
        <v>5816357219</v>
      </c>
      <c r="G49" s="79">
        <f t="shared" si="9"/>
        <v>150080554</v>
      </c>
      <c r="H49" s="79">
        <f t="shared" si="9"/>
        <v>222105466</v>
      </c>
      <c r="I49" s="79">
        <f t="shared" si="9"/>
        <v>365131158</v>
      </c>
      <c r="J49" s="79">
        <f t="shared" si="9"/>
        <v>737317178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737317178</v>
      </c>
      <c r="X49" s="79">
        <f t="shared" si="9"/>
        <v>1454089311</v>
      </c>
      <c r="Y49" s="79">
        <f t="shared" si="9"/>
        <v>-716772133</v>
      </c>
      <c r="Z49" s="80">
        <f t="shared" si="5"/>
        <v>-49.29354253399089</v>
      </c>
      <c r="AA49" s="81">
        <f>SUM(AA41:AA48)</f>
        <v>5816357219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72785048</v>
      </c>
      <c r="D51" s="66">
        <f t="shared" si="10"/>
        <v>0</v>
      </c>
      <c r="E51" s="67">
        <f t="shared" si="10"/>
        <v>892078276</v>
      </c>
      <c r="F51" s="67">
        <f t="shared" si="10"/>
        <v>892078276</v>
      </c>
      <c r="G51" s="67">
        <f t="shared" si="10"/>
        <v>3138338</v>
      </c>
      <c r="H51" s="67">
        <f t="shared" si="10"/>
        <v>13013536</v>
      </c>
      <c r="I51" s="67">
        <f t="shared" si="10"/>
        <v>11579160</v>
      </c>
      <c r="J51" s="67">
        <f t="shared" si="10"/>
        <v>27731034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27731034</v>
      </c>
      <c r="X51" s="67">
        <f t="shared" si="10"/>
        <v>223019572</v>
      </c>
      <c r="Y51" s="67">
        <f t="shared" si="10"/>
        <v>-195288538</v>
      </c>
      <c r="Z51" s="69">
        <f>+IF(X51&lt;&gt;0,+(Y51/X51)*100,0)</f>
        <v>-87.56565006769898</v>
      </c>
      <c r="AA51" s="68">
        <f>SUM(AA57:AA61)</f>
        <v>892078276</v>
      </c>
    </row>
    <row r="52" spans="1:27" ht="13.5">
      <c r="A52" s="84" t="s">
        <v>32</v>
      </c>
      <c r="B52" s="47"/>
      <c r="C52" s="9">
        <v>45389746</v>
      </c>
      <c r="D52" s="10"/>
      <c r="E52" s="11">
        <v>220046169</v>
      </c>
      <c r="F52" s="11">
        <v>220046169</v>
      </c>
      <c r="G52" s="11">
        <v>1405839</v>
      </c>
      <c r="H52" s="11">
        <v>2785685</v>
      </c>
      <c r="I52" s="11">
        <v>4102716</v>
      </c>
      <c r="J52" s="11">
        <v>8294240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8294240</v>
      </c>
      <c r="X52" s="11">
        <v>55011544</v>
      </c>
      <c r="Y52" s="11">
        <v>-46717304</v>
      </c>
      <c r="Z52" s="2">
        <v>-84.92</v>
      </c>
      <c r="AA52" s="15">
        <v>220046169</v>
      </c>
    </row>
    <row r="53" spans="1:27" ht="13.5">
      <c r="A53" s="84" t="s">
        <v>33</v>
      </c>
      <c r="B53" s="47"/>
      <c r="C53" s="9">
        <v>2850092</v>
      </c>
      <c r="D53" s="10"/>
      <c r="E53" s="11">
        <v>183308015</v>
      </c>
      <c r="F53" s="11">
        <v>183308015</v>
      </c>
      <c r="G53" s="11">
        <v>623528</v>
      </c>
      <c r="H53" s="11">
        <v>603616</v>
      </c>
      <c r="I53" s="11">
        <v>913785</v>
      </c>
      <c r="J53" s="11">
        <v>2140929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2140929</v>
      </c>
      <c r="X53" s="11">
        <v>45827003</v>
      </c>
      <c r="Y53" s="11">
        <v>-43686074</v>
      </c>
      <c r="Z53" s="2">
        <v>-95.33</v>
      </c>
      <c r="AA53" s="15">
        <v>183308015</v>
      </c>
    </row>
    <row r="54" spans="1:27" ht="13.5">
      <c r="A54" s="84" t="s">
        <v>34</v>
      </c>
      <c r="B54" s="47"/>
      <c r="C54" s="9"/>
      <c r="D54" s="10"/>
      <c r="E54" s="11">
        <v>152076219</v>
      </c>
      <c r="F54" s="11">
        <v>152076219</v>
      </c>
      <c r="G54" s="11">
        <v>319086</v>
      </c>
      <c r="H54" s="11">
        <v>6344893</v>
      </c>
      <c r="I54" s="11">
        <v>4330192</v>
      </c>
      <c r="J54" s="11">
        <v>10994171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10994171</v>
      </c>
      <c r="X54" s="11">
        <v>38019055</v>
      </c>
      <c r="Y54" s="11">
        <v>-27024884</v>
      </c>
      <c r="Z54" s="2">
        <v>-71.08</v>
      </c>
      <c r="AA54" s="15">
        <v>152076219</v>
      </c>
    </row>
    <row r="55" spans="1:27" ht="13.5">
      <c r="A55" s="84" t="s">
        <v>35</v>
      </c>
      <c r="B55" s="47"/>
      <c r="C55" s="9"/>
      <c r="D55" s="10"/>
      <c r="E55" s="11">
        <v>30422626</v>
      </c>
      <c r="F55" s="11">
        <v>30422626</v>
      </c>
      <c r="G55" s="11"/>
      <c r="H55" s="11">
        <v>250102</v>
      </c>
      <c r="I55" s="11">
        <v>24383</v>
      </c>
      <c r="J55" s="11">
        <v>274485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274485</v>
      </c>
      <c r="X55" s="11">
        <v>7605657</v>
      </c>
      <c r="Y55" s="11">
        <v>-7331172</v>
      </c>
      <c r="Z55" s="2">
        <v>-96.39</v>
      </c>
      <c r="AA55" s="15">
        <v>30422626</v>
      </c>
    </row>
    <row r="56" spans="1:27" ht="13.5">
      <c r="A56" s="84" t="s">
        <v>36</v>
      </c>
      <c r="B56" s="47"/>
      <c r="C56" s="9">
        <v>10493833</v>
      </c>
      <c r="D56" s="10"/>
      <c r="E56" s="11">
        <v>42857017</v>
      </c>
      <c r="F56" s="11">
        <v>42857017</v>
      </c>
      <c r="G56" s="11">
        <v>144930</v>
      </c>
      <c r="H56" s="11"/>
      <c r="I56" s="11">
        <v>1418</v>
      </c>
      <c r="J56" s="11">
        <v>146348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146348</v>
      </c>
      <c r="X56" s="11">
        <v>10714255</v>
      </c>
      <c r="Y56" s="11">
        <v>-10567907</v>
      </c>
      <c r="Z56" s="2">
        <v>-98.63</v>
      </c>
      <c r="AA56" s="15">
        <v>42857017</v>
      </c>
    </row>
    <row r="57" spans="1:27" ht="13.5">
      <c r="A57" s="85" t="s">
        <v>37</v>
      </c>
      <c r="B57" s="47"/>
      <c r="C57" s="49">
        <f aca="true" t="shared" si="11" ref="C57:Y57">SUM(C52:C56)</f>
        <v>58733671</v>
      </c>
      <c r="D57" s="50">
        <f t="shared" si="11"/>
        <v>0</v>
      </c>
      <c r="E57" s="51">
        <f t="shared" si="11"/>
        <v>628710046</v>
      </c>
      <c r="F57" s="51">
        <f t="shared" si="11"/>
        <v>628710046</v>
      </c>
      <c r="G57" s="51">
        <f t="shared" si="11"/>
        <v>2493383</v>
      </c>
      <c r="H57" s="51">
        <f t="shared" si="11"/>
        <v>9984296</v>
      </c>
      <c r="I57" s="51">
        <f t="shared" si="11"/>
        <v>9372494</v>
      </c>
      <c r="J57" s="51">
        <f t="shared" si="11"/>
        <v>21850173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21850173</v>
      </c>
      <c r="X57" s="51">
        <f t="shared" si="11"/>
        <v>157177514</v>
      </c>
      <c r="Y57" s="51">
        <f t="shared" si="11"/>
        <v>-135327341</v>
      </c>
      <c r="Z57" s="52">
        <f>+IF(X57&lt;&gt;0,+(Y57/X57)*100,0)</f>
        <v>-86.09841036167552</v>
      </c>
      <c r="AA57" s="53">
        <f>SUM(AA52:AA56)</f>
        <v>628710046</v>
      </c>
    </row>
    <row r="58" spans="1:27" ht="13.5">
      <c r="A58" s="86" t="s">
        <v>38</v>
      </c>
      <c r="B58" s="35"/>
      <c r="C58" s="9">
        <v>406800</v>
      </c>
      <c r="D58" s="10"/>
      <c r="E58" s="11">
        <v>46369814</v>
      </c>
      <c r="F58" s="11">
        <v>46369814</v>
      </c>
      <c r="G58" s="11">
        <v>85754</v>
      </c>
      <c r="H58" s="11">
        <v>63612</v>
      </c>
      <c r="I58" s="11">
        <v>-23542</v>
      </c>
      <c r="J58" s="11">
        <v>125824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125824</v>
      </c>
      <c r="X58" s="11">
        <v>11592455</v>
      </c>
      <c r="Y58" s="11">
        <v>-11466631</v>
      </c>
      <c r="Z58" s="2">
        <v>-98.91</v>
      </c>
      <c r="AA58" s="15">
        <v>46369814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13644577</v>
      </c>
      <c r="D61" s="10"/>
      <c r="E61" s="11">
        <v>216998416</v>
      </c>
      <c r="F61" s="11">
        <v>216998416</v>
      </c>
      <c r="G61" s="11">
        <v>559201</v>
      </c>
      <c r="H61" s="11">
        <v>2965628</v>
      </c>
      <c r="I61" s="11">
        <v>2230208</v>
      </c>
      <c r="J61" s="11">
        <v>5755037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5755037</v>
      </c>
      <c r="X61" s="11">
        <v>54249603</v>
      </c>
      <c r="Y61" s="11">
        <v>-48494566</v>
      </c>
      <c r="Z61" s="2">
        <v>-89.39</v>
      </c>
      <c r="AA61" s="15">
        <v>216998416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131587719</v>
      </c>
      <c r="F65" s="11"/>
      <c r="G65" s="11">
        <v>41731486</v>
      </c>
      <c r="H65" s="11">
        <v>41392482</v>
      </c>
      <c r="I65" s="11">
        <v>43039307</v>
      </c>
      <c r="J65" s="11">
        <v>126163275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126163275</v>
      </c>
      <c r="X65" s="11"/>
      <c r="Y65" s="11">
        <v>126163275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462936548</v>
      </c>
      <c r="F66" s="14"/>
      <c r="G66" s="14">
        <v>14672850</v>
      </c>
      <c r="H66" s="14">
        <v>36343546</v>
      </c>
      <c r="I66" s="14">
        <v>42056954</v>
      </c>
      <c r="J66" s="14">
        <v>93073350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93073350</v>
      </c>
      <c r="X66" s="14"/>
      <c r="Y66" s="14">
        <v>93073350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143556106</v>
      </c>
      <c r="F67" s="11"/>
      <c r="G67" s="11">
        <v>6365950</v>
      </c>
      <c r="H67" s="11">
        <v>11363878</v>
      </c>
      <c r="I67" s="11">
        <v>4664951</v>
      </c>
      <c r="J67" s="11">
        <v>22394779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22394779</v>
      </c>
      <c r="X67" s="11"/>
      <c r="Y67" s="11">
        <v>22394779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260912751</v>
      </c>
      <c r="F68" s="11"/>
      <c r="G68" s="11">
        <v>27521307</v>
      </c>
      <c r="H68" s="11">
        <v>65345160</v>
      </c>
      <c r="I68" s="11">
        <v>30694750</v>
      </c>
      <c r="J68" s="11">
        <v>123561217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123561217</v>
      </c>
      <c r="X68" s="11"/>
      <c r="Y68" s="11">
        <v>123561217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998993124</v>
      </c>
      <c r="F69" s="79">
        <f t="shared" si="12"/>
        <v>0</v>
      </c>
      <c r="G69" s="79">
        <f t="shared" si="12"/>
        <v>90291593</v>
      </c>
      <c r="H69" s="79">
        <f t="shared" si="12"/>
        <v>154445066</v>
      </c>
      <c r="I69" s="79">
        <f t="shared" si="12"/>
        <v>120455962</v>
      </c>
      <c r="J69" s="79">
        <f t="shared" si="12"/>
        <v>365192621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365192621</v>
      </c>
      <c r="X69" s="79">
        <f t="shared" si="12"/>
        <v>0</v>
      </c>
      <c r="Y69" s="79">
        <f t="shared" si="12"/>
        <v>365192621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167234000</v>
      </c>
      <c r="D5" s="42">
        <f t="shared" si="0"/>
        <v>0</v>
      </c>
      <c r="E5" s="43">
        <f t="shared" si="0"/>
        <v>140276000</v>
      </c>
      <c r="F5" s="43">
        <f t="shared" si="0"/>
        <v>140276000</v>
      </c>
      <c r="G5" s="43">
        <f t="shared" si="0"/>
        <v>10614085</v>
      </c>
      <c r="H5" s="43">
        <f t="shared" si="0"/>
        <v>4621738</v>
      </c>
      <c r="I5" s="43">
        <f t="shared" si="0"/>
        <v>10393412</v>
      </c>
      <c r="J5" s="43">
        <f t="shared" si="0"/>
        <v>25629235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25629235</v>
      </c>
      <c r="X5" s="43">
        <f t="shared" si="0"/>
        <v>35069000</v>
      </c>
      <c r="Y5" s="43">
        <f t="shared" si="0"/>
        <v>-9439765</v>
      </c>
      <c r="Z5" s="44">
        <f>+IF(X5&lt;&gt;0,+(Y5/X5)*100,0)</f>
        <v>-26.917690838062107</v>
      </c>
      <c r="AA5" s="45">
        <f>SUM(AA11:AA18)</f>
        <v>140276000</v>
      </c>
    </row>
    <row r="6" spans="1:27" ht="13.5">
      <c r="A6" s="46" t="s">
        <v>32</v>
      </c>
      <c r="B6" s="47"/>
      <c r="C6" s="9">
        <v>125033000</v>
      </c>
      <c r="D6" s="10"/>
      <c r="E6" s="11">
        <v>85346000</v>
      </c>
      <c r="F6" s="11">
        <v>85346000</v>
      </c>
      <c r="G6" s="11">
        <v>5941307</v>
      </c>
      <c r="H6" s="11">
        <v>3732164</v>
      </c>
      <c r="I6" s="11">
        <v>2840754</v>
      </c>
      <c r="J6" s="11">
        <v>12514225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12514225</v>
      </c>
      <c r="X6" s="11">
        <v>21336500</v>
      </c>
      <c r="Y6" s="11">
        <v>-8822275</v>
      </c>
      <c r="Z6" s="2">
        <v>-41.35</v>
      </c>
      <c r="AA6" s="15">
        <v>85346000</v>
      </c>
    </row>
    <row r="7" spans="1:27" ht="13.5">
      <c r="A7" s="46" t="s">
        <v>33</v>
      </c>
      <c r="B7" s="47"/>
      <c r="C7" s="9">
        <v>23178000</v>
      </c>
      <c r="D7" s="10"/>
      <c r="E7" s="11">
        <v>37050000</v>
      </c>
      <c r="F7" s="11">
        <v>37050000</v>
      </c>
      <c r="G7" s="11">
        <v>4670978</v>
      </c>
      <c r="H7" s="11">
        <v>753510</v>
      </c>
      <c r="I7" s="11">
        <v>4042296</v>
      </c>
      <c r="J7" s="11">
        <v>9466784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9466784</v>
      </c>
      <c r="X7" s="11">
        <v>9262500</v>
      </c>
      <c r="Y7" s="11">
        <v>204284</v>
      </c>
      <c r="Z7" s="2">
        <v>2.21</v>
      </c>
      <c r="AA7" s="15">
        <v>37050000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18537000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166748000</v>
      </c>
      <c r="D11" s="50">
        <f t="shared" si="1"/>
        <v>0</v>
      </c>
      <c r="E11" s="51">
        <f t="shared" si="1"/>
        <v>122396000</v>
      </c>
      <c r="F11" s="51">
        <f t="shared" si="1"/>
        <v>122396000</v>
      </c>
      <c r="G11" s="51">
        <f t="shared" si="1"/>
        <v>10612285</v>
      </c>
      <c r="H11" s="51">
        <f t="shared" si="1"/>
        <v>4485674</v>
      </c>
      <c r="I11" s="51">
        <f t="shared" si="1"/>
        <v>6883050</v>
      </c>
      <c r="J11" s="51">
        <f t="shared" si="1"/>
        <v>21981009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21981009</v>
      </c>
      <c r="X11" s="51">
        <f t="shared" si="1"/>
        <v>30599000</v>
      </c>
      <c r="Y11" s="51">
        <f t="shared" si="1"/>
        <v>-8617991</v>
      </c>
      <c r="Z11" s="52">
        <f>+IF(X11&lt;&gt;0,+(Y11/X11)*100,0)</f>
        <v>-28.16428968266937</v>
      </c>
      <c r="AA11" s="53">
        <f>SUM(AA6:AA10)</f>
        <v>122396000</v>
      </c>
    </row>
    <row r="12" spans="1:27" ht="13.5">
      <c r="A12" s="54" t="s">
        <v>38</v>
      </c>
      <c r="B12" s="35"/>
      <c r="C12" s="9"/>
      <c r="D12" s="10"/>
      <c r="E12" s="11">
        <v>17880000</v>
      </c>
      <c r="F12" s="11">
        <v>17880000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4470000</v>
      </c>
      <c r="Y12" s="11">
        <v>-4470000</v>
      </c>
      <c r="Z12" s="2">
        <v>-100</v>
      </c>
      <c r="AA12" s="15">
        <v>17880000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486000</v>
      </c>
      <c r="D15" s="10"/>
      <c r="E15" s="11"/>
      <c r="F15" s="11"/>
      <c r="G15" s="11">
        <v>1800</v>
      </c>
      <c r="H15" s="11">
        <v>136064</v>
      </c>
      <c r="I15" s="11">
        <v>3510362</v>
      </c>
      <c r="J15" s="11">
        <v>3648226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3648226</v>
      </c>
      <c r="X15" s="11"/>
      <c r="Y15" s="11">
        <v>3648226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125033000</v>
      </c>
      <c r="D36" s="10">
        <f t="shared" si="4"/>
        <v>0</v>
      </c>
      <c r="E36" s="11">
        <f t="shared" si="4"/>
        <v>85346000</v>
      </c>
      <c r="F36" s="11">
        <f t="shared" si="4"/>
        <v>85346000</v>
      </c>
      <c r="G36" s="11">
        <f t="shared" si="4"/>
        <v>5941307</v>
      </c>
      <c r="H36" s="11">
        <f t="shared" si="4"/>
        <v>3732164</v>
      </c>
      <c r="I36" s="11">
        <f t="shared" si="4"/>
        <v>2840754</v>
      </c>
      <c r="J36" s="11">
        <f t="shared" si="4"/>
        <v>12514225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12514225</v>
      </c>
      <c r="X36" s="11">
        <f t="shared" si="4"/>
        <v>21336500</v>
      </c>
      <c r="Y36" s="11">
        <f t="shared" si="4"/>
        <v>-8822275</v>
      </c>
      <c r="Z36" s="2">
        <f aca="true" t="shared" si="5" ref="Z36:Z49">+IF(X36&lt;&gt;0,+(Y36/X36)*100,0)</f>
        <v>-41.348276427717764</v>
      </c>
      <c r="AA36" s="15">
        <f>AA6+AA21</f>
        <v>85346000</v>
      </c>
    </row>
    <row r="37" spans="1:27" ht="13.5">
      <c r="A37" s="46" t="s">
        <v>33</v>
      </c>
      <c r="B37" s="47"/>
      <c r="C37" s="9">
        <f t="shared" si="4"/>
        <v>23178000</v>
      </c>
      <c r="D37" s="10">
        <f t="shared" si="4"/>
        <v>0</v>
      </c>
      <c r="E37" s="11">
        <f t="shared" si="4"/>
        <v>37050000</v>
      </c>
      <c r="F37" s="11">
        <f t="shared" si="4"/>
        <v>37050000</v>
      </c>
      <c r="G37" s="11">
        <f t="shared" si="4"/>
        <v>4670978</v>
      </c>
      <c r="H37" s="11">
        <f t="shared" si="4"/>
        <v>753510</v>
      </c>
      <c r="I37" s="11">
        <f t="shared" si="4"/>
        <v>4042296</v>
      </c>
      <c r="J37" s="11">
        <f t="shared" si="4"/>
        <v>9466784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9466784</v>
      </c>
      <c r="X37" s="11">
        <f t="shared" si="4"/>
        <v>9262500</v>
      </c>
      <c r="Y37" s="11">
        <f t="shared" si="4"/>
        <v>204284</v>
      </c>
      <c r="Z37" s="2">
        <f t="shared" si="5"/>
        <v>2.205495276653171</v>
      </c>
      <c r="AA37" s="15">
        <f>AA7+AA22</f>
        <v>37050000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18537000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166748000</v>
      </c>
      <c r="D41" s="50">
        <f t="shared" si="6"/>
        <v>0</v>
      </c>
      <c r="E41" s="51">
        <f t="shared" si="6"/>
        <v>122396000</v>
      </c>
      <c r="F41" s="51">
        <f t="shared" si="6"/>
        <v>122396000</v>
      </c>
      <c r="G41" s="51">
        <f t="shared" si="6"/>
        <v>10612285</v>
      </c>
      <c r="H41" s="51">
        <f t="shared" si="6"/>
        <v>4485674</v>
      </c>
      <c r="I41" s="51">
        <f t="shared" si="6"/>
        <v>6883050</v>
      </c>
      <c r="J41" s="51">
        <f t="shared" si="6"/>
        <v>21981009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21981009</v>
      </c>
      <c r="X41" s="51">
        <f t="shared" si="6"/>
        <v>30599000</v>
      </c>
      <c r="Y41" s="51">
        <f t="shared" si="6"/>
        <v>-8617991</v>
      </c>
      <c r="Z41" s="52">
        <f t="shared" si="5"/>
        <v>-28.16428968266937</v>
      </c>
      <c r="AA41" s="53">
        <f>SUM(AA36:AA40)</f>
        <v>122396000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17880000</v>
      </c>
      <c r="F42" s="67">
        <f t="shared" si="7"/>
        <v>17880000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4470000</v>
      </c>
      <c r="Y42" s="67">
        <f t="shared" si="7"/>
        <v>-4470000</v>
      </c>
      <c r="Z42" s="69">
        <f t="shared" si="5"/>
        <v>-100</v>
      </c>
      <c r="AA42" s="68">
        <f aca="true" t="shared" si="8" ref="AA42:AA48">AA12+AA27</f>
        <v>17880000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486000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1800</v>
      </c>
      <c r="H45" s="67">
        <f t="shared" si="7"/>
        <v>136064</v>
      </c>
      <c r="I45" s="67">
        <f t="shared" si="7"/>
        <v>3510362</v>
      </c>
      <c r="J45" s="67">
        <f t="shared" si="7"/>
        <v>3648226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3648226</v>
      </c>
      <c r="X45" s="67">
        <f t="shared" si="7"/>
        <v>0</v>
      </c>
      <c r="Y45" s="67">
        <f t="shared" si="7"/>
        <v>3648226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167234000</v>
      </c>
      <c r="D49" s="78">
        <f t="shared" si="9"/>
        <v>0</v>
      </c>
      <c r="E49" s="79">
        <f t="shared" si="9"/>
        <v>140276000</v>
      </c>
      <c r="F49" s="79">
        <f t="shared" si="9"/>
        <v>140276000</v>
      </c>
      <c r="G49" s="79">
        <f t="shared" si="9"/>
        <v>10614085</v>
      </c>
      <c r="H49" s="79">
        <f t="shared" si="9"/>
        <v>4621738</v>
      </c>
      <c r="I49" s="79">
        <f t="shared" si="9"/>
        <v>10393412</v>
      </c>
      <c r="J49" s="79">
        <f t="shared" si="9"/>
        <v>25629235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25629235</v>
      </c>
      <c r="X49" s="79">
        <f t="shared" si="9"/>
        <v>35069000</v>
      </c>
      <c r="Y49" s="79">
        <f t="shared" si="9"/>
        <v>-9439765</v>
      </c>
      <c r="Z49" s="80">
        <f t="shared" si="5"/>
        <v>-26.917690838062107</v>
      </c>
      <c r="AA49" s="81">
        <f>SUM(AA41:AA48)</f>
        <v>140276000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50328000</v>
      </c>
      <c r="F51" s="67">
        <f t="shared" si="10"/>
        <v>50328000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12582000</v>
      </c>
      <c r="Y51" s="67">
        <f t="shared" si="10"/>
        <v>-12582000</v>
      </c>
      <c r="Z51" s="69">
        <f>+IF(X51&lt;&gt;0,+(Y51/X51)*100,0)</f>
        <v>-100</v>
      </c>
      <c r="AA51" s="68">
        <f>SUM(AA57:AA61)</f>
        <v>50328000</v>
      </c>
    </row>
    <row r="52" spans="1:27" ht="13.5">
      <c r="A52" s="84" t="s">
        <v>32</v>
      </c>
      <c r="B52" s="47"/>
      <c r="C52" s="9"/>
      <c r="D52" s="10"/>
      <c r="E52" s="11">
        <v>20689000</v>
      </c>
      <c r="F52" s="11">
        <v>20689000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5172250</v>
      </c>
      <c r="Y52" s="11">
        <v>-5172250</v>
      </c>
      <c r="Z52" s="2">
        <v>-100</v>
      </c>
      <c r="AA52" s="15">
        <v>20689000</v>
      </c>
    </row>
    <row r="53" spans="1:27" ht="13.5">
      <c r="A53" s="84" t="s">
        <v>33</v>
      </c>
      <c r="B53" s="47"/>
      <c r="C53" s="9"/>
      <c r="D53" s="10"/>
      <c r="E53" s="11">
        <v>20580000</v>
      </c>
      <c r="F53" s="11">
        <v>20580000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5145000</v>
      </c>
      <c r="Y53" s="11">
        <v>-5145000</v>
      </c>
      <c r="Z53" s="2">
        <v>-100</v>
      </c>
      <c r="AA53" s="15">
        <v>20580000</v>
      </c>
    </row>
    <row r="54" spans="1:27" ht="13.5">
      <c r="A54" s="84" t="s">
        <v>34</v>
      </c>
      <c r="B54" s="47"/>
      <c r="C54" s="9"/>
      <c r="D54" s="10"/>
      <c r="E54" s="11">
        <v>96000</v>
      </c>
      <c r="F54" s="11">
        <v>96000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24000</v>
      </c>
      <c r="Y54" s="11">
        <v>-24000</v>
      </c>
      <c r="Z54" s="2">
        <v>-100</v>
      </c>
      <c r="AA54" s="15">
        <v>96000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41365000</v>
      </c>
      <c r="F57" s="51">
        <f t="shared" si="11"/>
        <v>41365000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10341250</v>
      </c>
      <c r="Y57" s="51">
        <f t="shared" si="11"/>
        <v>-10341250</v>
      </c>
      <c r="Z57" s="52">
        <f>+IF(X57&lt;&gt;0,+(Y57/X57)*100,0)</f>
        <v>-100</v>
      </c>
      <c r="AA57" s="53">
        <f>SUM(AA52:AA56)</f>
        <v>41365000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8963000</v>
      </c>
      <c r="F61" s="11">
        <v>8963000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2240750</v>
      </c>
      <c r="Y61" s="11">
        <v>-2240750</v>
      </c>
      <c r="Z61" s="2">
        <v>-100</v>
      </c>
      <c r="AA61" s="15">
        <v>8963000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4567892</v>
      </c>
      <c r="H65" s="11">
        <v>3458970</v>
      </c>
      <c r="I65" s="11">
        <v>3458970</v>
      </c>
      <c r="J65" s="11">
        <v>11485832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11485832</v>
      </c>
      <c r="X65" s="11"/>
      <c r="Y65" s="11">
        <v>11485832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50328000</v>
      </c>
      <c r="F66" s="14"/>
      <c r="G66" s="14">
        <v>65780</v>
      </c>
      <c r="H66" s="14">
        <v>43266</v>
      </c>
      <c r="I66" s="14">
        <v>150989</v>
      </c>
      <c r="J66" s="14">
        <v>260035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260035</v>
      </c>
      <c r="X66" s="14"/>
      <c r="Y66" s="14">
        <v>260035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112890</v>
      </c>
      <c r="H67" s="11">
        <v>12090</v>
      </c>
      <c r="I67" s="11">
        <v>18098</v>
      </c>
      <c r="J67" s="11">
        <v>143078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143078</v>
      </c>
      <c r="X67" s="11"/>
      <c r="Y67" s="11">
        <v>143078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11800</v>
      </c>
      <c r="H68" s="11">
        <v>12900</v>
      </c>
      <c r="I68" s="11">
        <v>8907</v>
      </c>
      <c r="J68" s="11">
        <v>33607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33607</v>
      </c>
      <c r="X68" s="11"/>
      <c r="Y68" s="11">
        <v>33607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50328000</v>
      </c>
      <c r="F69" s="79">
        <f t="shared" si="12"/>
        <v>0</v>
      </c>
      <c r="G69" s="79">
        <f t="shared" si="12"/>
        <v>4758362</v>
      </c>
      <c r="H69" s="79">
        <f t="shared" si="12"/>
        <v>3527226</v>
      </c>
      <c r="I69" s="79">
        <f t="shared" si="12"/>
        <v>3636964</v>
      </c>
      <c r="J69" s="79">
        <f t="shared" si="12"/>
        <v>11922552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11922552</v>
      </c>
      <c r="X69" s="79">
        <f t="shared" si="12"/>
        <v>0</v>
      </c>
      <c r="Y69" s="79">
        <f t="shared" si="12"/>
        <v>11922552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107370000</v>
      </c>
      <c r="F5" s="43">
        <f t="shared" si="0"/>
        <v>107370000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26842500</v>
      </c>
      <c r="Y5" s="43">
        <f t="shared" si="0"/>
        <v>-26842500</v>
      </c>
      <c r="Z5" s="44">
        <f>+IF(X5&lt;&gt;0,+(Y5/X5)*100,0)</f>
        <v>-100</v>
      </c>
      <c r="AA5" s="45">
        <f>SUM(AA11:AA18)</f>
        <v>107370000</v>
      </c>
    </row>
    <row r="6" spans="1:27" ht="13.5">
      <c r="A6" s="46" t="s">
        <v>32</v>
      </c>
      <c r="B6" s="47"/>
      <c r="C6" s="9"/>
      <c r="D6" s="10"/>
      <c r="E6" s="11">
        <v>42200000</v>
      </c>
      <c r="F6" s="11">
        <v>42200000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10550000</v>
      </c>
      <c r="Y6" s="11">
        <v>-10550000</v>
      </c>
      <c r="Z6" s="2">
        <v>-100</v>
      </c>
      <c r="AA6" s="15">
        <v>42200000</v>
      </c>
    </row>
    <row r="7" spans="1:27" ht="13.5">
      <c r="A7" s="46" t="s">
        <v>33</v>
      </c>
      <c r="B7" s="47"/>
      <c r="C7" s="9"/>
      <c r="D7" s="10"/>
      <c r="E7" s="11">
        <v>3000000</v>
      </c>
      <c r="F7" s="11">
        <v>3000000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750000</v>
      </c>
      <c r="Y7" s="11">
        <v>-750000</v>
      </c>
      <c r="Z7" s="2">
        <v>-100</v>
      </c>
      <c r="AA7" s="15">
        <v>3000000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5000000</v>
      </c>
      <c r="F10" s="11">
        <v>5000000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1250000</v>
      </c>
      <c r="Y10" s="11">
        <v>-1250000</v>
      </c>
      <c r="Z10" s="2">
        <v>-100</v>
      </c>
      <c r="AA10" s="15">
        <v>5000000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50200000</v>
      </c>
      <c r="F11" s="51">
        <f t="shared" si="1"/>
        <v>50200000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12550000</v>
      </c>
      <c r="Y11" s="51">
        <f t="shared" si="1"/>
        <v>-12550000</v>
      </c>
      <c r="Z11" s="52">
        <f>+IF(X11&lt;&gt;0,+(Y11/X11)*100,0)</f>
        <v>-100</v>
      </c>
      <c r="AA11" s="53">
        <f>SUM(AA6:AA10)</f>
        <v>50200000</v>
      </c>
    </row>
    <row r="12" spans="1:27" ht="13.5">
      <c r="A12" s="54" t="s">
        <v>38</v>
      </c>
      <c r="B12" s="35"/>
      <c r="C12" s="9"/>
      <c r="D12" s="10"/>
      <c r="E12" s="11">
        <v>26000000</v>
      </c>
      <c r="F12" s="11">
        <v>26000000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6500000</v>
      </c>
      <c r="Y12" s="11">
        <v>-6500000</v>
      </c>
      <c r="Z12" s="2">
        <v>-100</v>
      </c>
      <c r="AA12" s="15">
        <v>26000000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31170000</v>
      </c>
      <c r="F15" s="11">
        <v>31170000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7792500</v>
      </c>
      <c r="Y15" s="11">
        <v>-7792500</v>
      </c>
      <c r="Z15" s="2">
        <v>-100</v>
      </c>
      <c r="AA15" s="15">
        <v>31170000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42200000</v>
      </c>
      <c r="F36" s="11">
        <f t="shared" si="4"/>
        <v>42200000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10550000</v>
      </c>
      <c r="Y36" s="11">
        <f t="shared" si="4"/>
        <v>-10550000</v>
      </c>
      <c r="Z36" s="2">
        <f aca="true" t="shared" si="5" ref="Z36:Z49">+IF(X36&lt;&gt;0,+(Y36/X36)*100,0)</f>
        <v>-100</v>
      </c>
      <c r="AA36" s="15">
        <f>AA6+AA21</f>
        <v>42200000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3000000</v>
      </c>
      <c r="F37" s="11">
        <f t="shared" si="4"/>
        <v>3000000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750000</v>
      </c>
      <c r="Y37" s="11">
        <f t="shared" si="4"/>
        <v>-750000</v>
      </c>
      <c r="Z37" s="2">
        <f t="shared" si="5"/>
        <v>-100</v>
      </c>
      <c r="AA37" s="15">
        <f>AA7+AA22</f>
        <v>3000000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5000000</v>
      </c>
      <c r="F40" s="11">
        <f t="shared" si="4"/>
        <v>5000000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1250000</v>
      </c>
      <c r="Y40" s="11">
        <f t="shared" si="4"/>
        <v>-1250000</v>
      </c>
      <c r="Z40" s="2">
        <f t="shared" si="5"/>
        <v>-100</v>
      </c>
      <c r="AA40" s="15">
        <f>AA10+AA25</f>
        <v>5000000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50200000</v>
      </c>
      <c r="F41" s="51">
        <f t="shared" si="6"/>
        <v>50200000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12550000</v>
      </c>
      <c r="Y41" s="51">
        <f t="shared" si="6"/>
        <v>-12550000</v>
      </c>
      <c r="Z41" s="52">
        <f t="shared" si="5"/>
        <v>-100</v>
      </c>
      <c r="AA41" s="53">
        <f>SUM(AA36:AA40)</f>
        <v>50200000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26000000</v>
      </c>
      <c r="F42" s="67">
        <f t="shared" si="7"/>
        <v>26000000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6500000</v>
      </c>
      <c r="Y42" s="67">
        <f t="shared" si="7"/>
        <v>-6500000</v>
      </c>
      <c r="Z42" s="69">
        <f t="shared" si="5"/>
        <v>-100</v>
      </c>
      <c r="AA42" s="68">
        <f aca="true" t="shared" si="8" ref="AA42:AA48">AA12+AA27</f>
        <v>26000000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31170000</v>
      </c>
      <c r="F45" s="67">
        <f t="shared" si="7"/>
        <v>31170000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7792500</v>
      </c>
      <c r="Y45" s="67">
        <f t="shared" si="7"/>
        <v>-7792500</v>
      </c>
      <c r="Z45" s="69">
        <f t="shared" si="5"/>
        <v>-100</v>
      </c>
      <c r="AA45" s="68">
        <f t="shared" si="8"/>
        <v>31170000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107370000</v>
      </c>
      <c r="F49" s="79">
        <f t="shared" si="9"/>
        <v>107370000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26842500</v>
      </c>
      <c r="Y49" s="79">
        <f t="shared" si="9"/>
        <v>-26842500</v>
      </c>
      <c r="Z49" s="80">
        <f t="shared" si="5"/>
        <v>-100</v>
      </c>
      <c r="AA49" s="81">
        <f>SUM(AA41:AA48)</f>
        <v>107370000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36765622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36765622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719503017</v>
      </c>
      <c r="F5" s="43">
        <f t="shared" si="0"/>
        <v>719503017</v>
      </c>
      <c r="G5" s="43">
        <f t="shared" si="0"/>
        <v>0</v>
      </c>
      <c r="H5" s="43">
        <f t="shared" si="0"/>
        <v>6410503</v>
      </c>
      <c r="I5" s="43">
        <f t="shared" si="0"/>
        <v>41262192</v>
      </c>
      <c r="J5" s="43">
        <f t="shared" si="0"/>
        <v>47672695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47672695</v>
      </c>
      <c r="X5" s="43">
        <f t="shared" si="0"/>
        <v>179875754</v>
      </c>
      <c r="Y5" s="43">
        <f t="shared" si="0"/>
        <v>-132203059</v>
      </c>
      <c r="Z5" s="44">
        <f>+IF(X5&lt;&gt;0,+(Y5/X5)*100,0)</f>
        <v>-73.49687551552945</v>
      </c>
      <c r="AA5" s="45">
        <f>SUM(AA11:AA18)</f>
        <v>719503017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693137000</v>
      </c>
      <c r="F8" s="11">
        <v>693137000</v>
      </c>
      <c r="G8" s="11"/>
      <c r="H8" s="11">
        <v>6410503</v>
      </c>
      <c r="I8" s="11">
        <v>41262192</v>
      </c>
      <c r="J8" s="11">
        <v>47672695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47672695</v>
      </c>
      <c r="X8" s="11">
        <v>173284250</v>
      </c>
      <c r="Y8" s="11">
        <v>-125611555</v>
      </c>
      <c r="Z8" s="2">
        <v>-72.49</v>
      </c>
      <c r="AA8" s="15">
        <v>693137000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693137000</v>
      </c>
      <c r="F11" s="51">
        <f t="shared" si="1"/>
        <v>693137000</v>
      </c>
      <c r="G11" s="51">
        <f t="shared" si="1"/>
        <v>0</v>
      </c>
      <c r="H11" s="51">
        <f t="shared" si="1"/>
        <v>6410503</v>
      </c>
      <c r="I11" s="51">
        <f t="shared" si="1"/>
        <v>41262192</v>
      </c>
      <c r="J11" s="51">
        <f t="shared" si="1"/>
        <v>47672695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47672695</v>
      </c>
      <c r="X11" s="51">
        <f t="shared" si="1"/>
        <v>173284250</v>
      </c>
      <c r="Y11" s="51">
        <f t="shared" si="1"/>
        <v>-125611555</v>
      </c>
      <c r="Z11" s="52">
        <f>+IF(X11&lt;&gt;0,+(Y11/X11)*100,0)</f>
        <v>-72.4887316648801</v>
      </c>
      <c r="AA11" s="53">
        <f>SUM(AA6:AA10)</f>
        <v>693137000</v>
      </c>
    </row>
    <row r="12" spans="1:27" ht="13.5">
      <c r="A12" s="54" t="s">
        <v>38</v>
      </c>
      <c r="B12" s="35"/>
      <c r="C12" s="9"/>
      <c r="D12" s="10"/>
      <c r="E12" s="11">
        <v>2293000</v>
      </c>
      <c r="F12" s="11">
        <v>2293000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573250</v>
      </c>
      <c r="Y12" s="11">
        <v>-573250</v>
      </c>
      <c r="Z12" s="2">
        <v>-100</v>
      </c>
      <c r="AA12" s="15">
        <v>2293000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24073017</v>
      </c>
      <c r="F15" s="11">
        <v>24073017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6018254</v>
      </c>
      <c r="Y15" s="11">
        <v>-6018254</v>
      </c>
      <c r="Z15" s="2">
        <v>-100</v>
      </c>
      <c r="AA15" s="15">
        <v>24073017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693137000</v>
      </c>
      <c r="F38" s="11">
        <f t="shared" si="4"/>
        <v>693137000</v>
      </c>
      <c r="G38" s="11">
        <f t="shared" si="4"/>
        <v>0</v>
      </c>
      <c r="H38" s="11">
        <f t="shared" si="4"/>
        <v>6410503</v>
      </c>
      <c r="I38" s="11">
        <f t="shared" si="4"/>
        <v>41262192</v>
      </c>
      <c r="J38" s="11">
        <f t="shared" si="4"/>
        <v>47672695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47672695</v>
      </c>
      <c r="X38" s="11">
        <f t="shared" si="4"/>
        <v>173284250</v>
      </c>
      <c r="Y38" s="11">
        <f t="shared" si="4"/>
        <v>-125611555</v>
      </c>
      <c r="Z38" s="2">
        <f t="shared" si="5"/>
        <v>-72.4887316648801</v>
      </c>
      <c r="AA38" s="15">
        <f>AA8+AA23</f>
        <v>693137000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693137000</v>
      </c>
      <c r="F41" s="51">
        <f t="shared" si="6"/>
        <v>693137000</v>
      </c>
      <c r="G41" s="51">
        <f t="shared" si="6"/>
        <v>0</v>
      </c>
      <c r="H41" s="51">
        <f t="shared" si="6"/>
        <v>6410503</v>
      </c>
      <c r="I41" s="51">
        <f t="shared" si="6"/>
        <v>41262192</v>
      </c>
      <c r="J41" s="51">
        <f t="shared" si="6"/>
        <v>47672695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47672695</v>
      </c>
      <c r="X41" s="51">
        <f t="shared" si="6"/>
        <v>173284250</v>
      </c>
      <c r="Y41" s="51">
        <f t="shared" si="6"/>
        <v>-125611555</v>
      </c>
      <c r="Z41" s="52">
        <f t="shared" si="5"/>
        <v>-72.4887316648801</v>
      </c>
      <c r="AA41" s="53">
        <f>SUM(AA36:AA40)</f>
        <v>693137000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2293000</v>
      </c>
      <c r="F42" s="67">
        <f t="shared" si="7"/>
        <v>2293000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573250</v>
      </c>
      <c r="Y42" s="67">
        <f t="shared" si="7"/>
        <v>-573250</v>
      </c>
      <c r="Z42" s="69">
        <f t="shared" si="5"/>
        <v>-100</v>
      </c>
      <c r="AA42" s="68">
        <f aca="true" t="shared" si="8" ref="AA42:AA48">AA12+AA27</f>
        <v>2293000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24073017</v>
      </c>
      <c r="F45" s="67">
        <f t="shared" si="7"/>
        <v>24073017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6018254</v>
      </c>
      <c r="Y45" s="67">
        <f t="shared" si="7"/>
        <v>-6018254</v>
      </c>
      <c r="Z45" s="69">
        <f t="shared" si="5"/>
        <v>-100</v>
      </c>
      <c r="AA45" s="68">
        <f t="shared" si="8"/>
        <v>24073017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719503017</v>
      </c>
      <c r="F49" s="79">
        <f t="shared" si="9"/>
        <v>719503017</v>
      </c>
      <c r="G49" s="79">
        <f t="shared" si="9"/>
        <v>0</v>
      </c>
      <c r="H49" s="79">
        <f t="shared" si="9"/>
        <v>6410503</v>
      </c>
      <c r="I49" s="79">
        <f t="shared" si="9"/>
        <v>41262192</v>
      </c>
      <c r="J49" s="79">
        <f t="shared" si="9"/>
        <v>47672695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47672695</v>
      </c>
      <c r="X49" s="79">
        <f t="shared" si="9"/>
        <v>179875754</v>
      </c>
      <c r="Y49" s="79">
        <f t="shared" si="9"/>
        <v>-132203059</v>
      </c>
      <c r="Z49" s="80">
        <f t="shared" si="5"/>
        <v>-73.49687551552945</v>
      </c>
      <c r="AA49" s="81">
        <f>SUM(AA41:AA48)</f>
        <v>719503017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19454309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19454309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61622928</v>
      </c>
      <c r="D5" s="42">
        <f t="shared" si="0"/>
        <v>0</v>
      </c>
      <c r="E5" s="43">
        <f t="shared" si="0"/>
        <v>64755680</v>
      </c>
      <c r="F5" s="43">
        <f t="shared" si="0"/>
        <v>64755680</v>
      </c>
      <c r="G5" s="43">
        <f t="shared" si="0"/>
        <v>2308159</v>
      </c>
      <c r="H5" s="43">
        <f t="shared" si="0"/>
        <v>5058320</v>
      </c>
      <c r="I5" s="43">
        <f t="shared" si="0"/>
        <v>3762835</v>
      </c>
      <c r="J5" s="43">
        <f t="shared" si="0"/>
        <v>11129314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11129314</v>
      </c>
      <c r="X5" s="43">
        <f t="shared" si="0"/>
        <v>16188921</v>
      </c>
      <c r="Y5" s="43">
        <f t="shared" si="0"/>
        <v>-5059607</v>
      </c>
      <c r="Z5" s="44">
        <f>+IF(X5&lt;&gt;0,+(Y5/X5)*100,0)</f>
        <v>-31.253515907576546</v>
      </c>
      <c r="AA5" s="45">
        <f>SUM(AA11:AA18)</f>
        <v>64755680</v>
      </c>
    </row>
    <row r="6" spans="1:27" ht="13.5">
      <c r="A6" s="46" t="s">
        <v>32</v>
      </c>
      <c r="B6" s="47"/>
      <c r="C6" s="9">
        <v>22361928</v>
      </c>
      <c r="D6" s="10"/>
      <c r="E6" s="11">
        <v>26000000</v>
      </c>
      <c r="F6" s="11">
        <v>26000000</v>
      </c>
      <c r="G6" s="11">
        <v>2072384</v>
      </c>
      <c r="H6" s="11">
        <v>4939030</v>
      </c>
      <c r="I6" s="11">
        <v>2803574</v>
      </c>
      <c r="J6" s="11">
        <v>9814988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9814988</v>
      </c>
      <c r="X6" s="11">
        <v>6500000</v>
      </c>
      <c r="Y6" s="11">
        <v>3314988</v>
      </c>
      <c r="Z6" s="2">
        <v>51</v>
      </c>
      <c r="AA6" s="15">
        <v>26000000</v>
      </c>
    </row>
    <row r="7" spans="1:27" ht="13.5">
      <c r="A7" s="46" t="s">
        <v>33</v>
      </c>
      <c r="B7" s="47"/>
      <c r="C7" s="9">
        <v>7058753</v>
      </c>
      <c r="D7" s="10"/>
      <c r="E7" s="11">
        <v>11000000</v>
      </c>
      <c r="F7" s="11">
        <v>11000000</v>
      </c>
      <c r="G7" s="11">
        <v>235775</v>
      </c>
      <c r="H7" s="11"/>
      <c r="I7" s="11">
        <v>793467</v>
      </c>
      <c r="J7" s="11">
        <v>1029242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1029242</v>
      </c>
      <c r="X7" s="11">
        <v>2750000</v>
      </c>
      <c r="Y7" s="11">
        <v>-1720758</v>
      </c>
      <c r="Z7" s="2">
        <v>-62.57</v>
      </c>
      <c r="AA7" s="15">
        <v>11000000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4624352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34045033</v>
      </c>
      <c r="D11" s="50">
        <f t="shared" si="1"/>
        <v>0</v>
      </c>
      <c r="E11" s="51">
        <f t="shared" si="1"/>
        <v>37000000</v>
      </c>
      <c r="F11" s="51">
        <f t="shared" si="1"/>
        <v>37000000</v>
      </c>
      <c r="G11" s="51">
        <f t="shared" si="1"/>
        <v>2308159</v>
      </c>
      <c r="H11" s="51">
        <f t="shared" si="1"/>
        <v>4939030</v>
      </c>
      <c r="I11" s="51">
        <f t="shared" si="1"/>
        <v>3597041</v>
      </c>
      <c r="J11" s="51">
        <f t="shared" si="1"/>
        <v>10844230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10844230</v>
      </c>
      <c r="X11" s="51">
        <f t="shared" si="1"/>
        <v>9250000</v>
      </c>
      <c r="Y11" s="51">
        <f t="shared" si="1"/>
        <v>1594230</v>
      </c>
      <c r="Z11" s="52">
        <f>+IF(X11&lt;&gt;0,+(Y11/X11)*100,0)</f>
        <v>17.23491891891892</v>
      </c>
      <c r="AA11" s="53">
        <f>SUM(AA6:AA10)</f>
        <v>37000000</v>
      </c>
    </row>
    <row r="12" spans="1:27" ht="13.5">
      <c r="A12" s="54" t="s">
        <v>38</v>
      </c>
      <c r="B12" s="35"/>
      <c r="C12" s="9">
        <v>22285454</v>
      </c>
      <c r="D12" s="10"/>
      <c r="E12" s="11">
        <v>19739950</v>
      </c>
      <c r="F12" s="11">
        <v>19739950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4934988</v>
      </c>
      <c r="Y12" s="11">
        <v>-4934988</v>
      </c>
      <c r="Z12" s="2">
        <v>-100</v>
      </c>
      <c r="AA12" s="15">
        <v>19739950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5292441</v>
      </c>
      <c r="D15" s="10"/>
      <c r="E15" s="11">
        <v>8015730</v>
      </c>
      <c r="F15" s="11">
        <v>8015730</v>
      </c>
      <c r="G15" s="11"/>
      <c r="H15" s="11">
        <v>119290</v>
      </c>
      <c r="I15" s="11">
        <v>165794</v>
      </c>
      <c r="J15" s="11">
        <v>285084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285084</v>
      </c>
      <c r="X15" s="11">
        <v>2003933</v>
      </c>
      <c r="Y15" s="11">
        <v>-1718849</v>
      </c>
      <c r="Z15" s="2">
        <v>-85.77</v>
      </c>
      <c r="AA15" s="15">
        <v>8015730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22361928</v>
      </c>
      <c r="D36" s="10">
        <f t="shared" si="4"/>
        <v>0</v>
      </c>
      <c r="E36" s="11">
        <f t="shared" si="4"/>
        <v>26000000</v>
      </c>
      <c r="F36" s="11">
        <f t="shared" si="4"/>
        <v>26000000</v>
      </c>
      <c r="G36" s="11">
        <f t="shared" si="4"/>
        <v>2072384</v>
      </c>
      <c r="H36" s="11">
        <f t="shared" si="4"/>
        <v>4939030</v>
      </c>
      <c r="I36" s="11">
        <f t="shared" si="4"/>
        <v>2803574</v>
      </c>
      <c r="J36" s="11">
        <f t="shared" si="4"/>
        <v>9814988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9814988</v>
      </c>
      <c r="X36" s="11">
        <f t="shared" si="4"/>
        <v>6500000</v>
      </c>
      <c r="Y36" s="11">
        <f t="shared" si="4"/>
        <v>3314988</v>
      </c>
      <c r="Z36" s="2">
        <f aca="true" t="shared" si="5" ref="Z36:Z49">+IF(X36&lt;&gt;0,+(Y36/X36)*100,0)</f>
        <v>50.99981538461539</v>
      </c>
      <c r="AA36" s="15">
        <f>AA6+AA21</f>
        <v>26000000</v>
      </c>
    </row>
    <row r="37" spans="1:27" ht="13.5">
      <c r="A37" s="46" t="s">
        <v>33</v>
      </c>
      <c r="B37" s="47"/>
      <c r="C37" s="9">
        <f t="shared" si="4"/>
        <v>7058753</v>
      </c>
      <c r="D37" s="10">
        <f t="shared" si="4"/>
        <v>0</v>
      </c>
      <c r="E37" s="11">
        <f t="shared" si="4"/>
        <v>11000000</v>
      </c>
      <c r="F37" s="11">
        <f t="shared" si="4"/>
        <v>11000000</v>
      </c>
      <c r="G37" s="11">
        <f t="shared" si="4"/>
        <v>235775</v>
      </c>
      <c r="H37" s="11">
        <f t="shared" si="4"/>
        <v>0</v>
      </c>
      <c r="I37" s="11">
        <f t="shared" si="4"/>
        <v>793467</v>
      </c>
      <c r="J37" s="11">
        <f t="shared" si="4"/>
        <v>1029242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1029242</v>
      </c>
      <c r="X37" s="11">
        <f t="shared" si="4"/>
        <v>2750000</v>
      </c>
      <c r="Y37" s="11">
        <f t="shared" si="4"/>
        <v>-1720758</v>
      </c>
      <c r="Z37" s="2">
        <f t="shared" si="5"/>
        <v>-62.573018181818185</v>
      </c>
      <c r="AA37" s="15">
        <f>AA7+AA22</f>
        <v>11000000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4624352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34045033</v>
      </c>
      <c r="D41" s="50">
        <f t="shared" si="6"/>
        <v>0</v>
      </c>
      <c r="E41" s="51">
        <f t="shared" si="6"/>
        <v>37000000</v>
      </c>
      <c r="F41" s="51">
        <f t="shared" si="6"/>
        <v>37000000</v>
      </c>
      <c r="G41" s="51">
        <f t="shared" si="6"/>
        <v>2308159</v>
      </c>
      <c r="H41" s="51">
        <f t="shared" si="6"/>
        <v>4939030</v>
      </c>
      <c r="I41" s="51">
        <f t="shared" si="6"/>
        <v>3597041</v>
      </c>
      <c r="J41" s="51">
        <f t="shared" si="6"/>
        <v>10844230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10844230</v>
      </c>
      <c r="X41" s="51">
        <f t="shared" si="6"/>
        <v>9250000</v>
      </c>
      <c r="Y41" s="51">
        <f t="shared" si="6"/>
        <v>1594230</v>
      </c>
      <c r="Z41" s="52">
        <f t="shared" si="5"/>
        <v>17.23491891891892</v>
      </c>
      <c r="AA41" s="53">
        <f>SUM(AA36:AA40)</f>
        <v>37000000</v>
      </c>
    </row>
    <row r="42" spans="1:27" ht="13.5">
      <c r="A42" s="54" t="s">
        <v>38</v>
      </c>
      <c r="B42" s="35"/>
      <c r="C42" s="65">
        <f aca="true" t="shared" si="7" ref="C42:Y48">C12+C27</f>
        <v>22285454</v>
      </c>
      <c r="D42" s="66">
        <f t="shared" si="7"/>
        <v>0</v>
      </c>
      <c r="E42" s="67">
        <f t="shared" si="7"/>
        <v>19739950</v>
      </c>
      <c r="F42" s="67">
        <f t="shared" si="7"/>
        <v>19739950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4934988</v>
      </c>
      <c r="Y42" s="67">
        <f t="shared" si="7"/>
        <v>-4934988</v>
      </c>
      <c r="Z42" s="69">
        <f t="shared" si="5"/>
        <v>-100</v>
      </c>
      <c r="AA42" s="68">
        <f aca="true" t="shared" si="8" ref="AA42:AA48">AA12+AA27</f>
        <v>19739950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5292441</v>
      </c>
      <c r="D45" s="66">
        <f t="shared" si="7"/>
        <v>0</v>
      </c>
      <c r="E45" s="67">
        <f t="shared" si="7"/>
        <v>8015730</v>
      </c>
      <c r="F45" s="67">
        <f t="shared" si="7"/>
        <v>8015730</v>
      </c>
      <c r="G45" s="67">
        <f t="shared" si="7"/>
        <v>0</v>
      </c>
      <c r="H45" s="67">
        <f t="shared" si="7"/>
        <v>119290</v>
      </c>
      <c r="I45" s="67">
        <f t="shared" si="7"/>
        <v>165794</v>
      </c>
      <c r="J45" s="67">
        <f t="shared" si="7"/>
        <v>285084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285084</v>
      </c>
      <c r="X45" s="67">
        <f t="shared" si="7"/>
        <v>2003933</v>
      </c>
      <c r="Y45" s="67">
        <f t="shared" si="7"/>
        <v>-1718849</v>
      </c>
      <c r="Z45" s="69">
        <f t="shared" si="5"/>
        <v>-85.77377586975213</v>
      </c>
      <c r="AA45" s="68">
        <f t="shared" si="8"/>
        <v>8015730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61622928</v>
      </c>
      <c r="D49" s="78">
        <f t="shared" si="9"/>
        <v>0</v>
      </c>
      <c r="E49" s="79">
        <f t="shared" si="9"/>
        <v>64755680</v>
      </c>
      <c r="F49" s="79">
        <f t="shared" si="9"/>
        <v>64755680</v>
      </c>
      <c r="G49" s="79">
        <f t="shared" si="9"/>
        <v>2308159</v>
      </c>
      <c r="H49" s="79">
        <f t="shared" si="9"/>
        <v>5058320</v>
      </c>
      <c r="I49" s="79">
        <f t="shared" si="9"/>
        <v>3762835</v>
      </c>
      <c r="J49" s="79">
        <f t="shared" si="9"/>
        <v>11129314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11129314</v>
      </c>
      <c r="X49" s="79">
        <f t="shared" si="9"/>
        <v>16188921</v>
      </c>
      <c r="Y49" s="79">
        <f t="shared" si="9"/>
        <v>-5059607</v>
      </c>
      <c r="Z49" s="80">
        <f t="shared" si="5"/>
        <v>-31.253515907576546</v>
      </c>
      <c r="AA49" s="81">
        <f>SUM(AA41:AA48)</f>
        <v>64755680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4803592</v>
      </c>
      <c r="D51" s="66">
        <f t="shared" si="10"/>
        <v>0</v>
      </c>
      <c r="E51" s="67">
        <f t="shared" si="10"/>
        <v>4560928</v>
      </c>
      <c r="F51" s="67">
        <f t="shared" si="10"/>
        <v>4560928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1140232</v>
      </c>
      <c r="Y51" s="67">
        <f t="shared" si="10"/>
        <v>-1140232</v>
      </c>
      <c r="Z51" s="69">
        <f>+IF(X51&lt;&gt;0,+(Y51/X51)*100,0)</f>
        <v>-100</v>
      </c>
      <c r="AA51" s="68">
        <f>SUM(AA57:AA61)</f>
        <v>4560928</v>
      </c>
    </row>
    <row r="52" spans="1:27" ht="13.5">
      <c r="A52" s="84" t="s">
        <v>32</v>
      </c>
      <c r="B52" s="47"/>
      <c r="C52" s="9">
        <v>2553276</v>
      </c>
      <c r="D52" s="10"/>
      <c r="E52" s="11">
        <v>2200000</v>
      </c>
      <c r="F52" s="11">
        <v>2200000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550000</v>
      </c>
      <c r="Y52" s="11">
        <v>-550000</v>
      </c>
      <c r="Z52" s="2">
        <v>-100</v>
      </c>
      <c r="AA52" s="15">
        <v>2200000</v>
      </c>
    </row>
    <row r="53" spans="1:27" ht="13.5">
      <c r="A53" s="84" t="s">
        <v>33</v>
      </c>
      <c r="B53" s="47"/>
      <c r="C53" s="9">
        <v>1816388</v>
      </c>
      <c r="D53" s="10"/>
      <c r="E53" s="11">
        <v>950000</v>
      </c>
      <c r="F53" s="11">
        <v>950000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237500</v>
      </c>
      <c r="Y53" s="11">
        <v>-237500</v>
      </c>
      <c r="Z53" s="2">
        <v>-100</v>
      </c>
      <c r="AA53" s="15">
        <v>950000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4369664</v>
      </c>
      <c r="D57" s="50">
        <f t="shared" si="11"/>
        <v>0</v>
      </c>
      <c r="E57" s="51">
        <f t="shared" si="11"/>
        <v>3150000</v>
      </c>
      <c r="F57" s="51">
        <f t="shared" si="11"/>
        <v>3150000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787500</v>
      </c>
      <c r="Y57" s="51">
        <f t="shared" si="11"/>
        <v>-787500</v>
      </c>
      <c r="Z57" s="52">
        <f>+IF(X57&lt;&gt;0,+(Y57/X57)*100,0)</f>
        <v>-100</v>
      </c>
      <c r="AA57" s="53">
        <f>SUM(AA52:AA56)</f>
        <v>3150000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433928</v>
      </c>
      <c r="D61" s="10"/>
      <c r="E61" s="11">
        <v>1410928</v>
      </c>
      <c r="F61" s="11">
        <v>1410928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352732</v>
      </c>
      <c r="Y61" s="11">
        <v>-352732</v>
      </c>
      <c r="Z61" s="2">
        <v>-100</v>
      </c>
      <c r="AA61" s="15">
        <v>1410928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4560928</v>
      </c>
      <c r="F68" s="11"/>
      <c r="G68" s="11"/>
      <c r="H68" s="11">
        <v>69478</v>
      </c>
      <c r="I68" s="11">
        <v>242917</v>
      </c>
      <c r="J68" s="11">
        <v>312395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312395</v>
      </c>
      <c r="X68" s="11"/>
      <c r="Y68" s="11">
        <v>312395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4560928</v>
      </c>
      <c r="F69" s="79">
        <f t="shared" si="12"/>
        <v>0</v>
      </c>
      <c r="G69" s="79">
        <f t="shared" si="12"/>
        <v>0</v>
      </c>
      <c r="H69" s="79">
        <f t="shared" si="12"/>
        <v>69478</v>
      </c>
      <c r="I69" s="79">
        <f t="shared" si="12"/>
        <v>242917</v>
      </c>
      <c r="J69" s="79">
        <f t="shared" si="12"/>
        <v>312395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312395</v>
      </c>
      <c r="X69" s="79">
        <f t="shared" si="12"/>
        <v>0</v>
      </c>
      <c r="Y69" s="79">
        <f t="shared" si="12"/>
        <v>312395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35367929</v>
      </c>
      <c r="D5" s="42">
        <f t="shared" si="0"/>
        <v>0</v>
      </c>
      <c r="E5" s="43">
        <f t="shared" si="0"/>
        <v>70727270</v>
      </c>
      <c r="F5" s="43">
        <f t="shared" si="0"/>
        <v>70727270</v>
      </c>
      <c r="G5" s="43">
        <f t="shared" si="0"/>
        <v>2936</v>
      </c>
      <c r="H5" s="43">
        <f t="shared" si="0"/>
        <v>0</v>
      </c>
      <c r="I5" s="43">
        <f t="shared" si="0"/>
        <v>0</v>
      </c>
      <c r="J5" s="43">
        <f t="shared" si="0"/>
        <v>2936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2936</v>
      </c>
      <c r="X5" s="43">
        <f t="shared" si="0"/>
        <v>17681818</v>
      </c>
      <c r="Y5" s="43">
        <f t="shared" si="0"/>
        <v>-17678882</v>
      </c>
      <c r="Z5" s="44">
        <f>+IF(X5&lt;&gt;0,+(Y5/X5)*100,0)</f>
        <v>-99.98339537257989</v>
      </c>
      <c r="AA5" s="45">
        <f>SUM(AA11:AA18)</f>
        <v>70727270</v>
      </c>
    </row>
    <row r="6" spans="1:27" ht="13.5">
      <c r="A6" s="46" t="s">
        <v>32</v>
      </c>
      <c r="B6" s="47"/>
      <c r="C6" s="9">
        <v>23440609</v>
      </c>
      <c r="D6" s="10"/>
      <c r="E6" s="11">
        <v>49613600</v>
      </c>
      <c r="F6" s="11">
        <v>49613600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12403400</v>
      </c>
      <c r="Y6" s="11">
        <v>-12403400</v>
      </c>
      <c r="Z6" s="2">
        <v>-100</v>
      </c>
      <c r="AA6" s="15">
        <v>49613600</v>
      </c>
    </row>
    <row r="7" spans="1:27" ht="13.5">
      <c r="A7" s="46" t="s">
        <v>33</v>
      </c>
      <c r="B7" s="47"/>
      <c r="C7" s="9">
        <v>1954635</v>
      </c>
      <c r="D7" s="10"/>
      <c r="E7" s="11">
        <v>500000</v>
      </c>
      <c r="F7" s="11">
        <v>500000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125000</v>
      </c>
      <c r="Y7" s="11">
        <v>-125000</v>
      </c>
      <c r="Z7" s="2">
        <v>-100</v>
      </c>
      <c r="AA7" s="15">
        <v>500000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25395244</v>
      </c>
      <c r="D11" s="50">
        <f t="shared" si="1"/>
        <v>0</v>
      </c>
      <c r="E11" s="51">
        <f t="shared" si="1"/>
        <v>50113600</v>
      </c>
      <c r="F11" s="51">
        <f t="shared" si="1"/>
        <v>50113600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12528400</v>
      </c>
      <c r="Y11" s="51">
        <f t="shared" si="1"/>
        <v>-12528400</v>
      </c>
      <c r="Z11" s="52">
        <f>+IF(X11&lt;&gt;0,+(Y11/X11)*100,0)</f>
        <v>-100</v>
      </c>
      <c r="AA11" s="53">
        <f>SUM(AA6:AA10)</f>
        <v>50113600</v>
      </c>
    </row>
    <row r="12" spans="1:27" ht="13.5">
      <c r="A12" s="54" t="s">
        <v>38</v>
      </c>
      <c r="B12" s="35"/>
      <c r="C12" s="9">
        <v>5048068</v>
      </c>
      <c r="D12" s="10"/>
      <c r="E12" s="11">
        <v>7196300</v>
      </c>
      <c r="F12" s="11">
        <v>7196300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1799075</v>
      </c>
      <c r="Y12" s="11">
        <v>-1799075</v>
      </c>
      <c r="Z12" s="2">
        <v>-100</v>
      </c>
      <c r="AA12" s="15">
        <v>7196300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4924617</v>
      </c>
      <c r="D15" s="10"/>
      <c r="E15" s="11">
        <v>13417370</v>
      </c>
      <c r="F15" s="11">
        <v>13417370</v>
      </c>
      <c r="G15" s="11">
        <v>2936</v>
      </c>
      <c r="H15" s="11"/>
      <c r="I15" s="11"/>
      <c r="J15" s="11">
        <v>2936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2936</v>
      </c>
      <c r="X15" s="11">
        <v>3354343</v>
      </c>
      <c r="Y15" s="11">
        <v>-3351407</v>
      </c>
      <c r="Z15" s="2">
        <v>-99.91</v>
      </c>
      <c r="AA15" s="15">
        <v>13417370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23440609</v>
      </c>
      <c r="D36" s="10">
        <f t="shared" si="4"/>
        <v>0</v>
      </c>
      <c r="E36" s="11">
        <f t="shared" si="4"/>
        <v>49613600</v>
      </c>
      <c r="F36" s="11">
        <f t="shared" si="4"/>
        <v>49613600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12403400</v>
      </c>
      <c r="Y36" s="11">
        <f t="shared" si="4"/>
        <v>-12403400</v>
      </c>
      <c r="Z36" s="2">
        <f aca="true" t="shared" si="5" ref="Z36:Z49">+IF(X36&lt;&gt;0,+(Y36/X36)*100,0)</f>
        <v>-100</v>
      </c>
      <c r="AA36" s="15">
        <f>AA6+AA21</f>
        <v>49613600</v>
      </c>
    </row>
    <row r="37" spans="1:27" ht="13.5">
      <c r="A37" s="46" t="s">
        <v>33</v>
      </c>
      <c r="B37" s="47"/>
      <c r="C37" s="9">
        <f t="shared" si="4"/>
        <v>1954635</v>
      </c>
      <c r="D37" s="10">
        <f t="shared" si="4"/>
        <v>0</v>
      </c>
      <c r="E37" s="11">
        <f t="shared" si="4"/>
        <v>500000</v>
      </c>
      <c r="F37" s="11">
        <f t="shared" si="4"/>
        <v>500000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125000</v>
      </c>
      <c r="Y37" s="11">
        <f t="shared" si="4"/>
        <v>-125000</v>
      </c>
      <c r="Z37" s="2">
        <f t="shared" si="5"/>
        <v>-100</v>
      </c>
      <c r="AA37" s="15">
        <f>AA7+AA22</f>
        <v>500000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25395244</v>
      </c>
      <c r="D41" s="50">
        <f t="shared" si="6"/>
        <v>0</v>
      </c>
      <c r="E41" s="51">
        <f t="shared" si="6"/>
        <v>50113600</v>
      </c>
      <c r="F41" s="51">
        <f t="shared" si="6"/>
        <v>50113600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12528400</v>
      </c>
      <c r="Y41" s="51">
        <f t="shared" si="6"/>
        <v>-12528400</v>
      </c>
      <c r="Z41" s="52">
        <f t="shared" si="5"/>
        <v>-100</v>
      </c>
      <c r="AA41" s="53">
        <f>SUM(AA36:AA40)</f>
        <v>50113600</v>
      </c>
    </row>
    <row r="42" spans="1:27" ht="13.5">
      <c r="A42" s="54" t="s">
        <v>38</v>
      </c>
      <c r="B42" s="35"/>
      <c r="C42" s="65">
        <f aca="true" t="shared" si="7" ref="C42:Y48">C12+C27</f>
        <v>5048068</v>
      </c>
      <c r="D42" s="66">
        <f t="shared" si="7"/>
        <v>0</v>
      </c>
      <c r="E42" s="67">
        <f t="shared" si="7"/>
        <v>7196300</v>
      </c>
      <c r="F42" s="67">
        <f t="shared" si="7"/>
        <v>7196300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1799075</v>
      </c>
      <c r="Y42" s="67">
        <f t="shared" si="7"/>
        <v>-1799075</v>
      </c>
      <c r="Z42" s="69">
        <f t="shared" si="5"/>
        <v>-100</v>
      </c>
      <c r="AA42" s="68">
        <f aca="true" t="shared" si="8" ref="AA42:AA48">AA12+AA27</f>
        <v>7196300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4924617</v>
      </c>
      <c r="D45" s="66">
        <f t="shared" si="7"/>
        <v>0</v>
      </c>
      <c r="E45" s="67">
        <f t="shared" si="7"/>
        <v>13417370</v>
      </c>
      <c r="F45" s="67">
        <f t="shared" si="7"/>
        <v>13417370</v>
      </c>
      <c r="G45" s="67">
        <f t="shared" si="7"/>
        <v>2936</v>
      </c>
      <c r="H45" s="67">
        <f t="shared" si="7"/>
        <v>0</v>
      </c>
      <c r="I45" s="67">
        <f t="shared" si="7"/>
        <v>0</v>
      </c>
      <c r="J45" s="67">
        <f t="shared" si="7"/>
        <v>2936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2936</v>
      </c>
      <c r="X45" s="67">
        <f t="shared" si="7"/>
        <v>3354343</v>
      </c>
      <c r="Y45" s="67">
        <f t="shared" si="7"/>
        <v>-3351407</v>
      </c>
      <c r="Z45" s="69">
        <f t="shared" si="5"/>
        <v>-99.91247168223406</v>
      </c>
      <c r="AA45" s="68">
        <f t="shared" si="8"/>
        <v>13417370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35367929</v>
      </c>
      <c r="D49" s="78">
        <f t="shared" si="9"/>
        <v>0</v>
      </c>
      <c r="E49" s="79">
        <f t="shared" si="9"/>
        <v>70727270</v>
      </c>
      <c r="F49" s="79">
        <f t="shared" si="9"/>
        <v>70727270</v>
      </c>
      <c r="G49" s="79">
        <f t="shared" si="9"/>
        <v>2936</v>
      </c>
      <c r="H49" s="79">
        <f t="shared" si="9"/>
        <v>0</v>
      </c>
      <c r="I49" s="79">
        <f t="shared" si="9"/>
        <v>0</v>
      </c>
      <c r="J49" s="79">
        <f t="shared" si="9"/>
        <v>2936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2936</v>
      </c>
      <c r="X49" s="79">
        <f t="shared" si="9"/>
        <v>17681818</v>
      </c>
      <c r="Y49" s="79">
        <f t="shared" si="9"/>
        <v>-17678882</v>
      </c>
      <c r="Z49" s="80">
        <f t="shared" si="5"/>
        <v>-99.98339537257989</v>
      </c>
      <c r="AA49" s="81">
        <f>SUM(AA41:AA48)</f>
        <v>70727270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3109809</v>
      </c>
      <c r="F51" s="67">
        <f t="shared" si="10"/>
        <v>3109809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777452</v>
      </c>
      <c r="Y51" s="67">
        <f t="shared" si="10"/>
        <v>-777452</v>
      </c>
      <c r="Z51" s="69">
        <f>+IF(X51&lt;&gt;0,+(Y51/X51)*100,0)</f>
        <v>-100</v>
      </c>
      <c r="AA51" s="68">
        <f>SUM(AA57:AA61)</f>
        <v>3109809</v>
      </c>
    </row>
    <row r="52" spans="1:27" ht="13.5">
      <c r="A52" s="84" t="s">
        <v>32</v>
      </c>
      <c r="B52" s="47"/>
      <c r="C52" s="9"/>
      <c r="D52" s="10"/>
      <c r="E52" s="11">
        <v>1882000</v>
      </c>
      <c r="F52" s="11">
        <v>1882000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470500</v>
      </c>
      <c r="Y52" s="11">
        <v>-470500</v>
      </c>
      <c r="Z52" s="2">
        <v>-100</v>
      </c>
      <c r="AA52" s="15">
        <v>1882000</v>
      </c>
    </row>
    <row r="53" spans="1:27" ht="13.5">
      <c r="A53" s="84" t="s">
        <v>33</v>
      </c>
      <c r="B53" s="47"/>
      <c r="C53" s="9"/>
      <c r="D53" s="10"/>
      <c r="E53" s="11">
        <v>727809</v>
      </c>
      <c r="F53" s="11">
        <v>727809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181952</v>
      </c>
      <c r="Y53" s="11">
        <v>-181952</v>
      </c>
      <c r="Z53" s="2">
        <v>-100</v>
      </c>
      <c r="AA53" s="15">
        <v>727809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2609809</v>
      </c>
      <c r="F57" s="51">
        <f t="shared" si="11"/>
        <v>2609809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652452</v>
      </c>
      <c r="Y57" s="51">
        <f t="shared" si="11"/>
        <v>-652452</v>
      </c>
      <c r="Z57" s="52">
        <f>+IF(X57&lt;&gt;0,+(Y57/X57)*100,0)</f>
        <v>-100</v>
      </c>
      <c r="AA57" s="53">
        <f>SUM(AA52:AA56)</f>
        <v>2609809</v>
      </c>
    </row>
    <row r="58" spans="1:27" ht="13.5">
      <c r="A58" s="86" t="s">
        <v>38</v>
      </c>
      <c r="B58" s="35"/>
      <c r="C58" s="9"/>
      <c r="D58" s="10"/>
      <c r="E58" s="11">
        <v>500000</v>
      </c>
      <c r="F58" s="11">
        <v>500000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125000</v>
      </c>
      <c r="Y58" s="11">
        <v>-125000</v>
      </c>
      <c r="Z58" s="2">
        <v>-100</v>
      </c>
      <c r="AA58" s="15">
        <v>500000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7552094</v>
      </c>
      <c r="F68" s="11"/>
      <c r="G68" s="11">
        <v>111635</v>
      </c>
      <c r="H68" s="11">
        <v>167977</v>
      </c>
      <c r="I68" s="11">
        <v>152944</v>
      </c>
      <c r="J68" s="11">
        <v>432556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432556</v>
      </c>
      <c r="X68" s="11"/>
      <c r="Y68" s="11">
        <v>432556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7552094</v>
      </c>
      <c r="F69" s="79">
        <f t="shared" si="12"/>
        <v>0</v>
      </c>
      <c r="G69" s="79">
        <f t="shared" si="12"/>
        <v>111635</v>
      </c>
      <c r="H69" s="79">
        <f t="shared" si="12"/>
        <v>167977</v>
      </c>
      <c r="I69" s="79">
        <f t="shared" si="12"/>
        <v>152944</v>
      </c>
      <c r="J69" s="79">
        <f t="shared" si="12"/>
        <v>432556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432556</v>
      </c>
      <c r="X69" s="79">
        <f t="shared" si="12"/>
        <v>0</v>
      </c>
      <c r="Y69" s="79">
        <f t="shared" si="12"/>
        <v>432556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481853387</v>
      </c>
      <c r="D5" s="42">
        <f t="shared" si="0"/>
        <v>0</v>
      </c>
      <c r="E5" s="43">
        <f t="shared" si="0"/>
        <v>680254000</v>
      </c>
      <c r="F5" s="43">
        <f t="shared" si="0"/>
        <v>680254000</v>
      </c>
      <c r="G5" s="43">
        <f t="shared" si="0"/>
        <v>2677049</v>
      </c>
      <c r="H5" s="43">
        <f t="shared" si="0"/>
        <v>13217628</v>
      </c>
      <c r="I5" s="43">
        <f t="shared" si="0"/>
        <v>49273259</v>
      </c>
      <c r="J5" s="43">
        <f t="shared" si="0"/>
        <v>65167936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65167936</v>
      </c>
      <c r="X5" s="43">
        <f t="shared" si="0"/>
        <v>170063500</v>
      </c>
      <c r="Y5" s="43">
        <f t="shared" si="0"/>
        <v>-104895564</v>
      </c>
      <c r="Z5" s="44">
        <f>+IF(X5&lt;&gt;0,+(Y5/X5)*100,0)</f>
        <v>-61.68023355981737</v>
      </c>
      <c r="AA5" s="45">
        <f>SUM(AA11:AA18)</f>
        <v>680254000</v>
      </c>
    </row>
    <row r="6" spans="1:27" ht="13.5">
      <c r="A6" s="46" t="s">
        <v>32</v>
      </c>
      <c r="B6" s="47"/>
      <c r="C6" s="9">
        <v>36146141</v>
      </c>
      <c r="D6" s="10"/>
      <c r="E6" s="11">
        <v>89300000</v>
      </c>
      <c r="F6" s="11">
        <v>89300000</v>
      </c>
      <c r="G6" s="11"/>
      <c r="H6" s="11"/>
      <c r="I6" s="11">
        <v>6231720</v>
      </c>
      <c r="J6" s="11">
        <v>6231720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6231720</v>
      </c>
      <c r="X6" s="11">
        <v>22325000</v>
      </c>
      <c r="Y6" s="11">
        <v>-16093280</v>
      </c>
      <c r="Z6" s="2">
        <v>-72.09</v>
      </c>
      <c r="AA6" s="15">
        <v>89300000</v>
      </c>
    </row>
    <row r="7" spans="1:27" ht="13.5">
      <c r="A7" s="46" t="s">
        <v>33</v>
      </c>
      <c r="B7" s="47"/>
      <c r="C7" s="9">
        <v>3786392</v>
      </c>
      <c r="D7" s="10"/>
      <c r="E7" s="11">
        <v>29000000</v>
      </c>
      <c r="F7" s="11">
        <v>29000000</v>
      </c>
      <c r="G7" s="11">
        <v>1145307</v>
      </c>
      <c r="H7" s="11"/>
      <c r="I7" s="11">
        <v>19114</v>
      </c>
      <c r="J7" s="11">
        <v>1164421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1164421</v>
      </c>
      <c r="X7" s="11">
        <v>7250000</v>
      </c>
      <c r="Y7" s="11">
        <v>-6085579</v>
      </c>
      <c r="Z7" s="2">
        <v>-83.94</v>
      </c>
      <c r="AA7" s="15">
        <v>29000000</v>
      </c>
    </row>
    <row r="8" spans="1:27" ht="13.5">
      <c r="A8" s="46" t="s">
        <v>34</v>
      </c>
      <c r="B8" s="47"/>
      <c r="C8" s="9">
        <v>177360909</v>
      </c>
      <c r="D8" s="10"/>
      <c r="E8" s="11">
        <v>139418000</v>
      </c>
      <c r="F8" s="11">
        <v>139418000</v>
      </c>
      <c r="G8" s="11"/>
      <c r="H8" s="11">
        <v>11665511</v>
      </c>
      <c r="I8" s="11">
        <v>32503640</v>
      </c>
      <c r="J8" s="11">
        <v>44169151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44169151</v>
      </c>
      <c r="X8" s="11">
        <v>34854500</v>
      </c>
      <c r="Y8" s="11">
        <v>9314651</v>
      </c>
      <c r="Z8" s="2">
        <v>26.72</v>
      </c>
      <c r="AA8" s="15">
        <v>139418000</v>
      </c>
    </row>
    <row r="9" spans="1:27" ht="13.5">
      <c r="A9" s="46" t="s">
        <v>35</v>
      </c>
      <c r="B9" s="47"/>
      <c r="C9" s="9"/>
      <c r="D9" s="10"/>
      <c r="E9" s="11">
        <v>180159000</v>
      </c>
      <c r="F9" s="11">
        <v>180159000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45039750</v>
      </c>
      <c r="Y9" s="11">
        <v>-45039750</v>
      </c>
      <c r="Z9" s="2">
        <v>-100</v>
      </c>
      <c r="AA9" s="15">
        <v>180159000</v>
      </c>
    </row>
    <row r="10" spans="1:27" ht="13.5">
      <c r="A10" s="46" t="s">
        <v>36</v>
      </c>
      <c r="B10" s="47"/>
      <c r="C10" s="9">
        <v>200833319</v>
      </c>
      <c r="D10" s="10"/>
      <c r="E10" s="11">
        <v>123411000</v>
      </c>
      <c r="F10" s="11">
        <v>123411000</v>
      </c>
      <c r="G10" s="11"/>
      <c r="H10" s="11"/>
      <c r="I10" s="11">
        <v>5664171</v>
      </c>
      <c r="J10" s="11">
        <v>5664171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5664171</v>
      </c>
      <c r="X10" s="11">
        <v>30852750</v>
      </c>
      <c r="Y10" s="11">
        <v>-25188579</v>
      </c>
      <c r="Z10" s="2">
        <v>-81.64</v>
      </c>
      <c r="AA10" s="15">
        <v>123411000</v>
      </c>
    </row>
    <row r="11" spans="1:27" ht="13.5">
      <c r="A11" s="48" t="s">
        <v>37</v>
      </c>
      <c r="B11" s="47"/>
      <c r="C11" s="49">
        <f aca="true" t="shared" si="1" ref="C11:Y11">SUM(C6:C10)</f>
        <v>418126761</v>
      </c>
      <c r="D11" s="50">
        <f t="shared" si="1"/>
        <v>0</v>
      </c>
      <c r="E11" s="51">
        <f t="shared" si="1"/>
        <v>561288000</v>
      </c>
      <c r="F11" s="51">
        <f t="shared" si="1"/>
        <v>561288000</v>
      </c>
      <c r="G11" s="51">
        <f t="shared" si="1"/>
        <v>1145307</v>
      </c>
      <c r="H11" s="51">
        <f t="shared" si="1"/>
        <v>11665511</v>
      </c>
      <c r="I11" s="51">
        <f t="shared" si="1"/>
        <v>44418645</v>
      </c>
      <c r="J11" s="51">
        <f t="shared" si="1"/>
        <v>57229463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57229463</v>
      </c>
      <c r="X11" s="51">
        <f t="shared" si="1"/>
        <v>140322000</v>
      </c>
      <c r="Y11" s="51">
        <f t="shared" si="1"/>
        <v>-83092537</v>
      </c>
      <c r="Z11" s="52">
        <f>+IF(X11&lt;&gt;0,+(Y11/X11)*100,0)</f>
        <v>-59.215616225538405</v>
      </c>
      <c r="AA11" s="53">
        <f>SUM(AA6:AA10)</f>
        <v>561288000</v>
      </c>
    </row>
    <row r="12" spans="1:27" ht="13.5">
      <c r="A12" s="54" t="s">
        <v>38</v>
      </c>
      <c r="B12" s="35"/>
      <c r="C12" s="9">
        <v>49906988</v>
      </c>
      <c r="D12" s="10"/>
      <c r="E12" s="11">
        <v>57666000</v>
      </c>
      <c r="F12" s="11">
        <v>57666000</v>
      </c>
      <c r="G12" s="11"/>
      <c r="H12" s="11">
        <v>2940435</v>
      </c>
      <c r="I12" s="11">
        <v>4854614</v>
      </c>
      <c r="J12" s="11">
        <v>7795049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7795049</v>
      </c>
      <c r="X12" s="11">
        <v>14416500</v>
      </c>
      <c r="Y12" s="11">
        <v>-6621451</v>
      </c>
      <c r="Z12" s="2">
        <v>-45.93</v>
      </c>
      <c r="AA12" s="15">
        <v>57666000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13819638</v>
      </c>
      <c r="D15" s="10"/>
      <c r="E15" s="11">
        <v>61300000</v>
      </c>
      <c r="F15" s="11">
        <v>61300000</v>
      </c>
      <c r="G15" s="11">
        <v>1531742</v>
      </c>
      <c r="H15" s="11">
        <v>-1388318</v>
      </c>
      <c r="I15" s="11"/>
      <c r="J15" s="11">
        <v>143424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143424</v>
      </c>
      <c r="X15" s="11">
        <v>15325000</v>
      </c>
      <c r="Y15" s="11">
        <v>-15181576</v>
      </c>
      <c r="Z15" s="2">
        <v>-99.06</v>
      </c>
      <c r="AA15" s="15">
        <v>61300000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139369519</v>
      </c>
      <c r="D20" s="59">
        <f t="shared" si="2"/>
        <v>0</v>
      </c>
      <c r="E20" s="60">
        <f t="shared" si="2"/>
        <v>416213000</v>
      </c>
      <c r="F20" s="60">
        <f t="shared" si="2"/>
        <v>416213000</v>
      </c>
      <c r="G20" s="60">
        <f t="shared" si="2"/>
        <v>1280964</v>
      </c>
      <c r="H20" s="60">
        <f t="shared" si="2"/>
        <v>2902250</v>
      </c>
      <c r="I20" s="60">
        <f t="shared" si="2"/>
        <v>2859955</v>
      </c>
      <c r="J20" s="60">
        <f t="shared" si="2"/>
        <v>7043169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7043169</v>
      </c>
      <c r="X20" s="60">
        <f t="shared" si="2"/>
        <v>104053250</v>
      </c>
      <c r="Y20" s="60">
        <f t="shared" si="2"/>
        <v>-97010081</v>
      </c>
      <c r="Z20" s="61">
        <f>+IF(X20&lt;&gt;0,+(Y20/X20)*100,0)</f>
        <v>-93.23118787736087</v>
      </c>
      <c r="AA20" s="62">
        <f>SUM(AA26:AA33)</f>
        <v>416213000</v>
      </c>
    </row>
    <row r="21" spans="1:27" ht="13.5">
      <c r="A21" s="46" t="s">
        <v>32</v>
      </c>
      <c r="B21" s="47"/>
      <c r="C21" s="9">
        <v>82302169</v>
      </c>
      <c r="D21" s="10"/>
      <c r="E21" s="11">
        <v>103538000</v>
      </c>
      <c r="F21" s="11">
        <v>103538000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25884500</v>
      </c>
      <c r="Y21" s="11">
        <v>-25884500</v>
      </c>
      <c r="Z21" s="2">
        <v>-100</v>
      </c>
      <c r="AA21" s="15">
        <v>103538000</v>
      </c>
    </row>
    <row r="22" spans="1:27" ht="13.5">
      <c r="A22" s="46" t="s">
        <v>33</v>
      </c>
      <c r="B22" s="47"/>
      <c r="C22" s="9">
        <v>1376699</v>
      </c>
      <c r="D22" s="10"/>
      <c r="E22" s="11">
        <v>2000000</v>
      </c>
      <c r="F22" s="11">
        <v>2000000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500000</v>
      </c>
      <c r="Y22" s="11">
        <v>-500000</v>
      </c>
      <c r="Z22" s="2">
        <v>-100</v>
      </c>
      <c r="AA22" s="15">
        <v>2000000</v>
      </c>
    </row>
    <row r="23" spans="1:27" ht="13.5">
      <c r="A23" s="46" t="s">
        <v>34</v>
      </c>
      <c r="B23" s="47"/>
      <c r="C23" s="9">
        <v>17315301</v>
      </c>
      <c r="D23" s="10"/>
      <c r="E23" s="11">
        <v>235600000</v>
      </c>
      <c r="F23" s="11">
        <v>235600000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58900000</v>
      </c>
      <c r="Y23" s="11">
        <v>-58900000</v>
      </c>
      <c r="Z23" s="2">
        <v>-100</v>
      </c>
      <c r="AA23" s="15">
        <v>235600000</v>
      </c>
    </row>
    <row r="24" spans="1:27" ht="13.5">
      <c r="A24" s="46" t="s">
        <v>35</v>
      </c>
      <c r="B24" s="47"/>
      <c r="C24" s="9">
        <v>571341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2500000</v>
      </c>
      <c r="F25" s="11">
        <v>2500000</v>
      </c>
      <c r="G25" s="11"/>
      <c r="H25" s="11">
        <v>500472</v>
      </c>
      <c r="I25" s="11">
        <v>160114</v>
      </c>
      <c r="J25" s="11">
        <v>660586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660586</v>
      </c>
      <c r="X25" s="11">
        <v>625000</v>
      </c>
      <c r="Y25" s="11">
        <v>35586</v>
      </c>
      <c r="Z25" s="2">
        <v>5.69</v>
      </c>
      <c r="AA25" s="15">
        <v>2500000</v>
      </c>
    </row>
    <row r="26" spans="1:27" ht="13.5">
      <c r="A26" s="48" t="s">
        <v>37</v>
      </c>
      <c r="B26" s="63"/>
      <c r="C26" s="49">
        <f aca="true" t="shared" si="3" ref="C26:Y26">SUM(C21:C25)</f>
        <v>101565510</v>
      </c>
      <c r="D26" s="50">
        <f t="shared" si="3"/>
        <v>0</v>
      </c>
      <c r="E26" s="51">
        <f t="shared" si="3"/>
        <v>343638000</v>
      </c>
      <c r="F26" s="51">
        <f t="shared" si="3"/>
        <v>343638000</v>
      </c>
      <c r="G26" s="51">
        <f t="shared" si="3"/>
        <v>0</v>
      </c>
      <c r="H26" s="51">
        <f t="shared" si="3"/>
        <v>500472</v>
      </c>
      <c r="I26" s="51">
        <f t="shared" si="3"/>
        <v>160114</v>
      </c>
      <c r="J26" s="51">
        <f t="shared" si="3"/>
        <v>660586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660586</v>
      </c>
      <c r="X26" s="51">
        <f t="shared" si="3"/>
        <v>85909500</v>
      </c>
      <c r="Y26" s="51">
        <f t="shared" si="3"/>
        <v>-85248914</v>
      </c>
      <c r="Z26" s="52">
        <f>+IF(X26&lt;&gt;0,+(Y26/X26)*100,0)</f>
        <v>-99.23106757692688</v>
      </c>
      <c r="AA26" s="53">
        <f>SUM(AA21:AA25)</f>
        <v>343638000</v>
      </c>
    </row>
    <row r="27" spans="1:27" ht="13.5">
      <c r="A27" s="54" t="s">
        <v>38</v>
      </c>
      <c r="B27" s="64"/>
      <c r="C27" s="9">
        <v>13607868</v>
      </c>
      <c r="D27" s="10"/>
      <c r="E27" s="11">
        <v>26750000</v>
      </c>
      <c r="F27" s="11">
        <v>26750000</v>
      </c>
      <c r="G27" s="11"/>
      <c r="H27" s="11">
        <v>180535</v>
      </c>
      <c r="I27" s="11"/>
      <c r="J27" s="11">
        <v>180535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180535</v>
      </c>
      <c r="X27" s="11">
        <v>6687500</v>
      </c>
      <c r="Y27" s="11">
        <v>-6506965</v>
      </c>
      <c r="Z27" s="2">
        <v>-97.3</v>
      </c>
      <c r="AA27" s="15">
        <v>26750000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24196141</v>
      </c>
      <c r="D30" s="10"/>
      <c r="E30" s="11">
        <v>45825000</v>
      </c>
      <c r="F30" s="11">
        <v>45825000</v>
      </c>
      <c r="G30" s="11">
        <v>1280964</v>
      </c>
      <c r="H30" s="11">
        <v>2221243</v>
      </c>
      <c r="I30" s="11">
        <v>2699841</v>
      </c>
      <c r="J30" s="11">
        <v>6202048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6202048</v>
      </c>
      <c r="X30" s="11">
        <v>11456250</v>
      </c>
      <c r="Y30" s="11">
        <v>-5254202</v>
      </c>
      <c r="Z30" s="2">
        <v>-45.86</v>
      </c>
      <c r="AA30" s="15">
        <v>45825000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118448310</v>
      </c>
      <c r="D36" s="10">
        <f t="shared" si="4"/>
        <v>0</v>
      </c>
      <c r="E36" s="11">
        <f t="shared" si="4"/>
        <v>192838000</v>
      </c>
      <c r="F36" s="11">
        <f t="shared" si="4"/>
        <v>192838000</v>
      </c>
      <c r="G36" s="11">
        <f t="shared" si="4"/>
        <v>0</v>
      </c>
      <c r="H36" s="11">
        <f t="shared" si="4"/>
        <v>0</v>
      </c>
      <c r="I36" s="11">
        <f t="shared" si="4"/>
        <v>6231720</v>
      </c>
      <c r="J36" s="11">
        <f t="shared" si="4"/>
        <v>6231720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6231720</v>
      </c>
      <c r="X36" s="11">
        <f t="shared" si="4"/>
        <v>48209500</v>
      </c>
      <c r="Y36" s="11">
        <f t="shared" si="4"/>
        <v>-41977780</v>
      </c>
      <c r="Z36" s="2">
        <f aca="true" t="shared" si="5" ref="Z36:Z49">+IF(X36&lt;&gt;0,+(Y36/X36)*100,0)</f>
        <v>-87.07366805297711</v>
      </c>
      <c r="AA36" s="15">
        <f>AA6+AA21</f>
        <v>192838000</v>
      </c>
    </row>
    <row r="37" spans="1:27" ht="13.5">
      <c r="A37" s="46" t="s">
        <v>33</v>
      </c>
      <c r="B37" s="47"/>
      <c r="C37" s="9">
        <f t="shared" si="4"/>
        <v>5163091</v>
      </c>
      <c r="D37" s="10">
        <f t="shared" si="4"/>
        <v>0</v>
      </c>
      <c r="E37" s="11">
        <f t="shared" si="4"/>
        <v>31000000</v>
      </c>
      <c r="F37" s="11">
        <f t="shared" si="4"/>
        <v>31000000</v>
      </c>
      <c r="G37" s="11">
        <f t="shared" si="4"/>
        <v>1145307</v>
      </c>
      <c r="H37" s="11">
        <f t="shared" si="4"/>
        <v>0</v>
      </c>
      <c r="I37" s="11">
        <f t="shared" si="4"/>
        <v>19114</v>
      </c>
      <c r="J37" s="11">
        <f t="shared" si="4"/>
        <v>1164421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1164421</v>
      </c>
      <c r="X37" s="11">
        <f t="shared" si="4"/>
        <v>7750000</v>
      </c>
      <c r="Y37" s="11">
        <f t="shared" si="4"/>
        <v>-6585579</v>
      </c>
      <c r="Z37" s="2">
        <f t="shared" si="5"/>
        <v>-84.97521290322581</v>
      </c>
      <c r="AA37" s="15">
        <f>AA7+AA22</f>
        <v>31000000</v>
      </c>
    </row>
    <row r="38" spans="1:27" ht="13.5">
      <c r="A38" s="46" t="s">
        <v>34</v>
      </c>
      <c r="B38" s="47"/>
      <c r="C38" s="9">
        <f t="shared" si="4"/>
        <v>194676210</v>
      </c>
      <c r="D38" s="10">
        <f t="shared" si="4"/>
        <v>0</v>
      </c>
      <c r="E38" s="11">
        <f t="shared" si="4"/>
        <v>375018000</v>
      </c>
      <c r="F38" s="11">
        <f t="shared" si="4"/>
        <v>375018000</v>
      </c>
      <c r="G38" s="11">
        <f t="shared" si="4"/>
        <v>0</v>
      </c>
      <c r="H38" s="11">
        <f t="shared" si="4"/>
        <v>11665511</v>
      </c>
      <c r="I38" s="11">
        <f t="shared" si="4"/>
        <v>32503640</v>
      </c>
      <c r="J38" s="11">
        <f t="shared" si="4"/>
        <v>44169151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44169151</v>
      </c>
      <c r="X38" s="11">
        <f t="shared" si="4"/>
        <v>93754500</v>
      </c>
      <c r="Y38" s="11">
        <f t="shared" si="4"/>
        <v>-49585349</v>
      </c>
      <c r="Z38" s="2">
        <f t="shared" si="5"/>
        <v>-52.88850028531964</v>
      </c>
      <c r="AA38" s="15">
        <f>AA8+AA23</f>
        <v>375018000</v>
      </c>
    </row>
    <row r="39" spans="1:27" ht="13.5">
      <c r="A39" s="46" t="s">
        <v>35</v>
      </c>
      <c r="B39" s="47"/>
      <c r="C39" s="9">
        <f t="shared" si="4"/>
        <v>571341</v>
      </c>
      <c r="D39" s="10">
        <f t="shared" si="4"/>
        <v>0</v>
      </c>
      <c r="E39" s="11">
        <f t="shared" si="4"/>
        <v>180159000</v>
      </c>
      <c r="F39" s="11">
        <f t="shared" si="4"/>
        <v>180159000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45039750</v>
      </c>
      <c r="Y39" s="11">
        <f t="shared" si="4"/>
        <v>-45039750</v>
      </c>
      <c r="Z39" s="2">
        <f t="shared" si="5"/>
        <v>-100</v>
      </c>
      <c r="AA39" s="15">
        <f>AA9+AA24</f>
        <v>180159000</v>
      </c>
    </row>
    <row r="40" spans="1:27" ht="13.5">
      <c r="A40" s="46" t="s">
        <v>36</v>
      </c>
      <c r="B40" s="47"/>
      <c r="C40" s="9">
        <f t="shared" si="4"/>
        <v>200833319</v>
      </c>
      <c r="D40" s="10">
        <f t="shared" si="4"/>
        <v>0</v>
      </c>
      <c r="E40" s="11">
        <f t="shared" si="4"/>
        <v>125911000</v>
      </c>
      <c r="F40" s="11">
        <f t="shared" si="4"/>
        <v>125911000</v>
      </c>
      <c r="G40" s="11">
        <f t="shared" si="4"/>
        <v>0</v>
      </c>
      <c r="H40" s="11">
        <f t="shared" si="4"/>
        <v>500472</v>
      </c>
      <c r="I40" s="11">
        <f t="shared" si="4"/>
        <v>5824285</v>
      </c>
      <c r="J40" s="11">
        <f t="shared" si="4"/>
        <v>6324757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6324757</v>
      </c>
      <c r="X40" s="11">
        <f t="shared" si="4"/>
        <v>31477750</v>
      </c>
      <c r="Y40" s="11">
        <f t="shared" si="4"/>
        <v>-25152993</v>
      </c>
      <c r="Z40" s="2">
        <f t="shared" si="5"/>
        <v>-79.90721382563875</v>
      </c>
      <c r="AA40" s="15">
        <f>AA10+AA25</f>
        <v>125911000</v>
      </c>
    </row>
    <row r="41" spans="1:27" ht="13.5">
      <c r="A41" s="48" t="s">
        <v>37</v>
      </c>
      <c r="B41" s="47"/>
      <c r="C41" s="49">
        <f aca="true" t="shared" si="6" ref="C41:Y41">SUM(C36:C40)</f>
        <v>519692271</v>
      </c>
      <c r="D41" s="50">
        <f t="shared" si="6"/>
        <v>0</v>
      </c>
      <c r="E41" s="51">
        <f t="shared" si="6"/>
        <v>904926000</v>
      </c>
      <c r="F41" s="51">
        <f t="shared" si="6"/>
        <v>904926000</v>
      </c>
      <c r="G41" s="51">
        <f t="shared" si="6"/>
        <v>1145307</v>
      </c>
      <c r="H41" s="51">
        <f t="shared" si="6"/>
        <v>12165983</v>
      </c>
      <c r="I41" s="51">
        <f t="shared" si="6"/>
        <v>44578759</v>
      </c>
      <c r="J41" s="51">
        <f t="shared" si="6"/>
        <v>57890049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57890049</v>
      </c>
      <c r="X41" s="51">
        <f t="shared" si="6"/>
        <v>226231500</v>
      </c>
      <c r="Y41" s="51">
        <f t="shared" si="6"/>
        <v>-168341451</v>
      </c>
      <c r="Z41" s="52">
        <f t="shared" si="5"/>
        <v>-74.41114566273927</v>
      </c>
      <c r="AA41" s="53">
        <f>SUM(AA36:AA40)</f>
        <v>904926000</v>
      </c>
    </row>
    <row r="42" spans="1:27" ht="13.5">
      <c r="A42" s="54" t="s">
        <v>38</v>
      </c>
      <c r="B42" s="35"/>
      <c r="C42" s="65">
        <f aca="true" t="shared" si="7" ref="C42:Y48">C12+C27</f>
        <v>63514856</v>
      </c>
      <c r="D42" s="66">
        <f t="shared" si="7"/>
        <v>0</v>
      </c>
      <c r="E42" s="67">
        <f t="shared" si="7"/>
        <v>84416000</v>
      </c>
      <c r="F42" s="67">
        <f t="shared" si="7"/>
        <v>84416000</v>
      </c>
      <c r="G42" s="67">
        <f t="shared" si="7"/>
        <v>0</v>
      </c>
      <c r="H42" s="67">
        <f t="shared" si="7"/>
        <v>3120970</v>
      </c>
      <c r="I42" s="67">
        <f t="shared" si="7"/>
        <v>4854614</v>
      </c>
      <c r="J42" s="67">
        <f t="shared" si="7"/>
        <v>7975584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7975584</v>
      </c>
      <c r="X42" s="67">
        <f t="shared" si="7"/>
        <v>21104000</v>
      </c>
      <c r="Y42" s="67">
        <f t="shared" si="7"/>
        <v>-13128416</v>
      </c>
      <c r="Z42" s="69">
        <f t="shared" si="5"/>
        <v>-62.2081880212282</v>
      </c>
      <c r="AA42" s="68">
        <f aca="true" t="shared" si="8" ref="AA42:AA48">AA12+AA27</f>
        <v>84416000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38015779</v>
      </c>
      <c r="D45" s="66">
        <f t="shared" si="7"/>
        <v>0</v>
      </c>
      <c r="E45" s="67">
        <f t="shared" si="7"/>
        <v>107125000</v>
      </c>
      <c r="F45" s="67">
        <f t="shared" si="7"/>
        <v>107125000</v>
      </c>
      <c r="G45" s="67">
        <f t="shared" si="7"/>
        <v>2812706</v>
      </c>
      <c r="H45" s="67">
        <f t="shared" si="7"/>
        <v>832925</v>
      </c>
      <c r="I45" s="67">
        <f t="shared" si="7"/>
        <v>2699841</v>
      </c>
      <c r="J45" s="67">
        <f t="shared" si="7"/>
        <v>6345472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6345472</v>
      </c>
      <c r="X45" s="67">
        <f t="shared" si="7"/>
        <v>26781250</v>
      </c>
      <c r="Y45" s="67">
        <f t="shared" si="7"/>
        <v>-20435778</v>
      </c>
      <c r="Z45" s="69">
        <f t="shared" si="5"/>
        <v>-76.30628891481913</v>
      </c>
      <c r="AA45" s="68">
        <f t="shared" si="8"/>
        <v>107125000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621222906</v>
      </c>
      <c r="D49" s="78">
        <f t="shared" si="9"/>
        <v>0</v>
      </c>
      <c r="E49" s="79">
        <f t="shared" si="9"/>
        <v>1096467000</v>
      </c>
      <c r="F49" s="79">
        <f t="shared" si="9"/>
        <v>1096467000</v>
      </c>
      <c r="G49" s="79">
        <f t="shared" si="9"/>
        <v>3958013</v>
      </c>
      <c r="H49" s="79">
        <f t="shared" si="9"/>
        <v>16119878</v>
      </c>
      <c r="I49" s="79">
        <f t="shared" si="9"/>
        <v>52133214</v>
      </c>
      <c r="J49" s="79">
        <f t="shared" si="9"/>
        <v>72211105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72211105</v>
      </c>
      <c r="X49" s="79">
        <f t="shared" si="9"/>
        <v>274116750</v>
      </c>
      <c r="Y49" s="79">
        <f t="shared" si="9"/>
        <v>-201905645</v>
      </c>
      <c r="Z49" s="80">
        <f t="shared" si="5"/>
        <v>-73.65680681680342</v>
      </c>
      <c r="AA49" s="81">
        <f>SUM(AA41:AA48)</f>
        <v>1096467000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203209000</v>
      </c>
      <c r="F51" s="67">
        <f t="shared" si="10"/>
        <v>203209000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50802252</v>
      </c>
      <c r="Y51" s="67">
        <f t="shared" si="10"/>
        <v>-50802252</v>
      </c>
      <c r="Z51" s="69">
        <f>+IF(X51&lt;&gt;0,+(Y51/X51)*100,0)</f>
        <v>-100</v>
      </c>
      <c r="AA51" s="68">
        <f>SUM(AA57:AA61)</f>
        <v>203209000</v>
      </c>
    </row>
    <row r="52" spans="1:27" ht="13.5">
      <c r="A52" s="84" t="s">
        <v>32</v>
      </c>
      <c r="B52" s="47"/>
      <c r="C52" s="9"/>
      <c r="D52" s="10"/>
      <c r="E52" s="11">
        <v>44009762</v>
      </c>
      <c r="F52" s="11">
        <v>44009762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11002441</v>
      </c>
      <c r="Y52" s="11">
        <v>-11002441</v>
      </c>
      <c r="Z52" s="2">
        <v>-100</v>
      </c>
      <c r="AA52" s="15">
        <v>44009762</v>
      </c>
    </row>
    <row r="53" spans="1:27" ht="13.5">
      <c r="A53" s="84" t="s">
        <v>33</v>
      </c>
      <c r="B53" s="47"/>
      <c r="C53" s="9"/>
      <c r="D53" s="10"/>
      <c r="E53" s="11">
        <v>24745652</v>
      </c>
      <c r="F53" s="11">
        <v>24745652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6186413</v>
      </c>
      <c r="Y53" s="11">
        <v>-6186413</v>
      </c>
      <c r="Z53" s="2">
        <v>-100</v>
      </c>
      <c r="AA53" s="15">
        <v>24745652</v>
      </c>
    </row>
    <row r="54" spans="1:27" ht="13.5">
      <c r="A54" s="84" t="s">
        <v>34</v>
      </c>
      <c r="B54" s="47"/>
      <c r="C54" s="9"/>
      <c r="D54" s="10"/>
      <c r="E54" s="11">
        <v>31873431</v>
      </c>
      <c r="F54" s="11">
        <v>31873431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7968358</v>
      </c>
      <c r="Y54" s="11">
        <v>-7968358</v>
      </c>
      <c r="Z54" s="2">
        <v>-100</v>
      </c>
      <c r="AA54" s="15">
        <v>31873431</v>
      </c>
    </row>
    <row r="55" spans="1:27" ht="13.5">
      <c r="A55" s="84" t="s">
        <v>35</v>
      </c>
      <c r="B55" s="47"/>
      <c r="C55" s="9"/>
      <c r="D55" s="10"/>
      <c r="E55" s="11">
        <v>14986954</v>
      </c>
      <c r="F55" s="11">
        <v>14986954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3746739</v>
      </c>
      <c r="Y55" s="11">
        <v>-3746739</v>
      </c>
      <c r="Z55" s="2">
        <v>-100</v>
      </c>
      <c r="AA55" s="15">
        <v>14986954</v>
      </c>
    </row>
    <row r="56" spans="1:27" ht="13.5">
      <c r="A56" s="84" t="s">
        <v>36</v>
      </c>
      <c r="B56" s="47"/>
      <c r="C56" s="9"/>
      <c r="D56" s="10"/>
      <c r="E56" s="11">
        <v>28863498</v>
      </c>
      <c r="F56" s="11">
        <v>28863498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7215875</v>
      </c>
      <c r="Y56" s="11">
        <v>-7215875</v>
      </c>
      <c r="Z56" s="2">
        <v>-100</v>
      </c>
      <c r="AA56" s="15">
        <v>28863498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144479297</v>
      </c>
      <c r="F57" s="51">
        <f t="shared" si="11"/>
        <v>144479297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36119826</v>
      </c>
      <c r="Y57" s="51">
        <f t="shared" si="11"/>
        <v>-36119826</v>
      </c>
      <c r="Z57" s="52">
        <f>+IF(X57&lt;&gt;0,+(Y57/X57)*100,0)</f>
        <v>-100</v>
      </c>
      <c r="AA57" s="53">
        <f>SUM(AA52:AA56)</f>
        <v>144479297</v>
      </c>
    </row>
    <row r="58" spans="1:27" ht="13.5">
      <c r="A58" s="86" t="s">
        <v>38</v>
      </c>
      <c r="B58" s="35"/>
      <c r="C58" s="9"/>
      <c r="D58" s="10"/>
      <c r="E58" s="11">
        <v>17823734</v>
      </c>
      <c r="F58" s="11">
        <v>17823734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4455934</v>
      </c>
      <c r="Y58" s="11">
        <v>-4455934</v>
      </c>
      <c r="Z58" s="2">
        <v>-100</v>
      </c>
      <c r="AA58" s="15">
        <v>17823734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40905969</v>
      </c>
      <c r="F61" s="11">
        <v>40905969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10226492</v>
      </c>
      <c r="Y61" s="11">
        <v>-10226492</v>
      </c>
      <c r="Z61" s="2">
        <v>-100</v>
      </c>
      <c r="AA61" s="15">
        <v>40905969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203209000</v>
      </c>
      <c r="F66" s="14"/>
      <c r="G66" s="14">
        <v>7474865</v>
      </c>
      <c r="H66" s="14">
        <v>20286829</v>
      </c>
      <c r="I66" s="14">
        <v>23845351</v>
      </c>
      <c r="J66" s="14">
        <v>51607045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51607045</v>
      </c>
      <c r="X66" s="14"/>
      <c r="Y66" s="14">
        <v>51607045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203209000</v>
      </c>
      <c r="F69" s="79">
        <f t="shared" si="12"/>
        <v>0</v>
      </c>
      <c r="G69" s="79">
        <f t="shared" si="12"/>
        <v>7474865</v>
      </c>
      <c r="H69" s="79">
        <f t="shared" si="12"/>
        <v>20286829</v>
      </c>
      <c r="I69" s="79">
        <f t="shared" si="12"/>
        <v>23845351</v>
      </c>
      <c r="J69" s="79">
        <f t="shared" si="12"/>
        <v>51607045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51607045</v>
      </c>
      <c r="X69" s="79">
        <f t="shared" si="12"/>
        <v>0</v>
      </c>
      <c r="Y69" s="79">
        <f t="shared" si="12"/>
        <v>51607045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77646617</v>
      </c>
      <c r="D5" s="42">
        <f t="shared" si="0"/>
        <v>0</v>
      </c>
      <c r="E5" s="43">
        <f t="shared" si="0"/>
        <v>98017270</v>
      </c>
      <c r="F5" s="43">
        <f t="shared" si="0"/>
        <v>98017270</v>
      </c>
      <c r="G5" s="43">
        <f t="shared" si="0"/>
        <v>1676009</v>
      </c>
      <c r="H5" s="43">
        <f t="shared" si="0"/>
        <v>2860520</v>
      </c>
      <c r="I5" s="43">
        <f t="shared" si="0"/>
        <v>2504731</v>
      </c>
      <c r="J5" s="43">
        <f t="shared" si="0"/>
        <v>7041260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7041260</v>
      </c>
      <c r="X5" s="43">
        <f t="shared" si="0"/>
        <v>24504318</v>
      </c>
      <c r="Y5" s="43">
        <f t="shared" si="0"/>
        <v>-17463058</v>
      </c>
      <c r="Z5" s="44">
        <f>+IF(X5&lt;&gt;0,+(Y5/X5)*100,0)</f>
        <v>-71.26522762233171</v>
      </c>
      <c r="AA5" s="45">
        <f>SUM(AA11:AA18)</f>
        <v>98017270</v>
      </c>
    </row>
    <row r="6" spans="1:27" ht="13.5">
      <c r="A6" s="46" t="s">
        <v>32</v>
      </c>
      <c r="B6" s="47"/>
      <c r="C6" s="9">
        <v>43854385</v>
      </c>
      <c r="D6" s="10"/>
      <c r="E6" s="11">
        <v>52147270</v>
      </c>
      <c r="F6" s="11">
        <v>52147270</v>
      </c>
      <c r="G6" s="11">
        <v>366426</v>
      </c>
      <c r="H6" s="11">
        <v>1503066</v>
      </c>
      <c r="I6" s="11">
        <v>1683747</v>
      </c>
      <c r="J6" s="11">
        <v>3553239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3553239</v>
      </c>
      <c r="X6" s="11">
        <v>13036818</v>
      </c>
      <c r="Y6" s="11">
        <v>-9483579</v>
      </c>
      <c r="Z6" s="2">
        <v>-72.74</v>
      </c>
      <c r="AA6" s="15">
        <v>52147270</v>
      </c>
    </row>
    <row r="7" spans="1:27" ht="13.5">
      <c r="A7" s="46" t="s">
        <v>33</v>
      </c>
      <c r="B7" s="47"/>
      <c r="C7" s="9">
        <v>2675962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46530347</v>
      </c>
      <c r="D11" s="50">
        <f t="shared" si="1"/>
        <v>0</v>
      </c>
      <c r="E11" s="51">
        <f t="shared" si="1"/>
        <v>52147270</v>
      </c>
      <c r="F11" s="51">
        <f t="shared" si="1"/>
        <v>52147270</v>
      </c>
      <c r="G11" s="51">
        <f t="shared" si="1"/>
        <v>366426</v>
      </c>
      <c r="H11" s="51">
        <f t="shared" si="1"/>
        <v>1503066</v>
      </c>
      <c r="I11" s="51">
        <f t="shared" si="1"/>
        <v>1683747</v>
      </c>
      <c r="J11" s="51">
        <f t="shared" si="1"/>
        <v>3553239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3553239</v>
      </c>
      <c r="X11" s="51">
        <f t="shared" si="1"/>
        <v>13036818</v>
      </c>
      <c r="Y11" s="51">
        <f t="shared" si="1"/>
        <v>-9483579</v>
      </c>
      <c r="Z11" s="52">
        <f>+IF(X11&lt;&gt;0,+(Y11/X11)*100,0)</f>
        <v>-72.74458383940008</v>
      </c>
      <c r="AA11" s="53">
        <f>SUM(AA6:AA10)</f>
        <v>52147270</v>
      </c>
    </row>
    <row r="12" spans="1:27" ht="13.5">
      <c r="A12" s="54" t="s">
        <v>38</v>
      </c>
      <c r="B12" s="35"/>
      <c r="C12" s="9">
        <v>13156077</v>
      </c>
      <c r="D12" s="10"/>
      <c r="E12" s="11">
        <v>27950000</v>
      </c>
      <c r="F12" s="11">
        <v>27950000</v>
      </c>
      <c r="G12" s="11"/>
      <c r="H12" s="11"/>
      <c r="I12" s="11">
        <v>1325430</v>
      </c>
      <c r="J12" s="11">
        <v>1325430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1325430</v>
      </c>
      <c r="X12" s="11">
        <v>6987500</v>
      </c>
      <c r="Y12" s="11">
        <v>-5662070</v>
      </c>
      <c r="Z12" s="2">
        <v>-81.03</v>
      </c>
      <c r="AA12" s="15">
        <v>27950000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17960193</v>
      </c>
      <c r="D15" s="10"/>
      <c r="E15" s="11">
        <v>17920000</v>
      </c>
      <c r="F15" s="11">
        <v>17920000</v>
      </c>
      <c r="G15" s="11">
        <v>1309583</v>
      </c>
      <c r="H15" s="11">
        <v>1357454</v>
      </c>
      <c r="I15" s="11">
        <v>-504446</v>
      </c>
      <c r="J15" s="11">
        <v>2162591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2162591</v>
      </c>
      <c r="X15" s="11">
        <v>4480000</v>
      </c>
      <c r="Y15" s="11">
        <v>-2317409</v>
      </c>
      <c r="Z15" s="2">
        <v>-51.73</v>
      </c>
      <c r="AA15" s="15">
        <v>17920000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6821851</v>
      </c>
      <c r="D20" s="59">
        <f t="shared" si="2"/>
        <v>0</v>
      </c>
      <c r="E20" s="60">
        <f t="shared" si="2"/>
        <v>44460000</v>
      </c>
      <c r="F20" s="60">
        <f t="shared" si="2"/>
        <v>44460000</v>
      </c>
      <c r="G20" s="60">
        <f t="shared" si="2"/>
        <v>1804595</v>
      </c>
      <c r="H20" s="60">
        <f t="shared" si="2"/>
        <v>3845261</v>
      </c>
      <c r="I20" s="60">
        <f t="shared" si="2"/>
        <v>3844517</v>
      </c>
      <c r="J20" s="60">
        <f t="shared" si="2"/>
        <v>9494373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9494373</v>
      </c>
      <c r="X20" s="60">
        <f t="shared" si="2"/>
        <v>11115000</v>
      </c>
      <c r="Y20" s="60">
        <f t="shared" si="2"/>
        <v>-1620627</v>
      </c>
      <c r="Z20" s="61">
        <f>+IF(X20&lt;&gt;0,+(Y20/X20)*100,0)</f>
        <v>-14.580539811066126</v>
      </c>
      <c r="AA20" s="62">
        <f>SUM(AA26:AA33)</f>
        <v>44460000</v>
      </c>
    </row>
    <row r="21" spans="1:27" ht="13.5">
      <c r="A21" s="46" t="s">
        <v>32</v>
      </c>
      <c r="B21" s="47"/>
      <c r="C21" s="9">
        <v>6821851</v>
      </c>
      <c r="D21" s="10"/>
      <c r="E21" s="11">
        <v>36860000</v>
      </c>
      <c r="F21" s="11">
        <v>36860000</v>
      </c>
      <c r="G21" s="11">
        <v>984416</v>
      </c>
      <c r="H21" s="11">
        <v>3492958</v>
      </c>
      <c r="I21" s="11">
        <v>2474469</v>
      </c>
      <c r="J21" s="11">
        <v>6951843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6951843</v>
      </c>
      <c r="X21" s="11">
        <v>9215000</v>
      </c>
      <c r="Y21" s="11">
        <v>-2263157</v>
      </c>
      <c r="Z21" s="2">
        <v>-24.56</v>
      </c>
      <c r="AA21" s="15">
        <v>36860000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6821851</v>
      </c>
      <c r="D26" s="50">
        <f t="shared" si="3"/>
        <v>0</v>
      </c>
      <c r="E26" s="51">
        <f t="shared" si="3"/>
        <v>36860000</v>
      </c>
      <c r="F26" s="51">
        <f t="shared" si="3"/>
        <v>36860000</v>
      </c>
      <c r="G26" s="51">
        <f t="shared" si="3"/>
        <v>984416</v>
      </c>
      <c r="H26" s="51">
        <f t="shared" si="3"/>
        <v>3492958</v>
      </c>
      <c r="I26" s="51">
        <f t="shared" si="3"/>
        <v>2474469</v>
      </c>
      <c r="J26" s="51">
        <f t="shared" si="3"/>
        <v>6951843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6951843</v>
      </c>
      <c r="X26" s="51">
        <f t="shared" si="3"/>
        <v>9215000</v>
      </c>
      <c r="Y26" s="51">
        <f t="shared" si="3"/>
        <v>-2263157</v>
      </c>
      <c r="Z26" s="52">
        <f>+IF(X26&lt;&gt;0,+(Y26/X26)*100,0)</f>
        <v>-24.55948996201845</v>
      </c>
      <c r="AA26" s="53">
        <f>SUM(AA21:AA25)</f>
        <v>36860000</v>
      </c>
    </row>
    <row r="27" spans="1:27" ht="13.5">
      <c r="A27" s="54" t="s">
        <v>38</v>
      </c>
      <c r="B27" s="64"/>
      <c r="C27" s="9"/>
      <c r="D27" s="10"/>
      <c r="E27" s="11">
        <v>1600000</v>
      </c>
      <c r="F27" s="11">
        <v>1600000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400000</v>
      </c>
      <c r="Y27" s="11">
        <v>-400000</v>
      </c>
      <c r="Z27" s="2">
        <v>-100</v>
      </c>
      <c r="AA27" s="15">
        <v>1600000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6000000</v>
      </c>
      <c r="F30" s="11">
        <v>6000000</v>
      </c>
      <c r="G30" s="11">
        <v>820179</v>
      </c>
      <c r="H30" s="11">
        <v>352303</v>
      </c>
      <c r="I30" s="11">
        <v>1370048</v>
      </c>
      <c r="J30" s="11">
        <v>2542530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2542530</v>
      </c>
      <c r="X30" s="11">
        <v>1500000</v>
      </c>
      <c r="Y30" s="11">
        <v>1042530</v>
      </c>
      <c r="Z30" s="2">
        <v>69.5</v>
      </c>
      <c r="AA30" s="15">
        <v>6000000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50676236</v>
      </c>
      <c r="D36" s="10">
        <f t="shared" si="4"/>
        <v>0</v>
      </c>
      <c r="E36" s="11">
        <f t="shared" si="4"/>
        <v>89007270</v>
      </c>
      <c r="F36" s="11">
        <f t="shared" si="4"/>
        <v>89007270</v>
      </c>
      <c r="G36" s="11">
        <f t="shared" si="4"/>
        <v>1350842</v>
      </c>
      <c r="H36" s="11">
        <f t="shared" si="4"/>
        <v>4996024</v>
      </c>
      <c r="I36" s="11">
        <f t="shared" si="4"/>
        <v>4158216</v>
      </c>
      <c r="J36" s="11">
        <f t="shared" si="4"/>
        <v>10505082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10505082</v>
      </c>
      <c r="X36" s="11">
        <f t="shared" si="4"/>
        <v>22251818</v>
      </c>
      <c r="Y36" s="11">
        <f t="shared" si="4"/>
        <v>-11746736</v>
      </c>
      <c r="Z36" s="2">
        <f aca="true" t="shared" si="5" ref="Z36:Z49">+IF(X36&lt;&gt;0,+(Y36/X36)*100,0)</f>
        <v>-52.79000574245214</v>
      </c>
      <c r="AA36" s="15">
        <f>AA6+AA21</f>
        <v>89007270</v>
      </c>
    </row>
    <row r="37" spans="1:27" ht="13.5">
      <c r="A37" s="46" t="s">
        <v>33</v>
      </c>
      <c r="B37" s="47"/>
      <c r="C37" s="9">
        <f t="shared" si="4"/>
        <v>2675962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53352198</v>
      </c>
      <c r="D41" s="50">
        <f t="shared" si="6"/>
        <v>0</v>
      </c>
      <c r="E41" s="51">
        <f t="shared" si="6"/>
        <v>89007270</v>
      </c>
      <c r="F41" s="51">
        <f t="shared" si="6"/>
        <v>89007270</v>
      </c>
      <c r="G41" s="51">
        <f t="shared" si="6"/>
        <v>1350842</v>
      </c>
      <c r="H41" s="51">
        <f t="shared" si="6"/>
        <v>4996024</v>
      </c>
      <c r="I41" s="51">
        <f t="shared" si="6"/>
        <v>4158216</v>
      </c>
      <c r="J41" s="51">
        <f t="shared" si="6"/>
        <v>10505082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10505082</v>
      </c>
      <c r="X41" s="51">
        <f t="shared" si="6"/>
        <v>22251818</v>
      </c>
      <c r="Y41" s="51">
        <f t="shared" si="6"/>
        <v>-11746736</v>
      </c>
      <c r="Z41" s="52">
        <f t="shared" si="5"/>
        <v>-52.79000574245214</v>
      </c>
      <c r="AA41" s="53">
        <f>SUM(AA36:AA40)</f>
        <v>89007270</v>
      </c>
    </row>
    <row r="42" spans="1:27" ht="13.5">
      <c r="A42" s="54" t="s">
        <v>38</v>
      </c>
      <c r="B42" s="35"/>
      <c r="C42" s="65">
        <f aca="true" t="shared" si="7" ref="C42:Y48">C12+C27</f>
        <v>13156077</v>
      </c>
      <c r="D42" s="66">
        <f t="shared" si="7"/>
        <v>0</v>
      </c>
      <c r="E42" s="67">
        <f t="shared" si="7"/>
        <v>29550000</v>
      </c>
      <c r="F42" s="67">
        <f t="shared" si="7"/>
        <v>29550000</v>
      </c>
      <c r="G42" s="67">
        <f t="shared" si="7"/>
        <v>0</v>
      </c>
      <c r="H42" s="67">
        <f t="shared" si="7"/>
        <v>0</v>
      </c>
      <c r="I42" s="67">
        <f t="shared" si="7"/>
        <v>1325430</v>
      </c>
      <c r="J42" s="67">
        <f t="shared" si="7"/>
        <v>1325430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1325430</v>
      </c>
      <c r="X42" s="67">
        <f t="shared" si="7"/>
        <v>7387500</v>
      </c>
      <c r="Y42" s="67">
        <f t="shared" si="7"/>
        <v>-6062070</v>
      </c>
      <c r="Z42" s="69">
        <f t="shared" si="5"/>
        <v>-82.05847715736041</v>
      </c>
      <c r="AA42" s="68">
        <f aca="true" t="shared" si="8" ref="AA42:AA48">AA12+AA27</f>
        <v>29550000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17960193</v>
      </c>
      <c r="D45" s="66">
        <f t="shared" si="7"/>
        <v>0</v>
      </c>
      <c r="E45" s="67">
        <f t="shared" si="7"/>
        <v>23920000</v>
      </c>
      <c r="F45" s="67">
        <f t="shared" si="7"/>
        <v>23920000</v>
      </c>
      <c r="G45" s="67">
        <f t="shared" si="7"/>
        <v>2129762</v>
      </c>
      <c r="H45" s="67">
        <f t="shared" si="7"/>
        <v>1709757</v>
      </c>
      <c r="I45" s="67">
        <f t="shared" si="7"/>
        <v>865602</v>
      </c>
      <c r="J45" s="67">
        <f t="shared" si="7"/>
        <v>4705121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4705121</v>
      </c>
      <c r="X45" s="67">
        <f t="shared" si="7"/>
        <v>5980000</v>
      </c>
      <c r="Y45" s="67">
        <f t="shared" si="7"/>
        <v>-1274879</v>
      </c>
      <c r="Z45" s="69">
        <f t="shared" si="5"/>
        <v>-21.319046822742475</v>
      </c>
      <c r="AA45" s="68">
        <f t="shared" si="8"/>
        <v>23920000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84468468</v>
      </c>
      <c r="D49" s="78">
        <f t="shared" si="9"/>
        <v>0</v>
      </c>
      <c r="E49" s="79">
        <f t="shared" si="9"/>
        <v>142477270</v>
      </c>
      <c r="F49" s="79">
        <f t="shared" si="9"/>
        <v>142477270</v>
      </c>
      <c r="G49" s="79">
        <f t="shared" si="9"/>
        <v>3480604</v>
      </c>
      <c r="H49" s="79">
        <f t="shared" si="9"/>
        <v>6705781</v>
      </c>
      <c r="I49" s="79">
        <f t="shared" si="9"/>
        <v>6349248</v>
      </c>
      <c r="J49" s="79">
        <f t="shared" si="9"/>
        <v>16535633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16535633</v>
      </c>
      <c r="X49" s="79">
        <f t="shared" si="9"/>
        <v>35619318</v>
      </c>
      <c r="Y49" s="79">
        <f t="shared" si="9"/>
        <v>-19083685</v>
      </c>
      <c r="Z49" s="80">
        <f t="shared" si="5"/>
        <v>-53.5767838115261</v>
      </c>
      <c r="AA49" s="81">
        <f>SUM(AA41:AA48)</f>
        <v>142477270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7230356</v>
      </c>
      <c r="D51" s="66">
        <f t="shared" si="10"/>
        <v>0</v>
      </c>
      <c r="E51" s="67">
        <f t="shared" si="10"/>
        <v>15745913</v>
      </c>
      <c r="F51" s="67">
        <f t="shared" si="10"/>
        <v>15745913</v>
      </c>
      <c r="G51" s="67">
        <f t="shared" si="10"/>
        <v>851286</v>
      </c>
      <c r="H51" s="67">
        <f t="shared" si="10"/>
        <v>975913</v>
      </c>
      <c r="I51" s="67">
        <f t="shared" si="10"/>
        <v>842087</v>
      </c>
      <c r="J51" s="67">
        <f t="shared" si="10"/>
        <v>2669286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2669286</v>
      </c>
      <c r="X51" s="67">
        <f t="shared" si="10"/>
        <v>3936478</v>
      </c>
      <c r="Y51" s="67">
        <f t="shared" si="10"/>
        <v>-1267192</v>
      </c>
      <c r="Z51" s="69">
        <f>+IF(X51&lt;&gt;0,+(Y51/X51)*100,0)</f>
        <v>-32.19100932356284</v>
      </c>
      <c r="AA51" s="68">
        <f>SUM(AA57:AA61)</f>
        <v>15745913</v>
      </c>
    </row>
    <row r="52" spans="1:27" ht="13.5">
      <c r="A52" s="84" t="s">
        <v>32</v>
      </c>
      <c r="B52" s="47"/>
      <c r="C52" s="9">
        <v>3734386</v>
      </c>
      <c r="D52" s="10"/>
      <c r="E52" s="11">
        <v>8313113</v>
      </c>
      <c r="F52" s="11">
        <v>8313113</v>
      </c>
      <c r="G52" s="11">
        <v>454637</v>
      </c>
      <c r="H52" s="11">
        <v>519833</v>
      </c>
      <c r="I52" s="11">
        <v>464751</v>
      </c>
      <c r="J52" s="11">
        <v>1439221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1439221</v>
      </c>
      <c r="X52" s="11">
        <v>2078278</v>
      </c>
      <c r="Y52" s="11">
        <v>-639057</v>
      </c>
      <c r="Z52" s="2">
        <v>-30.75</v>
      </c>
      <c r="AA52" s="15">
        <v>8313113</v>
      </c>
    </row>
    <row r="53" spans="1:27" ht="13.5">
      <c r="A53" s="84" t="s">
        <v>33</v>
      </c>
      <c r="B53" s="47"/>
      <c r="C53" s="9"/>
      <c r="D53" s="10"/>
      <c r="E53" s="11">
        <v>2292800</v>
      </c>
      <c r="F53" s="11">
        <v>2292800</v>
      </c>
      <c r="G53" s="11">
        <v>367049</v>
      </c>
      <c r="H53" s="11">
        <v>99904</v>
      </c>
      <c r="I53" s="11">
        <v>77468</v>
      </c>
      <c r="J53" s="11">
        <v>544421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544421</v>
      </c>
      <c r="X53" s="11">
        <v>573200</v>
      </c>
      <c r="Y53" s="11">
        <v>-28779</v>
      </c>
      <c r="Z53" s="2">
        <v>-5.02</v>
      </c>
      <c r="AA53" s="15">
        <v>2292800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926950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4661336</v>
      </c>
      <c r="D57" s="50">
        <f t="shared" si="11"/>
        <v>0</v>
      </c>
      <c r="E57" s="51">
        <f t="shared" si="11"/>
        <v>10605913</v>
      </c>
      <c r="F57" s="51">
        <f t="shared" si="11"/>
        <v>10605913</v>
      </c>
      <c r="G57" s="51">
        <f t="shared" si="11"/>
        <v>821686</v>
      </c>
      <c r="H57" s="51">
        <f t="shared" si="11"/>
        <v>619737</v>
      </c>
      <c r="I57" s="51">
        <f t="shared" si="11"/>
        <v>542219</v>
      </c>
      <c r="J57" s="51">
        <f t="shared" si="11"/>
        <v>1983642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1983642</v>
      </c>
      <c r="X57" s="51">
        <f t="shared" si="11"/>
        <v>2651478</v>
      </c>
      <c r="Y57" s="51">
        <f t="shared" si="11"/>
        <v>-667836</v>
      </c>
      <c r="Z57" s="52">
        <f>+IF(X57&lt;&gt;0,+(Y57/X57)*100,0)</f>
        <v>-25.187310624489434</v>
      </c>
      <c r="AA57" s="53">
        <f>SUM(AA52:AA56)</f>
        <v>10605913</v>
      </c>
    </row>
    <row r="58" spans="1:27" ht="13.5">
      <c r="A58" s="86" t="s">
        <v>38</v>
      </c>
      <c r="B58" s="35"/>
      <c r="C58" s="9">
        <v>58885</v>
      </c>
      <c r="D58" s="10"/>
      <c r="E58" s="11">
        <v>200000</v>
      </c>
      <c r="F58" s="11">
        <v>200000</v>
      </c>
      <c r="G58" s="11">
        <v>29600</v>
      </c>
      <c r="H58" s="11"/>
      <c r="I58" s="11"/>
      <c r="J58" s="11">
        <v>29600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29600</v>
      </c>
      <c r="X58" s="11">
        <v>50000</v>
      </c>
      <c r="Y58" s="11">
        <v>-20400</v>
      </c>
      <c r="Z58" s="2">
        <v>-40.8</v>
      </c>
      <c r="AA58" s="15">
        <v>200000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2510135</v>
      </c>
      <c r="D61" s="10"/>
      <c r="E61" s="11">
        <v>4940000</v>
      </c>
      <c r="F61" s="11">
        <v>4940000</v>
      </c>
      <c r="G61" s="11"/>
      <c r="H61" s="11">
        <v>356176</v>
      </c>
      <c r="I61" s="11">
        <v>299868</v>
      </c>
      <c r="J61" s="11">
        <v>656044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656044</v>
      </c>
      <c r="X61" s="11">
        <v>1235000</v>
      </c>
      <c r="Y61" s="11">
        <v>-578956</v>
      </c>
      <c r="Z61" s="2">
        <v>-46.88</v>
      </c>
      <c r="AA61" s="15">
        <v>4940000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6051613</v>
      </c>
      <c r="F65" s="11"/>
      <c r="G65" s="11">
        <v>507592</v>
      </c>
      <c r="H65" s="11">
        <v>593819</v>
      </c>
      <c r="I65" s="11">
        <v>538346</v>
      </c>
      <c r="J65" s="11">
        <v>1639757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1639757</v>
      </c>
      <c r="X65" s="11"/>
      <c r="Y65" s="11">
        <v>1639757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343694</v>
      </c>
      <c r="H66" s="14">
        <v>382094</v>
      </c>
      <c r="I66" s="14">
        <v>303740</v>
      </c>
      <c r="J66" s="14">
        <v>1029528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1029528</v>
      </c>
      <c r="X66" s="14"/>
      <c r="Y66" s="14">
        <v>1029528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9694300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15745913</v>
      </c>
      <c r="F69" s="79">
        <f t="shared" si="12"/>
        <v>0</v>
      </c>
      <c r="G69" s="79">
        <f t="shared" si="12"/>
        <v>851286</v>
      </c>
      <c r="H69" s="79">
        <f t="shared" si="12"/>
        <v>975913</v>
      </c>
      <c r="I69" s="79">
        <f t="shared" si="12"/>
        <v>842086</v>
      </c>
      <c r="J69" s="79">
        <f t="shared" si="12"/>
        <v>2669285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2669285</v>
      </c>
      <c r="X69" s="79">
        <f t="shared" si="12"/>
        <v>0</v>
      </c>
      <c r="Y69" s="79">
        <f t="shared" si="12"/>
        <v>2669285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279306000</v>
      </c>
      <c r="F5" s="43">
        <f t="shared" si="0"/>
        <v>279306000</v>
      </c>
      <c r="G5" s="43">
        <f t="shared" si="0"/>
        <v>0</v>
      </c>
      <c r="H5" s="43">
        <f t="shared" si="0"/>
        <v>0</v>
      </c>
      <c r="I5" s="43">
        <f t="shared" si="0"/>
        <v>31232747</v>
      </c>
      <c r="J5" s="43">
        <f t="shared" si="0"/>
        <v>31232747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31232747</v>
      </c>
      <c r="X5" s="43">
        <f t="shared" si="0"/>
        <v>69826500</v>
      </c>
      <c r="Y5" s="43">
        <f t="shared" si="0"/>
        <v>-38593753</v>
      </c>
      <c r="Z5" s="44">
        <f>+IF(X5&lt;&gt;0,+(Y5/X5)*100,0)</f>
        <v>-55.270925794648164</v>
      </c>
      <c r="AA5" s="45">
        <f>SUM(AA11:AA18)</f>
        <v>279306000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263302000</v>
      </c>
      <c r="F8" s="11">
        <v>263302000</v>
      </c>
      <c r="G8" s="11"/>
      <c r="H8" s="11"/>
      <c r="I8" s="11">
        <v>30004677</v>
      </c>
      <c r="J8" s="11">
        <v>30004677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30004677</v>
      </c>
      <c r="X8" s="11">
        <v>65825500</v>
      </c>
      <c r="Y8" s="11">
        <v>-35820823</v>
      </c>
      <c r="Z8" s="2">
        <v>-54.42</v>
      </c>
      <c r="AA8" s="15">
        <v>263302000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2000000</v>
      </c>
      <c r="F10" s="11">
        <v>2000000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500000</v>
      </c>
      <c r="Y10" s="11">
        <v>-500000</v>
      </c>
      <c r="Z10" s="2">
        <v>-100</v>
      </c>
      <c r="AA10" s="15">
        <v>2000000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265302000</v>
      </c>
      <c r="F11" s="51">
        <f t="shared" si="1"/>
        <v>265302000</v>
      </c>
      <c r="G11" s="51">
        <f t="shared" si="1"/>
        <v>0</v>
      </c>
      <c r="H11" s="51">
        <f t="shared" si="1"/>
        <v>0</v>
      </c>
      <c r="I11" s="51">
        <f t="shared" si="1"/>
        <v>30004677</v>
      </c>
      <c r="J11" s="51">
        <f t="shared" si="1"/>
        <v>30004677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30004677</v>
      </c>
      <c r="X11" s="51">
        <f t="shared" si="1"/>
        <v>66325500</v>
      </c>
      <c r="Y11" s="51">
        <f t="shared" si="1"/>
        <v>-36320823</v>
      </c>
      <c r="Z11" s="52">
        <f>+IF(X11&lt;&gt;0,+(Y11/X11)*100,0)</f>
        <v>-54.761476355247986</v>
      </c>
      <c r="AA11" s="53">
        <f>SUM(AA6:AA10)</f>
        <v>265302000</v>
      </c>
    </row>
    <row r="12" spans="1:27" ht="13.5">
      <c r="A12" s="54" t="s">
        <v>38</v>
      </c>
      <c r="B12" s="35"/>
      <c r="C12" s="9"/>
      <c r="D12" s="10"/>
      <c r="E12" s="11">
        <v>2040000</v>
      </c>
      <c r="F12" s="11">
        <v>2040000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510000</v>
      </c>
      <c r="Y12" s="11">
        <v>-510000</v>
      </c>
      <c r="Z12" s="2">
        <v>-100</v>
      </c>
      <c r="AA12" s="15">
        <v>2040000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11964000</v>
      </c>
      <c r="F15" s="11">
        <v>11964000</v>
      </c>
      <c r="G15" s="11"/>
      <c r="H15" s="11"/>
      <c r="I15" s="11">
        <v>1228070</v>
      </c>
      <c r="J15" s="11">
        <v>1228070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1228070</v>
      </c>
      <c r="X15" s="11">
        <v>2991000</v>
      </c>
      <c r="Y15" s="11">
        <v>-1762930</v>
      </c>
      <c r="Z15" s="2">
        <v>-58.94</v>
      </c>
      <c r="AA15" s="15">
        <v>11964000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7650000</v>
      </c>
      <c r="F20" s="60">
        <f t="shared" si="2"/>
        <v>7650000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1912500</v>
      </c>
      <c r="Y20" s="60">
        <f t="shared" si="2"/>
        <v>-1912500</v>
      </c>
      <c r="Z20" s="61">
        <f>+IF(X20&lt;&gt;0,+(Y20/X20)*100,0)</f>
        <v>-100</v>
      </c>
      <c r="AA20" s="62">
        <f>SUM(AA26:AA33)</f>
        <v>7650000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7650000</v>
      </c>
      <c r="F23" s="11">
        <v>7650000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1912500</v>
      </c>
      <c r="Y23" s="11">
        <v>-1912500</v>
      </c>
      <c r="Z23" s="2">
        <v>-100</v>
      </c>
      <c r="AA23" s="15">
        <v>7650000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7650000</v>
      </c>
      <c r="F26" s="51">
        <f t="shared" si="3"/>
        <v>7650000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1912500</v>
      </c>
      <c r="Y26" s="51">
        <f t="shared" si="3"/>
        <v>-1912500</v>
      </c>
      <c r="Z26" s="52">
        <f>+IF(X26&lt;&gt;0,+(Y26/X26)*100,0)</f>
        <v>-100</v>
      </c>
      <c r="AA26" s="53">
        <f>SUM(AA21:AA25)</f>
        <v>7650000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270952000</v>
      </c>
      <c r="F38" s="11">
        <f t="shared" si="4"/>
        <v>270952000</v>
      </c>
      <c r="G38" s="11">
        <f t="shared" si="4"/>
        <v>0</v>
      </c>
      <c r="H38" s="11">
        <f t="shared" si="4"/>
        <v>0</v>
      </c>
      <c r="I38" s="11">
        <f t="shared" si="4"/>
        <v>30004677</v>
      </c>
      <c r="J38" s="11">
        <f t="shared" si="4"/>
        <v>30004677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30004677</v>
      </c>
      <c r="X38" s="11">
        <f t="shared" si="4"/>
        <v>67738000</v>
      </c>
      <c r="Y38" s="11">
        <f t="shared" si="4"/>
        <v>-37733323</v>
      </c>
      <c r="Z38" s="2">
        <f t="shared" si="5"/>
        <v>-55.70480823171632</v>
      </c>
      <c r="AA38" s="15">
        <f>AA8+AA23</f>
        <v>270952000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2000000</v>
      </c>
      <c r="F40" s="11">
        <f t="shared" si="4"/>
        <v>2000000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500000</v>
      </c>
      <c r="Y40" s="11">
        <f t="shared" si="4"/>
        <v>-500000</v>
      </c>
      <c r="Z40" s="2">
        <f t="shared" si="5"/>
        <v>-100</v>
      </c>
      <c r="AA40" s="15">
        <f>AA10+AA25</f>
        <v>2000000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272952000</v>
      </c>
      <c r="F41" s="51">
        <f t="shared" si="6"/>
        <v>272952000</v>
      </c>
      <c r="G41" s="51">
        <f t="shared" si="6"/>
        <v>0</v>
      </c>
      <c r="H41" s="51">
        <f t="shared" si="6"/>
        <v>0</v>
      </c>
      <c r="I41" s="51">
        <f t="shared" si="6"/>
        <v>30004677</v>
      </c>
      <c r="J41" s="51">
        <f t="shared" si="6"/>
        <v>30004677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30004677</v>
      </c>
      <c r="X41" s="51">
        <f t="shared" si="6"/>
        <v>68238000</v>
      </c>
      <c r="Y41" s="51">
        <f t="shared" si="6"/>
        <v>-38233323</v>
      </c>
      <c r="Z41" s="52">
        <f t="shared" si="5"/>
        <v>-56.029372197309414</v>
      </c>
      <c r="AA41" s="53">
        <f>SUM(AA36:AA40)</f>
        <v>272952000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2040000</v>
      </c>
      <c r="F42" s="67">
        <f t="shared" si="7"/>
        <v>2040000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510000</v>
      </c>
      <c r="Y42" s="67">
        <f t="shared" si="7"/>
        <v>-510000</v>
      </c>
      <c r="Z42" s="69">
        <f t="shared" si="5"/>
        <v>-100</v>
      </c>
      <c r="AA42" s="68">
        <f aca="true" t="shared" si="8" ref="AA42:AA48">AA12+AA27</f>
        <v>2040000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11964000</v>
      </c>
      <c r="F45" s="67">
        <f t="shared" si="7"/>
        <v>11964000</v>
      </c>
      <c r="G45" s="67">
        <f t="shared" si="7"/>
        <v>0</v>
      </c>
      <c r="H45" s="67">
        <f t="shared" si="7"/>
        <v>0</v>
      </c>
      <c r="I45" s="67">
        <f t="shared" si="7"/>
        <v>1228070</v>
      </c>
      <c r="J45" s="67">
        <f t="shared" si="7"/>
        <v>1228070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1228070</v>
      </c>
      <c r="X45" s="67">
        <f t="shared" si="7"/>
        <v>2991000</v>
      </c>
      <c r="Y45" s="67">
        <f t="shared" si="7"/>
        <v>-1762930</v>
      </c>
      <c r="Z45" s="69">
        <f t="shared" si="5"/>
        <v>-58.94115680374456</v>
      </c>
      <c r="AA45" s="68">
        <f t="shared" si="8"/>
        <v>11964000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286956000</v>
      </c>
      <c r="F49" s="79">
        <f t="shared" si="9"/>
        <v>286956000</v>
      </c>
      <c r="G49" s="79">
        <f t="shared" si="9"/>
        <v>0</v>
      </c>
      <c r="H49" s="79">
        <f t="shared" si="9"/>
        <v>0</v>
      </c>
      <c r="I49" s="79">
        <f t="shared" si="9"/>
        <v>31232747</v>
      </c>
      <c r="J49" s="79">
        <f t="shared" si="9"/>
        <v>31232747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31232747</v>
      </c>
      <c r="X49" s="79">
        <f t="shared" si="9"/>
        <v>71739000</v>
      </c>
      <c r="Y49" s="79">
        <f t="shared" si="9"/>
        <v>-40506253</v>
      </c>
      <c r="Z49" s="80">
        <f t="shared" si="5"/>
        <v>-56.463364418238335</v>
      </c>
      <c r="AA49" s="81">
        <f>SUM(AA41:AA48)</f>
        <v>286956000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43271976</v>
      </c>
      <c r="F51" s="67">
        <f t="shared" si="10"/>
        <v>43271976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10817994</v>
      </c>
      <c r="Y51" s="67">
        <f t="shared" si="10"/>
        <v>-10817994</v>
      </c>
      <c r="Z51" s="69">
        <f>+IF(X51&lt;&gt;0,+(Y51/X51)*100,0)</f>
        <v>-100</v>
      </c>
      <c r="AA51" s="68">
        <f>SUM(AA57:AA61)</f>
        <v>43271976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36861976</v>
      </c>
      <c r="F54" s="11">
        <v>36861976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9215494</v>
      </c>
      <c r="Y54" s="11">
        <v>-9215494</v>
      </c>
      <c r="Z54" s="2">
        <v>-100</v>
      </c>
      <c r="AA54" s="15">
        <v>36861976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36861976</v>
      </c>
      <c r="F57" s="51">
        <f t="shared" si="11"/>
        <v>36861976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9215494</v>
      </c>
      <c r="Y57" s="51">
        <f t="shared" si="11"/>
        <v>-9215494</v>
      </c>
      <c r="Z57" s="52">
        <f>+IF(X57&lt;&gt;0,+(Y57/X57)*100,0)</f>
        <v>-100</v>
      </c>
      <c r="AA57" s="53">
        <f>SUM(AA52:AA56)</f>
        <v>36861976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6410000</v>
      </c>
      <c r="F61" s="11">
        <v>6410000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1602500</v>
      </c>
      <c r="Y61" s="11">
        <v>-1602500</v>
      </c>
      <c r="Z61" s="2">
        <v>-100</v>
      </c>
      <c r="AA61" s="15">
        <v>6410000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43271976</v>
      </c>
      <c r="F68" s="11"/>
      <c r="G68" s="11">
        <v>540149</v>
      </c>
      <c r="H68" s="11">
        <v>16791802</v>
      </c>
      <c r="I68" s="11">
        <v>-3601676</v>
      </c>
      <c r="J68" s="11">
        <v>13730275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13730275</v>
      </c>
      <c r="X68" s="11"/>
      <c r="Y68" s="11">
        <v>13730275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43271976</v>
      </c>
      <c r="F69" s="79">
        <f t="shared" si="12"/>
        <v>0</v>
      </c>
      <c r="G69" s="79">
        <f t="shared" si="12"/>
        <v>540149</v>
      </c>
      <c r="H69" s="79">
        <f t="shared" si="12"/>
        <v>16791802</v>
      </c>
      <c r="I69" s="79">
        <f t="shared" si="12"/>
        <v>-3601676</v>
      </c>
      <c r="J69" s="79">
        <f t="shared" si="12"/>
        <v>13730275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13730275</v>
      </c>
      <c r="X69" s="79">
        <f t="shared" si="12"/>
        <v>0</v>
      </c>
      <c r="Y69" s="79">
        <f t="shared" si="12"/>
        <v>13730275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859645594</v>
      </c>
      <c r="D5" s="42">
        <f t="shared" si="0"/>
        <v>0</v>
      </c>
      <c r="E5" s="43">
        <f t="shared" si="0"/>
        <v>83060907</v>
      </c>
      <c r="F5" s="43">
        <f t="shared" si="0"/>
        <v>83060907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20765227</v>
      </c>
      <c r="Y5" s="43">
        <f t="shared" si="0"/>
        <v>-20765227</v>
      </c>
      <c r="Z5" s="44">
        <f>+IF(X5&lt;&gt;0,+(Y5/X5)*100,0)</f>
        <v>-100</v>
      </c>
      <c r="AA5" s="45">
        <f>SUM(AA11:AA18)</f>
        <v>83060907</v>
      </c>
    </row>
    <row r="6" spans="1:27" ht="13.5">
      <c r="A6" s="46" t="s">
        <v>32</v>
      </c>
      <c r="B6" s="47"/>
      <c r="C6" s="9">
        <v>281389038</v>
      </c>
      <c r="D6" s="10"/>
      <c r="E6" s="11">
        <v>22261907</v>
      </c>
      <c r="F6" s="11">
        <v>22261907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5565477</v>
      </c>
      <c r="Y6" s="11">
        <v>-5565477</v>
      </c>
      <c r="Z6" s="2">
        <v>-100</v>
      </c>
      <c r="AA6" s="15">
        <v>22261907</v>
      </c>
    </row>
    <row r="7" spans="1:27" ht="13.5">
      <c r="A7" s="46" t="s">
        <v>33</v>
      </c>
      <c r="B7" s="47"/>
      <c r="C7" s="9">
        <v>28863967</v>
      </c>
      <c r="D7" s="10"/>
      <c r="E7" s="11">
        <v>6199000</v>
      </c>
      <c r="F7" s="11">
        <v>6199000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1549750</v>
      </c>
      <c r="Y7" s="11">
        <v>-1549750</v>
      </c>
      <c r="Z7" s="2">
        <v>-100</v>
      </c>
      <c r="AA7" s="15">
        <v>6199000</v>
      </c>
    </row>
    <row r="8" spans="1:27" ht="13.5">
      <c r="A8" s="46" t="s">
        <v>34</v>
      </c>
      <c r="B8" s="47"/>
      <c r="C8" s="9">
        <v>103130677</v>
      </c>
      <c r="D8" s="10"/>
      <c r="E8" s="11">
        <v>20000000</v>
      </c>
      <c r="F8" s="11">
        <v>20000000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5000000</v>
      </c>
      <c r="Y8" s="11">
        <v>-5000000</v>
      </c>
      <c r="Z8" s="2">
        <v>-100</v>
      </c>
      <c r="AA8" s="15">
        <v>20000000</v>
      </c>
    </row>
    <row r="9" spans="1:27" ht="13.5">
      <c r="A9" s="46" t="s">
        <v>35</v>
      </c>
      <c r="B9" s="47"/>
      <c r="C9" s="9">
        <v>131981332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46519024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591884038</v>
      </c>
      <c r="D11" s="50">
        <f t="shared" si="1"/>
        <v>0</v>
      </c>
      <c r="E11" s="51">
        <f t="shared" si="1"/>
        <v>48460907</v>
      </c>
      <c r="F11" s="51">
        <f t="shared" si="1"/>
        <v>48460907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12115227</v>
      </c>
      <c r="Y11" s="51">
        <f t="shared" si="1"/>
        <v>-12115227</v>
      </c>
      <c r="Z11" s="52">
        <f>+IF(X11&lt;&gt;0,+(Y11/X11)*100,0)</f>
        <v>-100</v>
      </c>
      <c r="AA11" s="53">
        <f>SUM(AA6:AA10)</f>
        <v>48460907</v>
      </c>
    </row>
    <row r="12" spans="1:27" ht="13.5">
      <c r="A12" s="54" t="s">
        <v>38</v>
      </c>
      <c r="B12" s="35"/>
      <c r="C12" s="9">
        <v>66915656</v>
      </c>
      <c r="D12" s="10"/>
      <c r="E12" s="11">
        <v>1000000</v>
      </c>
      <c r="F12" s="11">
        <v>1000000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250000</v>
      </c>
      <c r="Y12" s="11">
        <v>-250000</v>
      </c>
      <c r="Z12" s="2">
        <v>-100</v>
      </c>
      <c r="AA12" s="15">
        <v>1000000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27000000</v>
      </c>
      <c r="F14" s="11">
        <v>27000000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6750000</v>
      </c>
      <c r="Y14" s="11">
        <v>-6750000</v>
      </c>
      <c r="Z14" s="2">
        <v>-100</v>
      </c>
      <c r="AA14" s="15">
        <v>27000000</v>
      </c>
    </row>
    <row r="15" spans="1:27" ht="13.5">
      <c r="A15" s="54" t="s">
        <v>41</v>
      </c>
      <c r="B15" s="35" t="s">
        <v>42</v>
      </c>
      <c r="C15" s="9">
        <v>200002459</v>
      </c>
      <c r="D15" s="10"/>
      <c r="E15" s="11">
        <v>6600000</v>
      </c>
      <c r="F15" s="11">
        <v>6600000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1650000</v>
      </c>
      <c r="Y15" s="11">
        <v>-1650000</v>
      </c>
      <c r="Z15" s="2">
        <v>-100</v>
      </c>
      <c r="AA15" s="15">
        <v>6600000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>
        <v>760592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82849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2566392</v>
      </c>
      <c r="F20" s="60">
        <f t="shared" si="2"/>
        <v>2566392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641598</v>
      </c>
      <c r="Y20" s="60">
        <f t="shared" si="2"/>
        <v>-641598</v>
      </c>
      <c r="Z20" s="61">
        <f>+IF(X20&lt;&gt;0,+(Y20/X20)*100,0)</f>
        <v>-100</v>
      </c>
      <c r="AA20" s="62">
        <f>SUM(AA26:AA33)</f>
        <v>2566392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2566392</v>
      </c>
      <c r="F27" s="11">
        <v>2566392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641598</v>
      </c>
      <c r="Y27" s="11">
        <v>-641598</v>
      </c>
      <c r="Z27" s="2">
        <v>-100</v>
      </c>
      <c r="AA27" s="15">
        <v>2566392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281389038</v>
      </c>
      <c r="D36" s="10">
        <f t="shared" si="4"/>
        <v>0</v>
      </c>
      <c r="E36" s="11">
        <f t="shared" si="4"/>
        <v>22261907</v>
      </c>
      <c r="F36" s="11">
        <f t="shared" si="4"/>
        <v>22261907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5565477</v>
      </c>
      <c r="Y36" s="11">
        <f t="shared" si="4"/>
        <v>-5565477</v>
      </c>
      <c r="Z36" s="2">
        <f aca="true" t="shared" si="5" ref="Z36:Z49">+IF(X36&lt;&gt;0,+(Y36/X36)*100,0)</f>
        <v>-100</v>
      </c>
      <c r="AA36" s="15">
        <f>AA6+AA21</f>
        <v>22261907</v>
      </c>
    </row>
    <row r="37" spans="1:27" ht="13.5">
      <c r="A37" s="46" t="s">
        <v>33</v>
      </c>
      <c r="B37" s="47"/>
      <c r="C37" s="9">
        <f t="shared" si="4"/>
        <v>28863967</v>
      </c>
      <c r="D37" s="10">
        <f t="shared" si="4"/>
        <v>0</v>
      </c>
      <c r="E37" s="11">
        <f t="shared" si="4"/>
        <v>6199000</v>
      </c>
      <c r="F37" s="11">
        <f t="shared" si="4"/>
        <v>6199000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1549750</v>
      </c>
      <c r="Y37" s="11">
        <f t="shared" si="4"/>
        <v>-1549750</v>
      </c>
      <c r="Z37" s="2">
        <f t="shared" si="5"/>
        <v>-100</v>
      </c>
      <c r="AA37" s="15">
        <f>AA7+AA22</f>
        <v>6199000</v>
      </c>
    </row>
    <row r="38" spans="1:27" ht="13.5">
      <c r="A38" s="46" t="s">
        <v>34</v>
      </c>
      <c r="B38" s="47"/>
      <c r="C38" s="9">
        <f t="shared" si="4"/>
        <v>103130677</v>
      </c>
      <c r="D38" s="10">
        <f t="shared" si="4"/>
        <v>0</v>
      </c>
      <c r="E38" s="11">
        <f t="shared" si="4"/>
        <v>20000000</v>
      </c>
      <c r="F38" s="11">
        <f t="shared" si="4"/>
        <v>20000000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5000000</v>
      </c>
      <c r="Y38" s="11">
        <f t="shared" si="4"/>
        <v>-5000000</v>
      </c>
      <c r="Z38" s="2">
        <f t="shared" si="5"/>
        <v>-100</v>
      </c>
      <c r="AA38" s="15">
        <f>AA8+AA23</f>
        <v>20000000</v>
      </c>
    </row>
    <row r="39" spans="1:27" ht="13.5">
      <c r="A39" s="46" t="s">
        <v>35</v>
      </c>
      <c r="B39" s="47"/>
      <c r="C39" s="9">
        <f t="shared" si="4"/>
        <v>131981332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46519024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591884038</v>
      </c>
      <c r="D41" s="50">
        <f t="shared" si="6"/>
        <v>0</v>
      </c>
      <c r="E41" s="51">
        <f t="shared" si="6"/>
        <v>48460907</v>
      </c>
      <c r="F41" s="51">
        <f t="shared" si="6"/>
        <v>48460907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12115227</v>
      </c>
      <c r="Y41" s="51">
        <f t="shared" si="6"/>
        <v>-12115227</v>
      </c>
      <c r="Z41" s="52">
        <f t="shared" si="5"/>
        <v>-100</v>
      </c>
      <c r="AA41" s="53">
        <f>SUM(AA36:AA40)</f>
        <v>48460907</v>
      </c>
    </row>
    <row r="42" spans="1:27" ht="13.5">
      <c r="A42" s="54" t="s">
        <v>38</v>
      </c>
      <c r="B42" s="35"/>
      <c r="C42" s="65">
        <f aca="true" t="shared" si="7" ref="C42:Y48">C12+C27</f>
        <v>66915656</v>
      </c>
      <c r="D42" s="66">
        <f t="shared" si="7"/>
        <v>0</v>
      </c>
      <c r="E42" s="67">
        <f t="shared" si="7"/>
        <v>3566392</v>
      </c>
      <c r="F42" s="67">
        <f t="shared" si="7"/>
        <v>3566392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891598</v>
      </c>
      <c r="Y42" s="67">
        <f t="shared" si="7"/>
        <v>-891598</v>
      </c>
      <c r="Z42" s="69">
        <f t="shared" si="5"/>
        <v>-100</v>
      </c>
      <c r="AA42" s="68">
        <f aca="true" t="shared" si="8" ref="AA42:AA48">AA12+AA27</f>
        <v>3566392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27000000</v>
      </c>
      <c r="F44" s="67">
        <f t="shared" si="7"/>
        <v>27000000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6750000</v>
      </c>
      <c r="Y44" s="67">
        <f t="shared" si="7"/>
        <v>-6750000</v>
      </c>
      <c r="Z44" s="69">
        <f t="shared" si="5"/>
        <v>-100</v>
      </c>
      <c r="AA44" s="68">
        <f t="shared" si="8"/>
        <v>27000000</v>
      </c>
    </row>
    <row r="45" spans="1:27" ht="13.5">
      <c r="A45" s="54" t="s">
        <v>41</v>
      </c>
      <c r="B45" s="35" t="s">
        <v>42</v>
      </c>
      <c r="C45" s="65">
        <f t="shared" si="7"/>
        <v>200002459</v>
      </c>
      <c r="D45" s="66">
        <f t="shared" si="7"/>
        <v>0</v>
      </c>
      <c r="E45" s="67">
        <f t="shared" si="7"/>
        <v>6600000</v>
      </c>
      <c r="F45" s="67">
        <f t="shared" si="7"/>
        <v>6600000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1650000</v>
      </c>
      <c r="Y45" s="67">
        <f t="shared" si="7"/>
        <v>-1650000</v>
      </c>
      <c r="Z45" s="69">
        <f t="shared" si="5"/>
        <v>-100</v>
      </c>
      <c r="AA45" s="68">
        <f t="shared" si="8"/>
        <v>6600000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760592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82849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859645594</v>
      </c>
      <c r="D49" s="78">
        <f t="shared" si="9"/>
        <v>0</v>
      </c>
      <c r="E49" s="79">
        <f t="shared" si="9"/>
        <v>85627299</v>
      </c>
      <c r="F49" s="79">
        <f t="shared" si="9"/>
        <v>85627299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21406825</v>
      </c>
      <c r="Y49" s="79">
        <f t="shared" si="9"/>
        <v>-21406825</v>
      </c>
      <c r="Z49" s="80">
        <f t="shared" si="5"/>
        <v>-100</v>
      </c>
      <c r="AA49" s="81">
        <f>SUM(AA41:AA48)</f>
        <v>85627299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23492229</v>
      </c>
      <c r="F51" s="67">
        <f t="shared" si="10"/>
        <v>23492229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5873059</v>
      </c>
      <c r="Y51" s="67">
        <f t="shared" si="10"/>
        <v>-5873059</v>
      </c>
      <c r="Z51" s="69">
        <f>+IF(X51&lt;&gt;0,+(Y51/X51)*100,0)</f>
        <v>-100</v>
      </c>
      <c r="AA51" s="68">
        <f>SUM(AA57:AA61)</f>
        <v>23492229</v>
      </c>
    </row>
    <row r="52" spans="1:27" ht="13.5">
      <c r="A52" s="84" t="s">
        <v>32</v>
      </c>
      <c r="B52" s="47"/>
      <c r="C52" s="9"/>
      <c r="D52" s="10"/>
      <c r="E52" s="11">
        <v>2055656</v>
      </c>
      <c r="F52" s="11">
        <v>2055656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513914</v>
      </c>
      <c r="Y52" s="11">
        <v>-513914</v>
      </c>
      <c r="Z52" s="2">
        <v>-100</v>
      </c>
      <c r="AA52" s="15">
        <v>2055656</v>
      </c>
    </row>
    <row r="53" spans="1:27" ht="13.5">
      <c r="A53" s="84" t="s">
        <v>33</v>
      </c>
      <c r="B53" s="47"/>
      <c r="C53" s="9"/>
      <c r="D53" s="10"/>
      <c r="E53" s="11">
        <v>2826156</v>
      </c>
      <c r="F53" s="11">
        <v>2826156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706539</v>
      </c>
      <c r="Y53" s="11">
        <v>-706539</v>
      </c>
      <c r="Z53" s="2">
        <v>-100</v>
      </c>
      <c r="AA53" s="15">
        <v>2826156</v>
      </c>
    </row>
    <row r="54" spans="1:27" ht="13.5">
      <c r="A54" s="84" t="s">
        <v>34</v>
      </c>
      <c r="B54" s="47"/>
      <c r="C54" s="9"/>
      <c r="D54" s="10"/>
      <c r="E54" s="11">
        <v>4310847</v>
      </c>
      <c r="F54" s="11">
        <v>4310847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1077712</v>
      </c>
      <c r="Y54" s="11">
        <v>-1077712</v>
      </c>
      <c r="Z54" s="2">
        <v>-100</v>
      </c>
      <c r="AA54" s="15">
        <v>4310847</v>
      </c>
    </row>
    <row r="55" spans="1:27" ht="13.5">
      <c r="A55" s="84" t="s">
        <v>35</v>
      </c>
      <c r="B55" s="47"/>
      <c r="C55" s="9"/>
      <c r="D55" s="10"/>
      <c r="E55" s="11">
        <v>3250000</v>
      </c>
      <c r="F55" s="11">
        <v>3250000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812500</v>
      </c>
      <c r="Y55" s="11">
        <v>-812500</v>
      </c>
      <c r="Z55" s="2">
        <v>-100</v>
      </c>
      <c r="AA55" s="15">
        <v>3250000</v>
      </c>
    </row>
    <row r="56" spans="1:27" ht="13.5">
      <c r="A56" s="84" t="s">
        <v>36</v>
      </c>
      <c r="B56" s="47"/>
      <c r="C56" s="9"/>
      <c r="D56" s="10"/>
      <c r="E56" s="11">
        <v>290218</v>
      </c>
      <c r="F56" s="11">
        <v>290218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72555</v>
      </c>
      <c r="Y56" s="11">
        <v>-72555</v>
      </c>
      <c r="Z56" s="2">
        <v>-100</v>
      </c>
      <c r="AA56" s="15">
        <v>290218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12732877</v>
      </c>
      <c r="F57" s="51">
        <f t="shared" si="11"/>
        <v>12732877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3183220</v>
      </c>
      <c r="Y57" s="51">
        <f t="shared" si="11"/>
        <v>-3183220</v>
      </c>
      <c r="Z57" s="52">
        <f>+IF(X57&lt;&gt;0,+(Y57/X57)*100,0)</f>
        <v>-100</v>
      </c>
      <c r="AA57" s="53">
        <f>SUM(AA52:AA56)</f>
        <v>12732877</v>
      </c>
    </row>
    <row r="58" spans="1:27" ht="13.5">
      <c r="A58" s="86" t="s">
        <v>38</v>
      </c>
      <c r="B58" s="35"/>
      <c r="C58" s="9"/>
      <c r="D58" s="10"/>
      <c r="E58" s="11">
        <v>7348142</v>
      </c>
      <c r="F58" s="11">
        <v>7348142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1837036</v>
      </c>
      <c r="Y58" s="11">
        <v>-1837036</v>
      </c>
      <c r="Z58" s="2">
        <v>-100</v>
      </c>
      <c r="AA58" s="15">
        <v>7348142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3411210</v>
      </c>
      <c r="F61" s="11">
        <v>3411210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852803</v>
      </c>
      <c r="Y61" s="11">
        <v>-852803</v>
      </c>
      <c r="Z61" s="2">
        <v>-100</v>
      </c>
      <c r="AA61" s="15">
        <v>3411210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23491937</v>
      </c>
      <c r="F68" s="11"/>
      <c r="G68" s="11">
        <v>9047</v>
      </c>
      <c r="H68" s="11">
        <v>209017</v>
      </c>
      <c r="I68" s="11">
        <v>5445</v>
      </c>
      <c r="J68" s="11">
        <v>223509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223509</v>
      </c>
      <c r="X68" s="11"/>
      <c r="Y68" s="11">
        <v>223509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23491937</v>
      </c>
      <c r="F69" s="79">
        <f t="shared" si="12"/>
        <v>0</v>
      </c>
      <c r="G69" s="79">
        <f t="shared" si="12"/>
        <v>9047</v>
      </c>
      <c r="H69" s="79">
        <f t="shared" si="12"/>
        <v>209017</v>
      </c>
      <c r="I69" s="79">
        <f t="shared" si="12"/>
        <v>5445</v>
      </c>
      <c r="J69" s="79">
        <f t="shared" si="12"/>
        <v>223509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223509</v>
      </c>
      <c r="X69" s="79">
        <f t="shared" si="12"/>
        <v>0</v>
      </c>
      <c r="Y69" s="79">
        <f t="shared" si="12"/>
        <v>223509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24043000</v>
      </c>
      <c r="F5" s="43">
        <f t="shared" si="0"/>
        <v>24043000</v>
      </c>
      <c r="G5" s="43">
        <f t="shared" si="0"/>
        <v>14077019</v>
      </c>
      <c r="H5" s="43">
        <f t="shared" si="0"/>
        <v>12565517</v>
      </c>
      <c r="I5" s="43">
        <f t="shared" si="0"/>
        <v>7193229</v>
      </c>
      <c r="J5" s="43">
        <f t="shared" si="0"/>
        <v>33835765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33835765</v>
      </c>
      <c r="X5" s="43">
        <f t="shared" si="0"/>
        <v>6010750</v>
      </c>
      <c r="Y5" s="43">
        <f t="shared" si="0"/>
        <v>27825015</v>
      </c>
      <c r="Z5" s="44">
        <f>+IF(X5&lt;&gt;0,+(Y5/X5)*100,0)</f>
        <v>462.92085014349294</v>
      </c>
      <c r="AA5" s="45">
        <f>SUM(AA11:AA18)</f>
        <v>24043000</v>
      </c>
    </row>
    <row r="6" spans="1:27" ht="13.5">
      <c r="A6" s="46" t="s">
        <v>32</v>
      </c>
      <c r="B6" s="47"/>
      <c r="C6" s="9"/>
      <c r="D6" s="10"/>
      <c r="E6" s="11">
        <v>5500000</v>
      </c>
      <c r="F6" s="11">
        <v>5500000</v>
      </c>
      <c r="G6" s="11">
        <v>3295630</v>
      </c>
      <c r="H6" s="11">
        <v>5411041</v>
      </c>
      <c r="I6" s="11">
        <v>5343813</v>
      </c>
      <c r="J6" s="11">
        <v>14050484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14050484</v>
      </c>
      <c r="X6" s="11">
        <v>1375000</v>
      </c>
      <c r="Y6" s="11">
        <v>12675484</v>
      </c>
      <c r="Z6" s="2">
        <v>921.85</v>
      </c>
      <c r="AA6" s="15">
        <v>5500000</v>
      </c>
    </row>
    <row r="7" spans="1:27" ht="13.5">
      <c r="A7" s="46" t="s">
        <v>33</v>
      </c>
      <c r="B7" s="47"/>
      <c r="C7" s="9"/>
      <c r="D7" s="10"/>
      <c r="E7" s="11">
        <v>7000000</v>
      </c>
      <c r="F7" s="11">
        <v>7000000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1750000</v>
      </c>
      <c r="Y7" s="11">
        <v>-1750000</v>
      </c>
      <c r="Z7" s="2">
        <v>-100</v>
      </c>
      <c r="AA7" s="15">
        <v>7000000</v>
      </c>
    </row>
    <row r="8" spans="1:27" ht="13.5">
      <c r="A8" s="46" t="s">
        <v>34</v>
      </c>
      <c r="B8" s="47"/>
      <c r="C8" s="9"/>
      <c r="D8" s="10"/>
      <c r="E8" s="11">
        <v>8500000</v>
      </c>
      <c r="F8" s="11">
        <v>8500000</v>
      </c>
      <c r="G8" s="11">
        <v>4459539</v>
      </c>
      <c r="H8" s="11">
        <v>5819371</v>
      </c>
      <c r="I8" s="11">
        <v>1612085</v>
      </c>
      <c r="J8" s="11">
        <v>11890995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11890995</v>
      </c>
      <c r="X8" s="11">
        <v>2125000</v>
      </c>
      <c r="Y8" s="11">
        <v>9765995</v>
      </c>
      <c r="Z8" s="2">
        <v>459.58</v>
      </c>
      <c r="AA8" s="15">
        <v>8500000</v>
      </c>
    </row>
    <row r="9" spans="1:27" ht="13.5">
      <c r="A9" s="46" t="s">
        <v>35</v>
      </c>
      <c r="B9" s="47"/>
      <c r="C9" s="9"/>
      <c r="D9" s="10"/>
      <c r="E9" s="11"/>
      <c r="F9" s="11"/>
      <c r="G9" s="11">
        <v>984123</v>
      </c>
      <c r="H9" s="11">
        <v>710420</v>
      </c>
      <c r="I9" s="11"/>
      <c r="J9" s="11">
        <v>1694543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1694543</v>
      </c>
      <c r="X9" s="11"/>
      <c r="Y9" s="11">
        <v>1694543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21000000</v>
      </c>
      <c r="F11" s="51">
        <f t="shared" si="1"/>
        <v>21000000</v>
      </c>
      <c r="G11" s="51">
        <f t="shared" si="1"/>
        <v>8739292</v>
      </c>
      <c r="H11" s="51">
        <f t="shared" si="1"/>
        <v>11940832</v>
      </c>
      <c r="I11" s="51">
        <f t="shared" si="1"/>
        <v>6955898</v>
      </c>
      <c r="J11" s="51">
        <f t="shared" si="1"/>
        <v>27636022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27636022</v>
      </c>
      <c r="X11" s="51">
        <f t="shared" si="1"/>
        <v>5250000</v>
      </c>
      <c r="Y11" s="51">
        <f t="shared" si="1"/>
        <v>22386022</v>
      </c>
      <c r="Z11" s="52">
        <f>+IF(X11&lt;&gt;0,+(Y11/X11)*100,0)</f>
        <v>426.40041904761904</v>
      </c>
      <c r="AA11" s="53">
        <f>SUM(AA6:AA10)</f>
        <v>21000000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>
        <v>304085</v>
      </c>
      <c r="I12" s="11"/>
      <c r="J12" s="11">
        <v>304085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304085</v>
      </c>
      <c r="X12" s="11"/>
      <c r="Y12" s="11">
        <v>304085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3043000</v>
      </c>
      <c r="F15" s="11">
        <v>3043000</v>
      </c>
      <c r="G15" s="11">
        <v>5337727</v>
      </c>
      <c r="H15" s="11">
        <v>320600</v>
      </c>
      <c r="I15" s="11">
        <v>237331</v>
      </c>
      <c r="J15" s="11">
        <v>5895658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5895658</v>
      </c>
      <c r="X15" s="11">
        <v>760750</v>
      </c>
      <c r="Y15" s="11">
        <v>5134908</v>
      </c>
      <c r="Z15" s="2">
        <v>674.98</v>
      </c>
      <c r="AA15" s="15">
        <v>3043000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44037000</v>
      </c>
      <c r="F20" s="60">
        <f t="shared" si="2"/>
        <v>44037000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11009250</v>
      </c>
      <c r="Y20" s="60">
        <f t="shared" si="2"/>
        <v>-11009250</v>
      </c>
      <c r="Z20" s="61">
        <f>+IF(X20&lt;&gt;0,+(Y20/X20)*100,0)</f>
        <v>-100</v>
      </c>
      <c r="AA20" s="62">
        <f>SUM(AA26:AA33)</f>
        <v>44037000</v>
      </c>
    </row>
    <row r="21" spans="1:27" ht="13.5">
      <c r="A21" s="46" t="s">
        <v>32</v>
      </c>
      <c r="B21" s="47"/>
      <c r="C21" s="9"/>
      <c r="D21" s="10"/>
      <c r="E21" s="11">
        <v>12598000</v>
      </c>
      <c r="F21" s="11">
        <v>12598000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3149500</v>
      </c>
      <c r="Y21" s="11">
        <v>-3149500</v>
      </c>
      <c r="Z21" s="2">
        <v>-100</v>
      </c>
      <c r="AA21" s="15">
        <v>12598000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21116000</v>
      </c>
      <c r="F23" s="11">
        <v>21116000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5279000</v>
      </c>
      <c r="Y23" s="11">
        <v>-5279000</v>
      </c>
      <c r="Z23" s="2">
        <v>-100</v>
      </c>
      <c r="AA23" s="15">
        <v>21116000</v>
      </c>
    </row>
    <row r="24" spans="1:27" ht="13.5">
      <c r="A24" s="46" t="s">
        <v>35</v>
      </c>
      <c r="B24" s="47"/>
      <c r="C24" s="9"/>
      <c r="D24" s="10"/>
      <c r="E24" s="11">
        <v>10323000</v>
      </c>
      <c r="F24" s="11">
        <v>10323000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2580750</v>
      </c>
      <c r="Y24" s="11">
        <v>-2580750</v>
      </c>
      <c r="Z24" s="2">
        <v>-100</v>
      </c>
      <c r="AA24" s="15">
        <v>10323000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44037000</v>
      </c>
      <c r="F26" s="51">
        <f t="shared" si="3"/>
        <v>44037000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11009250</v>
      </c>
      <c r="Y26" s="51">
        <f t="shared" si="3"/>
        <v>-11009250</v>
      </c>
      <c r="Z26" s="52">
        <f>+IF(X26&lt;&gt;0,+(Y26/X26)*100,0)</f>
        <v>-100</v>
      </c>
      <c r="AA26" s="53">
        <f>SUM(AA21:AA25)</f>
        <v>44037000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18098000</v>
      </c>
      <c r="F36" s="11">
        <f t="shared" si="4"/>
        <v>18098000</v>
      </c>
      <c r="G36" s="11">
        <f t="shared" si="4"/>
        <v>3295630</v>
      </c>
      <c r="H36" s="11">
        <f t="shared" si="4"/>
        <v>5411041</v>
      </c>
      <c r="I36" s="11">
        <f t="shared" si="4"/>
        <v>5343813</v>
      </c>
      <c r="J36" s="11">
        <f t="shared" si="4"/>
        <v>14050484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14050484</v>
      </c>
      <c r="X36" s="11">
        <f t="shared" si="4"/>
        <v>4524500</v>
      </c>
      <c r="Y36" s="11">
        <f t="shared" si="4"/>
        <v>9525984</v>
      </c>
      <c r="Z36" s="2">
        <f aca="true" t="shared" si="5" ref="Z36:Z49">+IF(X36&lt;&gt;0,+(Y36/X36)*100,0)</f>
        <v>210.54224776218368</v>
      </c>
      <c r="AA36" s="15">
        <f>AA6+AA21</f>
        <v>18098000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7000000</v>
      </c>
      <c r="F37" s="11">
        <f t="shared" si="4"/>
        <v>7000000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1750000</v>
      </c>
      <c r="Y37" s="11">
        <f t="shared" si="4"/>
        <v>-1750000</v>
      </c>
      <c r="Z37" s="2">
        <f t="shared" si="5"/>
        <v>-100</v>
      </c>
      <c r="AA37" s="15">
        <f>AA7+AA22</f>
        <v>7000000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29616000</v>
      </c>
      <c r="F38" s="11">
        <f t="shared" si="4"/>
        <v>29616000</v>
      </c>
      <c r="G38" s="11">
        <f t="shared" si="4"/>
        <v>4459539</v>
      </c>
      <c r="H38" s="11">
        <f t="shared" si="4"/>
        <v>5819371</v>
      </c>
      <c r="I38" s="11">
        <f t="shared" si="4"/>
        <v>1612085</v>
      </c>
      <c r="J38" s="11">
        <f t="shared" si="4"/>
        <v>11890995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11890995</v>
      </c>
      <c r="X38" s="11">
        <f t="shared" si="4"/>
        <v>7404000</v>
      </c>
      <c r="Y38" s="11">
        <f t="shared" si="4"/>
        <v>4486995</v>
      </c>
      <c r="Z38" s="2">
        <f t="shared" si="5"/>
        <v>60.6023095623987</v>
      </c>
      <c r="AA38" s="15">
        <f>AA8+AA23</f>
        <v>29616000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10323000</v>
      </c>
      <c r="F39" s="11">
        <f t="shared" si="4"/>
        <v>10323000</v>
      </c>
      <c r="G39" s="11">
        <f t="shared" si="4"/>
        <v>984123</v>
      </c>
      <c r="H39" s="11">
        <f t="shared" si="4"/>
        <v>710420</v>
      </c>
      <c r="I39" s="11">
        <f t="shared" si="4"/>
        <v>0</v>
      </c>
      <c r="J39" s="11">
        <f t="shared" si="4"/>
        <v>1694543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1694543</v>
      </c>
      <c r="X39" s="11">
        <f t="shared" si="4"/>
        <v>2580750</v>
      </c>
      <c r="Y39" s="11">
        <f t="shared" si="4"/>
        <v>-886207</v>
      </c>
      <c r="Z39" s="2">
        <f t="shared" si="5"/>
        <v>-34.33912622299719</v>
      </c>
      <c r="AA39" s="15">
        <f>AA9+AA24</f>
        <v>10323000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65037000</v>
      </c>
      <c r="F41" s="51">
        <f t="shared" si="6"/>
        <v>65037000</v>
      </c>
      <c r="G41" s="51">
        <f t="shared" si="6"/>
        <v>8739292</v>
      </c>
      <c r="H41" s="51">
        <f t="shared" si="6"/>
        <v>11940832</v>
      </c>
      <c r="I41" s="51">
        <f t="shared" si="6"/>
        <v>6955898</v>
      </c>
      <c r="J41" s="51">
        <f t="shared" si="6"/>
        <v>27636022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27636022</v>
      </c>
      <c r="X41" s="51">
        <f t="shared" si="6"/>
        <v>16259250</v>
      </c>
      <c r="Y41" s="51">
        <f t="shared" si="6"/>
        <v>11376772</v>
      </c>
      <c r="Z41" s="52">
        <f t="shared" si="5"/>
        <v>69.97107492658026</v>
      </c>
      <c r="AA41" s="53">
        <f>SUM(AA36:AA40)</f>
        <v>65037000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304085</v>
      </c>
      <c r="I42" s="67">
        <f t="shared" si="7"/>
        <v>0</v>
      </c>
      <c r="J42" s="67">
        <f t="shared" si="7"/>
        <v>304085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304085</v>
      </c>
      <c r="X42" s="67">
        <f t="shared" si="7"/>
        <v>0</v>
      </c>
      <c r="Y42" s="67">
        <f t="shared" si="7"/>
        <v>304085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3043000</v>
      </c>
      <c r="F45" s="67">
        <f t="shared" si="7"/>
        <v>3043000</v>
      </c>
      <c r="G45" s="67">
        <f t="shared" si="7"/>
        <v>5337727</v>
      </c>
      <c r="H45" s="67">
        <f t="shared" si="7"/>
        <v>320600</v>
      </c>
      <c r="I45" s="67">
        <f t="shared" si="7"/>
        <v>237331</v>
      </c>
      <c r="J45" s="67">
        <f t="shared" si="7"/>
        <v>5895658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5895658</v>
      </c>
      <c r="X45" s="67">
        <f t="shared" si="7"/>
        <v>760750</v>
      </c>
      <c r="Y45" s="67">
        <f t="shared" si="7"/>
        <v>5134908</v>
      </c>
      <c r="Z45" s="69">
        <f t="shared" si="5"/>
        <v>674.9796910943148</v>
      </c>
      <c r="AA45" s="68">
        <f t="shared" si="8"/>
        <v>3043000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68080000</v>
      </c>
      <c r="F49" s="79">
        <f t="shared" si="9"/>
        <v>68080000</v>
      </c>
      <c r="G49" s="79">
        <f t="shared" si="9"/>
        <v>14077019</v>
      </c>
      <c r="H49" s="79">
        <f t="shared" si="9"/>
        <v>12565517</v>
      </c>
      <c r="I49" s="79">
        <f t="shared" si="9"/>
        <v>7193229</v>
      </c>
      <c r="J49" s="79">
        <f t="shared" si="9"/>
        <v>33835765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33835765</v>
      </c>
      <c r="X49" s="79">
        <f t="shared" si="9"/>
        <v>17020000</v>
      </c>
      <c r="Y49" s="79">
        <f t="shared" si="9"/>
        <v>16815765</v>
      </c>
      <c r="Z49" s="80">
        <f t="shared" si="5"/>
        <v>98.80002937720329</v>
      </c>
      <c r="AA49" s="81">
        <f>SUM(AA41:AA48)</f>
        <v>68080000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21254000</v>
      </c>
      <c r="F51" s="67">
        <f t="shared" si="10"/>
        <v>21254000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5313500</v>
      </c>
      <c r="Y51" s="67">
        <f t="shared" si="10"/>
        <v>-5313500</v>
      </c>
      <c r="Z51" s="69">
        <f>+IF(X51&lt;&gt;0,+(Y51/X51)*100,0)</f>
        <v>-100</v>
      </c>
      <c r="AA51" s="68">
        <f>SUM(AA57:AA61)</f>
        <v>21254000</v>
      </c>
    </row>
    <row r="52" spans="1:27" ht="13.5">
      <c r="A52" s="84" t="s">
        <v>32</v>
      </c>
      <c r="B52" s="47"/>
      <c r="C52" s="9"/>
      <c r="D52" s="10"/>
      <c r="E52" s="11">
        <v>5249000</v>
      </c>
      <c r="F52" s="11">
        <v>5249000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1312250</v>
      </c>
      <c r="Y52" s="11">
        <v>-1312250</v>
      </c>
      <c r="Z52" s="2">
        <v>-100</v>
      </c>
      <c r="AA52" s="15">
        <v>5249000</v>
      </c>
    </row>
    <row r="53" spans="1:27" ht="13.5">
      <c r="A53" s="84" t="s">
        <v>33</v>
      </c>
      <c r="B53" s="47"/>
      <c r="C53" s="9"/>
      <c r="D53" s="10"/>
      <c r="E53" s="11">
        <v>2973000</v>
      </c>
      <c r="F53" s="11">
        <v>2973000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743250</v>
      </c>
      <c r="Y53" s="11">
        <v>-743250</v>
      </c>
      <c r="Z53" s="2">
        <v>-100</v>
      </c>
      <c r="AA53" s="15">
        <v>2973000</v>
      </c>
    </row>
    <row r="54" spans="1:27" ht="13.5">
      <c r="A54" s="84" t="s">
        <v>34</v>
      </c>
      <c r="B54" s="47"/>
      <c r="C54" s="9"/>
      <c r="D54" s="10"/>
      <c r="E54" s="11">
        <v>2597000</v>
      </c>
      <c r="F54" s="11">
        <v>2597000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649250</v>
      </c>
      <c r="Y54" s="11">
        <v>-649250</v>
      </c>
      <c r="Z54" s="2">
        <v>-100</v>
      </c>
      <c r="AA54" s="15">
        <v>2597000</v>
      </c>
    </row>
    <row r="55" spans="1:27" ht="13.5">
      <c r="A55" s="84" t="s">
        <v>35</v>
      </c>
      <c r="B55" s="47"/>
      <c r="C55" s="9"/>
      <c r="D55" s="10"/>
      <c r="E55" s="11">
        <v>3849000</v>
      </c>
      <c r="F55" s="11">
        <v>3849000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962250</v>
      </c>
      <c r="Y55" s="11">
        <v>-962250</v>
      </c>
      <c r="Z55" s="2">
        <v>-100</v>
      </c>
      <c r="AA55" s="15">
        <v>3849000</v>
      </c>
    </row>
    <row r="56" spans="1:27" ht="13.5">
      <c r="A56" s="84" t="s">
        <v>36</v>
      </c>
      <c r="B56" s="47"/>
      <c r="C56" s="9"/>
      <c r="D56" s="10"/>
      <c r="E56" s="11">
        <v>576000</v>
      </c>
      <c r="F56" s="11">
        <v>576000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144000</v>
      </c>
      <c r="Y56" s="11">
        <v>-144000</v>
      </c>
      <c r="Z56" s="2">
        <v>-100</v>
      </c>
      <c r="AA56" s="15">
        <v>576000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15244000</v>
      </c>
      <c r="F57" s="51">
        <f t="shared" si="11"/>
        <v>15244000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3811000</v>
      </c>
      <c r="Y57" s="51">
        <f t="shared" si="11"/>
        <v>-3811000</v>
      </c>
      <c r="Z57" s="52">
        <f>+IF(X57&lt;&gt;0,+(Y57/X57)*100,0)</f>
        <v>-100</v>
      </c>
      <c r="AA57" s="53">
        <f>SUM(AA52:AA56)</f>
        <v>15244000</v>
      </c>
    </row>
    <row r="58" spans="1:27" ht="13.5">
      <c r="A58" s="86" t="s">
        <v>38</v>
      </c>
      <c r="B58" s="35"/>
      <c r="C58" s="9"/>
      <c r="D58" s="10"/>
      <c r="E58" s="11">
        <v>251000</v>
      </c>
      <c r="F58" s="11">
        <v>251000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62750</v>
      </c>
      <c r="Y58" s="11">
        <v>-62750</v>
      </c>
      <c r="Z58" s="2">
        <v>-100</v>
      </c>
      <c r="AA58" s="15">
        <v>251000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5759000</v>
      </c>
      <c r="F61" s="11">
        <v>5759000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1439750</v>
      </c>
      <c r="Y61" s="11">
        <v>-1439750</v>
      </c>
      <c r="Z61" s="2">
        <v>-100</v>
      </c>
      <c r="AA61" s="15">
        <v>5759000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13134190</v>
      </c>
      <c r="H65" s="11">
        <v>13857569</v>
      </c>
      <c r="I65" s="11">
        <v>12670635</v>
      </c>
      <c r="J65" s="11">
        <v>39662394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39662394</v>
      </c>
      <c r="X65" s="11"/>
      <c r="Y65" s="11">
        <v>39662394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2072486</v>
      </c>
      <c r="H67" s="11">
        <v>61468</v>
      </c>
      <c r="I67" s="11">
        <v>517829</v>
      </c>
      <c r="J67" s="11">
        <v>2651783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2651783</v>
      </c>
      <c r="X67" s="11"/>
      <c r="Y67" s="11">
        <v>2651783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21253633</v>
      </c>
      <c r="F68" s="11"/>
      <c r="G68" s="11">
        <v>10318056</v>
      </c>
      <c r="H68" s="11">
        <v>7898942</v>
      </c>
      <c r="I68" s="11">
        <v>11103073</v>
      </c>
      <c r="J68" s="11">
        <v>29320071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29320071</v>
      </c>
      <c r="X68" s="11"/>
      <c r="Y68" s="11">
        <v>29320071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21253633</v>
      </c>
      <c r="F69" s="79">
        <f t="shared" si="12"/>
        <v>0</v>
      </c>
      <c r="G69" s="79">
        <f t="shared" si="12"/>
        <v>25524732</v>
      </c>
      <c r="H69" s="79">
        <f t="shared" si="12"/>
        <v>21817979</v>
      </c>
      <c r="I69" s="79">
        <f t="shared" si="12"/>
        <v>24291537</v>
      </c>
      <c r="J69" s="79">
        <f t="shared" si="12"/>
        <v>71634248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71634248</v>
      </c>
      <c r="X69" s="79">
        <f t="shared" si="12"/>
        <v>0</v>
      </c>
      <c r="Y69" s="79">
        <f t="shared" si="12"/>
        <v>71634248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76376920</v>
      </c>
      <c r="F5" s="43">
        <f t="shared" si="0"/>
        <v>76376920</v>
      </c>
      <c r="G5" s="43">
        <f t="shared" si="0"/>
        <v>7469082</v>
      </c>
      <c r="H5" s="43">
        <f t="shared" si="0"/>
        <v>8677687</v>
      </c>
      <c r="I5" s="43">
        <f t="shared" si="0"/>
        <v>1965908</v>
      </c>
      <c r="J5" s="43">
        <f t="shared" si="0"/>
        <v>18112677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18112677</v>
      </c>
      <c r="X5" s="43">
        <f t="shared" si="0"/>
        <v>19094231</v>
      </c>
      <c r="Y5" s="43">
        <f t="shared" si="0"/>
        <v>-981554</v>
      </c>
      <c r="Z5" s="44">
        <f>+IF(X5&lt;&gt;0,+(Y5/X5)*100,0)</f>
        <v>-5.140578848134811</v>
      </c>
      <c r="AA5" s="45">
        <f>SUM(AA11:AA18)</f>
        <v>76376920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12400000</v>
      </c>
      <c r="F7" s="11">
        <v>12400000</v>
      </c>
      <c r="G7" s="11">
        <v>5308819</v>
      </c>
      <c r="H7" s="11">
        <v>6033526</v>
      </c>
      <c r="I7" s="11">
        <v>1965908</v>
      </c>
      <c r="J7" s="11">
        <v>13308253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13308253</v>
      </c>
      <c r="X7" s="11">
        <v>3100000</v>
      </c>
      <c r="Y7" s="11">
        <v>10208253</v>
      </c>
      <c r="Z7" s="2">
        <v>329.3</v>
      </c>
      <c r="AA7" s="15">
        <v>12400000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11000000</v>
      </c>
      <c r="F10" s="11">
        <v>11000000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2750000</v>
      </c>
      <c r="Y10" s="11">
        <v>-2750000</v>
      </c>
      <c r="Z10" s="2">
        <v>-100</v>
      </c>
      <c r="AA10" s="15">
        <v>11000000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23400000</v>
      </c>
      <c r="F11" s="51">
        <f t="shared" si="1"/>
        <v>23400000</v>
      </c>
      <c r="G11" s="51">
        <f t="shared" si="1"/>
        <v>5308819</v>
      </c>
      <c r="H11" s="51">
        <f t="shared" si="1"/>
        <v>6033526</v>
      </c>
      <c r="I11" s="51">
        <f t="shared" si="1"/>
        <v>1965908</v>
      </c>
      <c r="J11" s="51">
        <f t="shared" si="1"/>
        <v>13308253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13308253</v>
      </c>
      <c r="X11" s="51">
        <f t="shared" si="1"/>
        <v>5850000</v>
      </c>
      <c r="Y11" s="51">
        <f t="shared" si="1"/>
        <v>7458253</v>
      </c>
      <c r="Z11" s="52">
        <f>+IF(X11&lt;&gt;0,+(Y11/X11)*100,0)</f>
        <v>127.49150427350426</v>
      </c>
      <c r="AA11" s="53">
        <f>SUM(AA6:AA10)</f>
        <v>23400000</v>
      </c>
    </row>
    <row r="12" spans="1:27" ht="13.5">
      <c r="A12" s="54" t="s">
        <v>38</v>
      </c>
      <c r="B12" s="35"/>
      <c r="C12" s="9"/>
      <c r="D12" s="10"/>
      <c r="E12" s="11">
        <v>17936062</v>
      </c>
      <c r="F12" s="11">
        <v>17936062</v>
      </c>
      <c r="G12" s="11">
        <v>2160263</v>
      </c>
      <c r="H12" s="11">
        <v>1619222</v>
      </c>
      <c r="I12" s="11"/>
      <c r="J12" s="11">
        <v>3779485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3779485</v>
      </c>
      <c r="X12" s="11">
        <v>4484016</v>
      </c>
      <c r="Y12" s="11">
        <v>-704531</v>
      </c>
      <c r="Z12" s="2">
        <v>-15.71</v>
      </c>
      <c r="AA12" s="15">
        <v>17936062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35040858</v>
      </c>
      <c r="F15" s="11">
        <v>35040858</v>
      </c>
      <c r="G15" s="11"/>
      <c r="H15" s="11">
        <v>1024939</v>
      </c>
      <c r="I15" s="11"/>
      <c r="J15" s="11">
        <v>1024939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1024939</v>
      </c>
      <c r="X15" s="11">
        <v>8760215</v>
      </c>
      <c r="Y15" s="11">
        <v>-7735276</v>
      </c>
      <c r="Z15" s="2">
        <v>-88.3</v>
      </c>
      <c r="AA15" s="15">
        <v>35040858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36500000</v>
      </c>
      <c r="F20" s="60">
        <f t="shared" si="2"/>
        <v>36500000</v>
      </c>
      <c r="G20" s="60">
        <f t="shared" si="2"/>
        <v>3160209</v>
      </c>
      <c r="H20" s="60">
        <f t="shared" si="2"/>
        <v>0</v>
      </c>
      <c r="I20" s="60">
        <f t="shared" si="2"/>
        <v>5143186</v>
      </c>
      <c r="J20" s="60">
        <f t="shared" si="2"/>
        <v>8303395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8303395</v>
      </c>
      <c r="X20" s="60">
        <f t="shared" si="2"/>
        <v>9125000</v>
      </c>
      <c r="Y20" s="60">
        <f t="shared" si="2"/>
        <v>-821605</v>
      </c>
      <c r="Z20" s="61">
        <f>+IF(X20&lt;&gt;0,+(Y20/X20)*100,0)</f>
        <v>-9.003890410958903</v>
      </c>
      <c r="AA20" s="62">
        <f>SUM(AA26:AA33)</f>
        <v>36500000</v>
      </c>
    </row>
    <row r="21" spans="1:27" ht="13.5">
      <c r="A21" s="46" t="s">
        <v>32</v>
      </c>
      <c r="B21" s="47"/>
      <c r="C21" s="9"/>
      <c r="D21" s="10"/>
      <c r="E21" s="11">
        <v>36500000</v>
      </c>
      <c r="F21" s="11">
        <v>36500000</v>
      </c>
      <c r="G21" s="11">
        <v>3160209</v>
      </c>
      <c r="H21" s="11"/>
      <c r="I21" s="11">
        <v>5143186</v>
      </c>
      <c r="J21" s="11">
        <v>8303395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8303395</v>
      </c>
      <c r="X21" s="11">
        <v>9125000</v>
      </c>
      <c r="Y21" s="11">
        <v>-821605</v>
      </c>
      <c r="Z21" s="2">
        <v>-9</v>
      </c>
      <c r="AA21" s="15">
        <v>36500000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36500000</v>
      </c>
      <c r="F26" s="51">
        <f t="shared" si="3"/>
        <v>36500000</v>
      </c>
      <c r="G26" s="51">
        <f t="shared" si="3"/>
        <v>3160209</v>
      </c>
      <c r="H26" s="51">
        <f t="shared" si="3"/>
        <v>0</v>
      </c>
      <c r="I26" s="51">
        <f t="shared" si="3"/>
        <v>5143186</v>
      </c>
      <c r="J26" s="51">
        <f t="shared" si="3"/>
        <v>8303395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8303395</v>
      </c>
      <c r="X26" s="51">
        <f t="shared" si="3"/>
        <v>9125000</v>
      </c>
      <c r="Y26" s="51">
        <f t="shared" si="3"/>
        <v>-821605</v>
      </c>
      <c r="Z26" s="52">
        <f>+IF(X26&lt;&gt;0,+(Y26/X26)*100,0)</f>
        <v>-9.003890410958903</v>
      </c>
      <c r="AA26" s="53">
        <f>SUM(AA21:AA25)</f>
        <v>36500000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36500000</v>
      </c>
      <c r="F36" s="11">
        <f t="shared" si="4"/>
        <v>36500000</v>
      </c>
      <c r="G36" s="11">
        <f t="shared" si="4"/>
        <v>3160209</v>
      </c>
      <c r="H36" s="11">
        <f t="shared" si="4"/>
        <v>0</v>
      </c>
      <c r="I36" s="11">
        <f t="shared" si="4"/>
        <v>5143186</v>
      </c>
      <c r="J36" s="11">
        <f t="shared" si="4"/>
        <v>8303395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8303395</v>
      </c>
      <c r="X36" s="11">
        <f t="shared" si="4"/>
        <v>9125000</v>
      </c>
      <c r="Y36" s="11">
        <f t="shared" si="4"/>
        <v>-821605</v>
      </c>
      <c r="Z36" s="2">
        <f aca="true" t="shared" si="5" ref="Z36:Z49">+IF(X36&lt;&gt;0,+(Y36/X36)*100,0)</f>
        <v>-9.003890410958903</v>
      </c>
      <c r="AA36" s="15">
        <f>AA6+AA21</f>
        <v>36500000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12400000</v>
      </c>
      <c r="F37" s="11">
        <f t="shared" si="4"/>
        <v>12400000</v>
      </c>
      <c r="G37" s="11">
        <f t="shared" si="4"/>
        <v>5308819</v>
      </c>
      <c r="H37" s="11">
        <f t="shared" si="4"/>
        <v>6033526</v>
      </c>
      <c r="I37" s="11">
        <f t="shared" si="4"/>
        <v>1965908</v>
      </c>
      <c r="J37" s="11">
        <f t="shared" si="4"/>
        <v>13308253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13308253</v>
      </c>
      <c r="X37" s="11">
        <f t="shared" si="4"/>
        <v>3100000</v>
      </c>
      <c r="Y37" s="11">
        <f t="shared" si="4"/>
        <v>10208253</v>
      </c>
      <c r="Z37" s="2">
        <f t="shared" si="5"/>
        <v>329.29848387096774</v>
      </c>
      <c r="AA37" s="15">
        <f>AA7+AA22</f>
        <v>12400000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11000000</v>
      </c>
      <c r="F40" s="11">
        <f t="shared" si="4"/>
        <v>11000000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2750000</v>
      </c>
      <c r="Y40" s="11">
        <f t="shared" si="4"/>
        <v>-2750000</v>
      </c>
      <c r="Z40" s="2">
        <f t="shared" si="5"/>
        <v>-100</v>
      </c>
      <c r="AA40" s="15">
        <f>AA10+AA25</f>
        <v>11000000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59900000</v>
      </c>
      <c r="F41" s="51">
        <f t="shared" si="6"/>
        <v>59900000</v>
      </c>
      <c r="G41" s="51">
        <f t="shared" si="6"/>
        <v>8469028</v>
      </c>
      <c r="H41" s="51">
        <f t="shared" si="6"/>
        <v>6033526</v>
      </c>
      <c r="I41" s="51">
        <f t="shared" si="6"/>
        <v>7109094</v>
      </c>
      <c r="J41" s="51">
        <f t="shared" si="6"/>
        <v>21611648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21611648</v>
      </c>
      <c r="X41" s="51">
        <f t="shared" si="6"/>
        <v>14975000</v>
      </c>
      <c r="Y41" s="51">
        <f t="shared" si="6"/>
        <v>6636648</v>
      </c>
      <c r="Z41" s="52">
        <f t="shared" si="5"/>
        <v>44.318183639399</v>
      </c>
      <c r="AA41" s="53">
        <f>SUM(AA36:AA40)</f>
        <v>59900000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17936062</v>
      </c>
      <c r="F42" s="67">
        <f t="shared" si="7"/>
        <v>17936062</v>
      </c>
      <c r="G42" s="67">
        <f t="shared" si="7"/>
        <v>2160263</v>
      </c>
      <c r="H42" s="67">
        <f t="shared" si="7"/>
        <v>1619222</v>
      </c>
      <c r="I42" s="67">
        <f t="shared" si="7"/>
        <v>0</v>
      </c>
      <c r="J42" s="67">
        <f t="shared" si="7"/>
        <v>3779485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3779485</v>
      </c>
      <c r="X42" s="67">
        <f t="shared" si="7"/>
        <v>4484016</v>
      </c>
      <c r="Y42" s="67">
        <f t="shared" si="7"/>
        <v>-704531</v>
      </c>
      <c r="Z42" s="69">
        <f t="shared" si="5"/>
        <v>-15.71205365904136</v>
      </c>
      <c r="AA42" s="68">
        <f aca="true" t="shared" si="8" ref="AA42:AA48">AA12+AA27</f>
        <v>17936062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35040858</v>
      </c>
      <c r="F45" s="67">
        <f t="shared" si="7"/>
        <v>35040858</v>
      </c>
      <c r="G45" s="67">
        <f t="shared" si="7"/>
        <v>0</v>
      </c>
      <c r="H45" s="67">
        <f t="shared" si="7"/>
        <v>1024939</v>
      </c>
      <c r="I45" s="67">
        <f t="shared" si="7"/>
        <v>0</v>
      </c>
      <c r="J45" s="67">
        <f t="shared" si="7"/>
        <v>1024939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1024939</v>
      </c>
      <c r="X45" s="67">
        <f t="shared" si="7"/>
        <v>8760215</v>
      </c>
      <c r="Y45" s="67">
        <f t="shared" si="7"/>
        <v>-7735276</v>
      </c>
      <c r="Z45" s="69">
        <f t="shared" si="5"/>
        <v>-88.30007026083264</v>
      </c>
      <c r="AA45" s="68">
        <f t="shared" si="8"/>
        <v>35040858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112876920</v>
      </c>
      <c r="F49" s="79">
        <f t="shared" si="9"/>
        <v>112876920</v>
      </c>
      <c r="G49" s="79">
        <f t="shared" si="9"/>
        <v>10629291</v>
      </c>
      <c r="H49" s="79">
        <f t="shared" si="9"/>
        <v>8677687</v>
      </c>
      <c r="I49" s="79">
        <f t="shared" si="9"/>
        <v>7109094</v>
      </c>
      <c r="J49" s="79">
        <f t="shared" si="9"/>
        <v>26416072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26416072</v>
      </c>
      <c r="X49" s="79">
        <f t="shared" si="9"/>
        <v>28219231</v>
      </c>
      <c r="Y49" s="79">
        <f t="shared" si="9"/>
        <v>-1803159</v>
      </c>
      <c r="Z49" s="80">
        <f t="shared" si="5"/>
        <v>-6.389823308792504</v>
      </c>
      <c r="AA49" s="81">
        <f>SUM(AA41:AA48)</f>
        <v>112876920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17660000</v>
      </c>
      <c r="F51" s="67">
        <f t="shared" si="10"/>
        <v>17660000</v>
      </c>
      <c r="G51" s="67">
        <f t="shared" si="10"/>
        <v>0</v>
      </c>
      <c r="H51" s="67">
        <f t="shared" si="10"/>
        <v>2619165</v>
      </c>
      <c r="I51" s="67">
        <f t="shared" si="10"/>
        <v>211164</v>
      </c>
      <c r="J51" s="67">
        <f t="shared" si="10"/>
        <v>2830329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2830329</v>
      </c>
      <c r="X51" s="67">
        <f t="shared" si="10"/>
        <v>4415000</v>
      </c>
      <c r="Y51" s="67">
        <f t="shared" si="10"/>
        <v>-1584671</v>
      </c>
      <c r="Z51" s="69">
        <f>+IF(X51&lt;&gt;0,+(Y51/X51)*100,0)</f>
        <v>-35.8928878822197</v>
      </c>
      <c r="AA51" s="68">
        <f>SUM(AA57:AA61)</f>
        <v>17660000</v>
      </c>
    </row>
    <row r="52" spans="1:27" ht="13.5">
      <c r="A52" s="84" t="s">
        <v>32</v>
      </c>
      <c r="B52" s="47"/>
      <c r="C52" s="9"/>
      <c r="D52" s="10"/>
      <c r="E52" s="11">
        <v>10000000</v>
      </c>
      <c r="F52" s="11">
        <v>10000000</v>
      </c>
      <c r="G52" s="11"/>
      <c r="H52" s="11">
        <v>2265852</v>
      </c>
      <c r="I52" s="11">
        <v>125276</v>
      </c>
      <c r="J52" s="11">
        <v>2391128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2391128</v>
      </c>
      <c r="X52" s="11">
        <v>2500000</v>
      </c>
      <c r="Y52" s="11">
        <v>-108872</v>
      </c>
      <c r="Z52" s="2">
        <v>-4.35</v>
      </c>
      <c r="AA52" s="15">
        <v>10000000</v>
      </c>
    </row>
    <row r="53" spans="1:27" ht="13.5">
      <c r="A53" s="84" t="s">
        <v>33</v>
      </c>
      <c r="B53" s="47"/>
      <c r="C53" s="9"/>
      <c r="D53" s="10"/>
      <c r="E53" s="11">
        <v>1500000</v>
      </c>
      <c r="F53" s="11">
        <v>1500000</v>
      </c>
      <c r="G53" s="11"/>
      <c r="H53" s="11">
        <v>167735</v>
      </c>
      <c r="I53" s="11"/>
      <c r="J53" s="11">
        <v>167735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167735</v>
      </c>
      <c r="X53" s="11">
        <v>375000</v>
      </c>
      <c r="Y53" s="11">
        <v>-207265</v>
      </c>
      <c r="Z53" s="2">
        <v>-55.27</v>
      </c>
      <c r="AA53" s="15">
        <v>1500000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11500000</v>
      </c>
      <c r="F57" s="51">
        <f t="shared" si="11"/>
        <v>11500000</v>
      </c>
      <c r="G57" s="51">
        <f t="shared" si="11"/>
        <v>0</v>
      </c>
      <c r="H57" s="51">
        <f t="shared" si="11"/>
        <v>2433587</v>
      </c>
      <c r="I57" s="51">
        <f t="shared" si="11"/>
        <v>125276</v>
      </c>
      <c r="J57" s="51">
        <f t="shared" si="11"/>
        <v>2558863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2558863</v>
      </c>
      <c r="X57" s="51">
        <f t="shared" si="11"/>
        <v>2875000</v>
      </c>
      <c r="Y57" s="51">
        <f t="shared" si="11"/>
        <v>-316137</v>
      </c>
      <c r="Z57" s="52">
        <f>+IF(X57&lt;&gt;0,+(Y57/X57)*100,0)</f>
        <v>-10.996069565217391</v>
      </c>
      <c r="AA57" s="53">
        <f>SUM(AA52:AA56)</f>
        <v>11500000</v>
      </c>
    </row>
    <row r="58" spans="1:27" ht="13.5">
      <c r="A58" s="86" t="s">
        <v>38</v>
      </c>
      <c r="B58" s="35"/>
      <c r="C58" s="9"/>
      <c r="D58" s="10"/>
      <c r="E58" s="11">
        <v>540000</v>
      </c>
      <c r="F58" s="11">
        <v>540000</v>
      </c>
      <c r="G58" s="11"/>
      <c r="H58" s="11">
        <v>33000</v>
      </c>
      <c r="I58" s="11"/>
      <c r="J58" s="11">
        <v>33000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33000</v>
      </c>
      <c r="X58" s="11">
        <v>135000</v>
      </c>
      <c r="Y58" s="11">
        <v>-102000</v>
      </c>
      <c r="Z58" s="2">
        <v>-75.56</v>
      </c>
      <c r="AA58" s="15">
        <v>540000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5620000</v>
      </c>
      <c r="F61" s="11">
        <v>5620000</v>
      </c>
      <c r="G61" s="11"/>
      <c r="H61" s="11">
        <v>152578</v>
      </c>
      <c r="I61" s="11">
        <v>85888</v>
      </c>
      <c r="J61" s="11">
        <v>238466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238466</v>
      </c>
      <c r="X61" s="11">
        <v>1405000</v>
      </c>
      <c r="Y61" s="11">
        <v>-1166534</v>
      </c>
      <c r="Z61" s="2">
        <v>-83.03</v>
      </c>
      <c r="AA61" s="15">
        <v>5620000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7660000</v>
      </c>
      <c r="F66" s="14"/>
      <c r="G66" s="14"/>
      <c r="H66" s="14">
        <v>353312</v>
      </c>
      <c r="I66" s="14">
        <v>85888</v>
      </c>
      <c r="J66" s="14">
        <v>439200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439200</v>
      </c>
      <c r="X66" s="14"/>
      <c r="Y66" s="14">
        <v>439200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10000000</v>
      </c>
      <c r="F67" s="11"/>
      <c r="G67" s="11"/>
      <c r="H67" s="11">
        <v>2265853</v>
      </c>
      <c r="I67" s="11">
        <v>125276</v>
      </c>
      <c r="J67" s="11">
        <v>2391129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2391129</v>
      </c>
      <c r="X67" s="11"/>
      <c r="Y67" s="11">
        <v>2391129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17660000</v>
      </c>
      <c r="F69" s="79">
        <f t="shared" si="12"/>
        <v>0</v>
      </c>
      <c r="G69" s="79">
        <f t="shared" si="12"/>
        <v>0</v>
      </c>
      <c r="H69" s="79">
        <f t="shared" si="12"/>
        <v>2619165</v>
      </c>
      <c r="I69" s="79">
        <f t="shared" si="12"/>
        <v>211164</v>
      </c>
      <c r="J69" s="79">
        <f t="shared" si="12"/>
        <v>2830329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2830329</v>
      </c>
      <c r="X69" s="79">
        <f t="shared" si="12"/>
        <v>0</v>
      </c>
      <c r="Y69" s="79">
        <f t="shared" si="12"/>
        <v>2830329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62633002</v>
      </c>
      <c r="F5" s="43">
        <f t="shared" si="0"/>
        <v>62633002</v>
      </c>
      <c r="G5" s="43">
        <f t="shared" si="0"/>
        <v>2338476</v>
      </c>
      <c r="H5" s="43">
        <f t="shared" si="0"/>
        <v>5551273</v>
      </c>
      <c r="I5" s="43">
        <f t="shared" si="0"/>
        <v>9988691</v>
      </c>
      <c r="J5" s="43">
        <f t="shared" si="0"/>
        <v>17878440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17878440</v>
      </c>
      <c r="X5" s="43">
        <f t="shared" si="0"/>
        <v>15658250</v>
      </c>
      <c r="Y5" s="43">
        <f t="shared" si="0"/>
        <v>2220190</v>
      </c>
      <c r="Z5" s="44">
        <f>+IF(X5&lt;&gt;0,+(Y5/X5)*100,0)</f>
        <v>14.17904299650344</v>
      </c>
      <c r="AA5" s="45">
        <f>SUM(AA11:AA18)</f>
        <v>62633002</v>
      </c>
    </row>
    <row r="6" spans="1:27" ht="13.5">
      <c r="A6" s="46" t="s">
        <v>32</v>
      </c>
      <c r="B6" s="47"/>
      <c r="C6" s="9"/>
      <c r="D6" s="10"/>
      <c r="E6" s="11">
        <v>45373957</v>
      </c>
      <c r="F6" s="11">
        <v>45373957</v>
      </c>
      <c r="G6" s="11"/>
      <c r="H6" s="11">
        <v>4619419</v>
      </c>
      <c r="I6" s="11">
        <v>6233291</v>
      </c>
      <c r="J6" s="11">
        <v>10852710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10852710</v>
      </c>
      <c r="X6" s="11">
        <v>11343489</v>
      </c>
      <c r="Y6" s="11">
        <v>-490779</v>
      </c>
      <c r="Z6" s="2">
        <v>-4.33</v>
      </c>
      <c r="AA6" s="15">
        <v>45373957</v>
      </c>
    </row>
    <row r="7" spans="1:27" ht="13.5">
      <c r="A7" s="46" t="s">
        <v>33</v>
      </c>
      <c r="B7" s="47"/>
      <c r="C7" s="9"/>
      <c r="D7" s="10"/>
      <c r="E7" s="11">
        <v>17259045</v>
      </c>
      <c r="F7" s="11">
        <v>17259045</v>
      </c>
      <c r="G7" s="11"/>
      <c r="H7" s="11"/>
      <c r="I7" s="11">
        <v>1718833</v>
      </c>
      <c r="J7" s="11">
        <v>1718833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1718833</v>
      </c>
      <c r="X7" s="11">
        <v>4314761</v>
      </c>
      <c r="Y7" s="11">
        <v>-2595928</v>
      </c>
      <c r="Z7" s="2">
        <v>-60.16</v>
      </c>
      <c r="AA7" s="15">
        <v>17259045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>
        <v>2036567</v>
      </c>
      <c r="J8" s="11">
        <v>2036567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2036567</v>
      </c>
      <c r="X8" s="11"/>
      <c r="Y8" s="11">
        <v>2036567</v>
      </c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62633002</v>
      </c>
      <c r="F11" s="51">
        <f t="shared" si="1"/>
        <v>62633002</v>
      </c>
      <c r="G11" s="51">
        <f t="shared" si="1"/>
        <v>0</v>
      </c>
      <c r="H11" s="51">
        <f t="shared" si="1"/>
        <v>4619419</v>
      </c>
      <c r="I11" s="51">
        <f t="shared" si="1"/>
        <v>9988691</v>
      </c>
      <c r="J11" s="51">
        <f t="shared" si="1"/>
        <v>14608110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14608110</v>
      </c>
      <c r="X11" s="51">
        <f t="shared" si="1"/>
        <v>15658250</v>
      </c>
      <c r="Y11" s="51">
        <f t="shared" si="1"/>
        <v>-1050140</v>
      </c>
      <c r="Z11" s="52">
        <f>+IF(X11&lt;&gt;0,+(Y11/X11)*100,0)</f>
        <v>-6.706624303482189</v>
      </c>
      <c r="AA11" s="53">
        <f>SUM(AA6:AA10)</f>
        <v>62633002</v>
      </c>
    </row>
    <row r="12" spans="1:27" ht="13.5">
      <c r="A12" s="54" t="s">
        <v>38</v>
      </c>
      <c r="B12" s="35"/>
      <c r="C12" s="9"/>
      <c r="D12" s="10"/>
      <c r="E12" s="11"/>
      <c r="F12" s="11"/>
      <c r="G12" s="11">
        <v>1954706</v>
      </c>
      <c r="H12" s="11"/>
      <c r="I12" s="11"/>
      <c r="J12" s="11">
        <v>1954706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1954706</v>
      </c>
      <c r="X12" s="11"/>
      <c r="Y12" s="11">
        <v>1954706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>
        <v>383770</v>
      </c>
      <c r="H15" s="11">
        <v>931854</v>
      </c>
      <c r="I15" s="11"/>
      <c r="J15" s="11">
        <v>1315624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1315624</v>
      </c>
      <c r="X15" s="11"/>
      <c r="Y15" s="11">
        <v>1315624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18119448</v>
      </c>
      <c r="F20" s="60">
        <f t="shared" si="2"/>
        <v>18119448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4529862</v>
      </c>
      <c r="Y20" s="60">
        <f t="shared" si="2"/>
        <v>-4529862</v>
      </c>
      <c r="Z20" s="61">
        <f>+IF(X20&lt;&gt;0,+(Y20/X20)*100,0)</f>
        <v>-100</v>
      </c>
      <c r="AA20" s="62">
        <f>SUM(AA26:AA33)</f>
        <v>18119448</v>
      </c>
    </row>
    <row r="21" spans="1:27" ht="13.5">
      <c r="A21" s="46" t="s">
        <v>32</v>
      </c>
      <c r="B21" s="47"/>
      <c r="C21" s="9"/>
      <c r="D21" s="10"/>
      <c r="E21" s="11">
        <v>5809825</v>
      </c>
      <c r="F21" s="11">
        <v>5809825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1452456</v>
      </c>
      <c r="Y21" s="11">
        <v>-1452456</v>
      </c>
      <c r="Z21" s="2">
        <v>-100</v>
      </c>
      <c r="AA21" s="15">
        <v>5809825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5809825</v>
      </c>
      <c r="F26" s="51">
        <f t="shared" si="3"/>
        <v>5809825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1452456</v>
      </c>
      <c r="Y26" s="51">
        <f t="shared" si="3"/>
        <v>-1452456</v>
      </c>
      <c r="Z26" s="52">
        <f>+IF(X26&lt;&gt;0,+(Y26/X26)*100,0)</f>
        <v>-100</v>
      </c>
      <c r="AA26" s="53">
        <f>SUM(AA21:AA25)</f>
        <v>5809825</v>
      </c>
    </row>
    <row r="27" spans="1:27" ht="13.5">
      <c r="A27" s="54" t="s">
        <v>38</v>
      </c>
      <c r="B27" s="64"/>
      <c r="C27" s="9"/>
      <c r="D27" s="10"/>
      <c r="E27" s="11">
        <v>12309623</v>
      </c>
      <c r="F27" s="11">
        <v>12309623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3077406</v>
      </c>
      <c r="Y27" s="11">
        <v>-3077406</v>
      </c>
      <c r="Z27" s="2">
        <v>-100</v>
      </c>
      <c r="AA27" s="15">
        <v>12309623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51183782</v>
      </c>
      <c r="F36" s="11">
        <f t="shared" si="4"/>
        <v>51183782</v>
      </c>
      <c r="G36" s="11">
        <f t="shared" si="4"/>
        <v>0</v>
      </c>
      <c r="H36" s="11">
        <f t="shared" si="4"/>
        <v>4619419</v>
      </c>
      <c r="I36" s="11">
        <f t="shared" si="4"/>
        <v>6233291</v>
      </c>
      <c r="J36" s="11">
        <f t="shared" si="4"/>
        <v>10852710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10852710</v>
      </c>
      <c r="X36" s="11">
        <f t="shared" si="4"/>
        <v>12795945</v>
      </c>
      <c r="Y36" s="11">
        <f t="shared" si="4"/>
        <v>-1943235</v>
      </c>
      <c r="Z36" s="2">
        <f aca="true" t="shared" si="5" ref="Z36:Z49">+IF(X36&lt;&gt;0,+(Y36/X36)*100,0)</f>
        <v>-15.18633442078721</v>
      </c>
      <c r="AA36" s="15">
        <f>AA6+AA21</f>
        <v>51183782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17259045</v>
      </c>
      <c r="F37" s="11">
        <f t="shared" si="4"/>
        <v>17259045</v>
      </c>
      <c r="G37" s="11">
        <f t="shared" si="4"/>
        <v>0</v>
      </c>
      <c r="H37" s="11">
        <f t="shared" si="4"/>
        <v>0</v>
      </c>
      <c r="I37" s="11">
        <f t="shared" si="4"/>
        <v>1718833</v>
      </c>
      <c r="J37" s="11">
        <f t="shared" si="4"/>
        <v>1718833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1718833</v>
      </c>
      <c r="X37" s="11">
        <f t="shared" si="4"/>
        <v>4314761</v>
      </c>
      <c r="Y37" s="11">
        <f t="shared" si="4"/>
        <v>-2595928</v>
      </c>
      <c r="Z37" s="2">
        <f t="shared" si="5"/>
        <v>-60.16388856764024</v>
      </c>
      <c r="AA37" s="15">
        <f>AA7+AA22</f>
        <v>17259045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2036567</v>
      </c>
      <c r="J38" s="11">
        <f t="shared" si="4"/>
        <v>2036567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2036567</v>
      </c>
      <c r="X38" s="11">
        <f t="shared" si="4"/>
        <v>0</v>
      </c>
      <c r="Y38" s="11">
        <f t="shared" si="4"/>
        <v>2036567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68442827</v>
      </c>
      <c r="F41" s="51">
        <f t="shared" si="6"/>
        <v>68442827</v>
      </c>
      <c r="G41" s="51">
        <f t="shared" si="6"/>
        <v>0</v>
      </c>
      <c r="H41" s="51">
        <f t="shared" si="6"/>
        <v>4619419</v>
      </c>
      <c r="I41" s="51">
        <f t="shared" si="6"/>
        <v>9988691</v>
      </c>
      <c r="J41" s="51">
        <f t="shared" si="6"/>
        <v>14608110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14608110</v>
      </c>
      <c r="X41" s="51">
        <f t="shared" si="6"/>
        <v>17110706</v>
      </c>
      <c r="Y41" s="51">
        <f t="shared" si="6"/>
        <v>-2502596</v>
      </c>
      <c r="Z41" s="52">
        <f t="shared" si="5"/>
        <v>-14.625907312065323</v>
      </c>
      <c r="AA41" s="53">
        <f>SUM(AA36:AA40)</f>
        <v>68442827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12309623</v>
      </c>
      <c r="F42" s="67">
        <f t="shared" si="7"/>
        <v>12309623</v>
      </c>
      <c r="G42" s="67">
        <f t="shared" si="7"/>
        <v>1954706</v>
      </c>
      <c r="H42" s="67">
        <f t="shared" si="7"/>
        <v>0</v>
      </c>
      <c r="I42" s="67">
        <f t="shared" si="7"/>
        <v>0</v>
      </c>
      <c r="J42" s="67">
        <f t="shared" si="7"/>
        <v>1954706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1954706</v>
      </c>
      <c r="X42" s="67">
        <f t="shared" si="7"/>
        <v>3077406</v>
      </c>
      <c r="Y42" s="67">
        <f t="shared" si="7"/>
        <v>-1122700</v>
      </c>
      <c r="Z42" s="69">
        <f t="shared" si="5"/>
        <v>-36.48202414631024</v>
      </c>
      <c r="AA42" s="68">
        <f aca="true" t="shared" si="8" ref="AA42:AA48">AA12+AA27</f>
        <v>12309623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383770</v>
      </c>
      <c r="H45" s="67">
        <f t="shared" si="7"/>
        <v>931854</v>
      </c>
      <c r="I45" s="67">
        <f t="shared" si="7"/>
        <v>0</v>
      </c>
      <c r="J45" s="67">
        <f t="shared" si="7"/>
        <v>1315624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1315624</v>
      </c>
      <c r="X45" s="67">
        <f t="shared" si="7"/>
        <v>0</v>
      </c>
      <c r="Y45" s="67">
        <f t="shared" si="7"/>
        <v>1315624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80752450</v>
      </c>
      <c r="F49" s="79">
        <f t="shared" si="9"/>
        <v>80752450</v>
      </c>
      <c r="G49" s="79">
        <f t="shared" si="9"/>
        <v>2338476</v>
      </c>
      <c r="H49" s="79">
        <f t="shared" si="9"/>
        <v>5551273</v>
      </c>
      <c r="I49" s="79">
        <f t="shared" si="9"/>
        <v>9988691</v>
      </c>
      <c r="J49" s="79">
        <f t="shared" si="9"/>
        <v>17878440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17878440</v>
      </c>
      <c r="X49" s="79">
        <f t="shared" si="9"/>
        <v>20188112</v>
      </c>
      <c r="Y49" s="79">
        <f t="shared" si="9"/>
        <v>-2309672</v>
      </c>
      <c r="Z49" s="80">
        <f t="shared" si="5"/>
        <v>-11.440752854947506</v>
      </c>
      <c r="AA49" s="81">
        <f>SUM(AA41:AA48)</f>
        <v>80752450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29811500</v>
      </c>
      <c r="F51" s="67">
        <f t="shared" si="10"/>
        <v>29811500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7452875</v>
      </c>
      <c r="Y51" s="67">
        <f t="shared" si="10"/>
        <v>-7452875</v>
      </c>
      <c r="Z51" s="69">
        <f>+IF(X51&lt;&gt;0,+(Y51/X51)*100,0)</f>
        <v>-100</v>
      </c>
      <c r="AA51" s="68">
        <f>SUM(AA57:AA61)</f>
        <v>29811500</v>
      </c>
    </row>
    <row r="52" spans="1:27" ht="13.5">
      <c r="A52" s="84" t="s">
        <v>32</v>
      </c>
      <c r="B52" s="47"/>
      <c r="C52" s="9"/>
      <c r="D52" s="10"/>
      <c r="E52" s="11">
        <v>9520000</v>
      </c>
      <c r="F52" s="11">
        <v>9520000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2380000</v>
      </c>
      <c r="Y52" s="11">
        <v>-2380000</v>
      </c>
      <c r="Z52" s="2">
        <v>-100</v>
      </c>
      <c r="AA52" s="15">
        <v>9520000</v>
      </c>
    </row>
    <row r="53" spans="1:27" ht="13.5">
      <c r="A53" s="84" t="s">
        <v>33</v>
      </c>
      <c r="B53" s="47"/>
      <c r="C53" s="9"/>
      <c r="D53" s="10"/>
      <c r="E53" s="11">
        <v>7200000</v>
      </c>
      <c r="F53" s="11">
        <v>7200000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1800000</v>
      </c>
      <c r="Y53" s="11">
        <v>-1800000</v>
      </c>
      <c r="Z53" s="2">
        <v>-100</v>
      </c>
      <c r="AA53" s="15">
        <v>7200000</v>
      </c>
    </row>
    <row r="54" spans="1:27" ht="13.5">
      <c r="A54" s="84" t="s">
        <v>34</v>
      </c>
      <c r="B54" s="47"/>
      <c r="C54" s="9"/>
      <c r="D54" s="10"/>
      <c r="E54" s="11">
        <v>7000000</v>
      </c>
      <c r="F54" s="11">
        <v>7000000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1750000</v>
      </c>
      <c r="Y54" s="11">
        <v>-1750000</v>
      </c>
      <c r="Z54" s="2">
        <v>-100</v>
      </c>
      <c r="AA54" s="15">
        <v>7000000</v>
      </c>
    </row>
    <row r="55" spans="1:27" ht="13.5">
      <c r="A55" s="84" t="s">
        <v>35</v>
      </c>
      <c r="B55" s="47"/>
      <c r="C55" s="9"/>
      <c r="D55" s="10"/>
      <c r="E55" s="11">
        <v>1900000</v>
      </c>
      <c r="F55" s="11">
        <v>1900000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475000</v>
      </c>
      <c r="Y55" s="11">
        <v>-475000</v>
      </c>
      <c r="Z55" s="2">
        <v>-100</v>
      </c>
      <c r="AA55" s="15">
        <v>1900000</v>
      </c>
    </row>
    <row r="56" spans="1:27" ht="13.5">
      <c r="A56" s="84" t="s">
        <v>36</v>
      </c>
      <c r="B56" s="47"/>
      <c r="C56" s="9"/>
      <c r="D56" s="10"/>
      <c r="E56" s="11">
        <v>360000</v>
      </c>
      <c r="F56" s="11">
        <v>360000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90000</v>
      </c>
      <c r="Y56" s="11">
        <v>-90000</v>
      </c>
      <c r="Z56" s="2">
        <v>-100</v>
      </c>
      <c r="AA56" s="15">
        <v>360000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25980000</v>
      </c>
      <c r="F57" s="51">
        <f t="shared" si="11"/>
        <v>25980000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6495000</v>
      </c>
      <c r="Y57" s="51">
        <f t="shared" si="11"/>
        <v>-6495000</v>
      </c>
      <c r="Z57" s="52">
        <f>+IF(X57&lt;&gt;0,+(Y57/X57)*100,0)</f>
        <v>-100</v>
      </c>
      <c r="AA57" s="53">
        <f>SUM(AA52:AA56)</f>
        <v>25980000</v>
      </c>
    </row>
    <row r="58" spans="1:27" ht="13.5">
      <c r="A58" s="86" t="s">
        <v>38</v>
      </c>
      <c r="B58" s="35"/>
      <c r="C58" s="9"/>
      <c r="D58" s="10"/>
      <c r="E58" s="11">
        <v>5150000</v>
      </c>
      <c r="F58" s="11">
        <v>5150000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1287500</v>
      </c>
      <c r="Y58" s="11">
        <v>-1287500</v>
      </c>
      <c r="Z58" s="2">
        <v>-100</v>
      </c>
      <c r="AA58" s="15">
        <v>5150000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-1318500</v>
      </c>
      <c r="F61" s="11">
        <v>-1318500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-329625</v>
      </c>
      <c r="Y61" s="11">
        <v>329625</v>
      </c>
      <c r="Z61" s="2">
        <v>-100</v>
      </c>
      <c r="AA61" s="15">
        <v>-1318500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150000</v>
      </c>
      <c r="F65" s="11"/>
      <c r="G65" s="11">
        <v>8779652</v>
      </c>
      <c r="H65" s="11">
        <v>9407259</v>
      </c>
      <c r="I65" s="11">
        <v>8666694</v>
      </c>
      <c r="J65" s="11">
        <v>26853605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26853605</v>
      </c>
      <c r="X65" s="11"/>
      <c r="Y65" s="11">
        <v>26853605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120000</v>
      </c>
      <c r="F66" s="14"/>
      <c r="G66" s="14">
        <v>394064</v>
      </c>
      <c r="H66" s="14">
        <v>214076</v>
      </c>
      <c r="I66" s="14">
        <v>676400</v>
      </c>
      <c r="J66" s="14">
        <v>1284540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1284540</v>
      </c>
      <c r="X66" s="14"/>
      <c r="Y66" s="14">
        <v>1284540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100000</v>
      </c>
      <c r="F67" s="11"/>
      <c r="G67" s="11">
        <v>2422448</v>
      </c>
      <c r="H67" s="11">
        <v>3541988</v>
      </c>
      <c r="I67" s="11">
        <v>-1338957</v>
      </c>
      <c r="J67" s="11">
        <v>4625479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4625479</v>
      </c>
      <c r="X67" s="11"/>
      <c r="Y67" s="11">
        <v>4625479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100000</v>
      </c>
      <c r="F68" s="11"/>
      <c r="G68" s="11">
        <v>3530469</v>
      </c>
      <c r="H68" s="11">
        <v>32469367</v>
      </c>
      <c r="I68" s="11">
        <v>7173836</v>
      </c>
      <c r="J68" s="11">
        <v>43173672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43173672</v>
      </c>
      <c r="X68" s="11"/>
      <c r="Y68" s="11">
        <v>43173672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470000</v>
      </c>
      <c r="F69" s="79">
        <f t="shared" si="12"/>
        <v>0</v>
      </c>
      <c r="G69" s="79">
        <f t="shared" si="12"/>
        <v>15126633</v>
      </c>
      <c r="H69" s="79">
        <f t="shared" si="12"/>
        <v>45632690</v>
      </c>
      <c r="I69" s="79">
        <f t="shared" si="12"/>
        <v>15177973</v>
      </c>
      <c r="J69" s="79">
        <f t="shared" si="12"/>
        <v>75937296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75937296</v>
      </c>
      <c r="X69" s="79">
        <f t="shared" si="12"/>
        <v>0</v>
      </c>
      <c r="Y69" s="79">
        <f t="shared" si="12"/>
        <v>75937296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378351500</v>
      </c>
      <c r="F5" s="43">
        <f t="shared" si="0"/>
        <v>378351500</v>
      </c>
      <c r="G5" s="43">
        <f t="shared" si="0"/>
        <v>14962246</v>
      </c>
      <c r="H5" s="43">
        <f t="shared" si="0"/>
        <v>29783257</v>
      </c>
      <c r="I5" s="43">
        <f t="shared" si="0"/>
        <v>43762076</v>
      </c>
      <c r="J5" s="43">
        <f t="shared" si="0"/>
        <v>88507579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88507579</v>
      </c>
      <c r="X5" s="43">
        <f t="shared" si="0"/>
        <v>94587875</v>
      </c>
      <c r="Y5" s="43">
        <f t="shared" si="0"/>
        <v>-6080296</v>
      </c>
      <c r="Z5" s="44">
        <f>+IF(X5&lt;&gt;0,+(Y5/X5)*100,0)</f>
        <v>-6.4281981173591225</v>
      </c>
      <c r="AA5" s="45">
        <f>SUM(AA11:AA18)</f>
        <v>378351500</v>
      </c>
    </row>
    <row r="6" spans="1:27" ht="13.5">
      <c r="A6" s="46" t="s">
        <v>32</v>
      </c>
      <c r="B6" s="47"/>
      <c r="C6" s="9"/>
      <c r="D6" s="10"/>
      <c r="E6" s="11">
        <v>53517000</v>
      </c>
      <c r="F6" s="11">
        <v>53517000</v>
      </c>
      <c r="G6" s="11">
        <v>490634</v>
      </c>
      <c r="H6" s="11">
        <v>5459939</v>
      </c>
      <c r="I6" s="11">
        <v>4291331</v>
      </c>
      <c r="J6" s="11">
        <v>10241904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10241904</v>
      </c>
      <c r="X6" s="11">
        <v>13379250</v>
      </c>
      <c r="Y6" s="11">
        <v>-3137346</v>
      </c>
      <c r="Z6" s="2">
        <v>-23.45</v>
      </c>
      <c r="AA6" s="15">
        <v>53517000</v>
      </c>
    </row>
    <row r="7" spans="1:27" ht="13.5">
      <c r="A7" s="46" t="s">
        <v>33</v>
      </c>
      <c r="B7" s="47"/>
      <c r="C7" s="9"/>
      <c r="D7" s="10"/>
      <c r="E7" s="11">
        <v>17142000</v>
      </c>
      <c r="F7" s="11">
        <v>17142000</v>
      </c>
      <c r="G7" s="11"/>
      <c r="H7" s="11"/>
      <c r="I7" s="11">
        <v>319749</v>
      </c>
      <c r="J7" s="11">
        <v>319749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319749</v>
      </c>
      <c r="X7" s="11">
        <v>4285500</v>
      </c>
      <c r="Y7" s="11">
        <v>-3965751</v>
      </c>
      <c r="Z7" s="2">
        <v>-92.54</v>
      </c>
      <c r="AA7" s="15">
        <v>17142000</v>
      </c>
    </row>
    <row r="8" spans="1:27" ht="13.5">
      <c r="A8" s="46" t="s">
        <v>34</v>
      </c>
      <c r="B8" s="47"/>
      <c r="C8" s="9"/>
      <c r="D8" s="10"/>
      <c r="E8" s="11">
        <v>202410000</v>
      </c>
      <c r="F8" s="11">
        <v>202410000</v>
      </c>
      <c r="G8" s="11">
        <v>2670422</v>
      </c>
      <c r="H8" s="11">
        <v>20127598</v>
      </c>
      <c r="I8" s="11">
        <v>38506263</v>
      </c>
      <c r="J8" s="11">
        <v>61304283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61304283</v>
      </c>
      <c r="X8" s="11">
        <v>50602500</v>
      </c>
      <c r="Y8" s="11">
        <v>10701783</v>
      </c>
      <c r="Z8" s="2">
        <v>21.15</v>
      </c>
      <c r="AA8" s="15">
        <v>202410000</v>
      </c>
    </row>
    <row r="9" spans="1:27" ht="13.5">
      <c r="A9" s="46" t="s">
        <v>35</v>
      </c>
      <c r="B9" s="47"/>
      <c r="C9" s="9"/>
      <c r="D9" s="10"/>
      <c r="E9" s="11">
        <v>20300000</v>
      </c>
      <c r="F9" s="11">
        <v>20300000</v>
      </c>
      <c r="G9" s="11">
        <v>9600000</v>
      </c>
      <c r="H9" s="11">
        <v>151600</v>
      </c>
      <c r="I9" s="11"/>
      <c r="J9" s="11">
        <v>9751600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9751600</v>
      </c>
      <c r="X9" s="11">
        <v>5075000</v>
      </c>
      <c r="Y9" s="11">
        <v>4676600</v>
      </c>
      <c r="Z9" s="2">
        <v>92.15</v>
      </c>
      <c r="AA9" s="15">
        <v>20300000</v>
      </c>
    </row>
    <row r="10" spans="1:27" ht="13.5">
      <c r="A10" s="46" t="s">
        <v>36</v>
      </c>
      <c r="B10" s="47"/>
      <c r="C10" s="9"/>
      <c r="D10" s="10"/>
      <c r="E10" s="11">
        <v>31400000</v>
      </c>
      <c r="F10" s="11">
        <v>31400000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7850000</v>
      </c>
      <c r="Y10" s="11">
        <v>-7850000</v>
      </c>
      <c r="Z10" s="2">
        <v>-100</v>
      </c>
      <c r="AA10" s="15">
        <v>31400000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324769000</v>
      </c>
      <c r="F11" s="51">
        <f t="shared" si="1"/>
        <v>324769000</v>
      </c>
      <c r="G11" s="51">
        <f t="shared" si="1"/>
        <v>12761056</v>
      </c>
      <c r="H11" s="51">
        <f t="shared" si="1"/>
        <v>25739137</v>
      </c>
      <c r="I11" s="51">
        <f t="shared" si="1"/>
        <v>43117343</v>
      </c>
      <c r="J11" s="51">
        <f t="shared" si="1"/>
        <v>81617536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81617536</v>
      </c>
      <c r="X11" s="51">
        <f t="shared" si="1"/>
        <v>81192250</v>
      </c>
      <c r="Y11" s="51">
        <f t="shared" si="1"/>
        <v>425286</v>
      </c>
      <c r="Z11" s="52">
        <f>+IF(X11&lt;&gt;0,+(Y11/X11)*100,0)</f>
        <v>0.5238012248706003</v>
      </c>
      <c r="AA11" s="53">
        <f>SUM(AA6:AA10)</f>
        <v>324769000</v>
      </c>
    </row>
    <row r="12" spans="1:27" ht="13.5">
      <c r="A12" s="54" t="s">
        <v>38</v>
      </c>
      <c r="B12" s="35"/>
      <c r="C12" s="9"/>
      <c r="D12" s="10"/>
      <c r="E12" s="11">
        <v>23256000</v>
      </c>
      <c r="F12" s="11">
        <v>23256000</v>
      </c>
      <c r="G12" s="11">
        <v>2201190</v>
      </c>
      <c r="H12" s="11">
        <v>4079320</v>
      </c>
      <c r="I12" s="11">
        <v>644733</v>
      </c>
      <c r="J12" s="11">
        <v>6925243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6925243</v>
      </c>
      <c r="X12" s="11">
        <v>5814000</v>
      </c>
      <c r="Y12" s="11">
        <v>1111243</v>
      </c>
      <c r="Z12" s="2">
        <v>19.11</v>
      </c>
      <c r="AA12" s="15">
        <v>23256000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28156500</v>
      </c>
      <c r="F15" s="11">
        <v>28156500</v>
      </c>
      <c r="G15" s="11"/>
      <c r="H15" s="11">
        <v>-35200</v>
      </c>
      <c r="I15" s="11"/>
      <c r="J15" s="11">
        <v>-35200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-35200</v>
      </c>
      <c r="X15" s="11">
        <v>7039125</v>
      </c>
      <c r="Y15" s="11">
        <v>-7074325</v>
      </c>
      <c r="Z15" s="2">
        <v>-100.5</v>
      </c>
      <c r="AA15" s="15">
        <v>28156500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2170000</v>
      </c>
      <c r="F18" s="18">
        <v>2170000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542500</v>
      </c>
      <c r="Y18" s="18">
        <v>-542500</v>
      </c>
      <c r="Z18" s="3">
        <v>-100</v>
      </c>
      <c r="AA18" s="23">
        <v>2170000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30050000</v>
      </c>
      <c r="F20" s="60">
        <f t="shared" si="2"/>
        <v>30050000</v>
      </c>
      <c r="G20" s="60">
        <f t="shared" si="2"/>
        <v>1266889</v>
      </c>
      <c r="H20" s="60">
        <f t="shared" si="2"/>
        <v>283362</v>
      </c>
      <c r="I20" s="60">
        <f t="shared" si="2"/>
        <v>3882369</v>
      </c>
      <c r="J20" s="60">
        <f t="shared" si="2"/>
        <v>5432620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5432620</v>
      </c>
      <c r="X20" s="60">
        <f t="shared" si="2"/>
        <v>7512500</v>
      </c>
      <c r="Y20" s="60">
        <f t="shared" si="2"/>
        <v>-2079880</v>
      </c>
      <c r="Z20" s="61">
        <f>+IF(X20&lt;&gt;0,+(Y20/X20)*100,0)</f>
        <v>-27.685590682196338</v>
      </c>
      <c r="AA20" s="62">
        <f>SUM(AA26:AA33)</f>
        <v>30050000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12100000</v>
      </c>
      <c r="F22" s="11">
        <v>12100000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3025000</v>
      </c>
      <c r="Y22" s="11">
        <v>-3025000</v>
      </c>
      <c r="Z22" s="2">
        <v>-100</v>
      </c>
      <c r="AA22" s="15">
        <v>12100000</v>
      </c>
    </row>
    <row r="23" spans="1:27" ht="13.5">
      <c r="A23" s="46" t="s">
        <v>34</v>
      </c>
      <c r="B23" s="47"/>
      <c r="C23" s="9"/>
      <c r="D23" s="10"/>
      <c r="E23" s="11">
        <v>4950000</v>
      </c>
      <c r="F23" s="11">
        <v>4950000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1237500</v>
      </c>
      <c r="Y23" s="11">
        <v>-1237500</v>
      </c>
      <c r="Z23" s="2">
        <v>-100</v>
      </c>
      <c r="AA23" s="15">
        <v>4950000</v>
      </c>
    </row>
    <row r="24" spans="1:27" ht="13.5">
      <c r="A24" s="46" t="s">
        <v>35</v>
      </c>
      <c r="B24" s="47"/>
      <c r="C24" s="9"/>
      <c r="D24" s="10"/>
      <c r="E24" s="11">
        <v>1500000</v>
      </c>
      <c r="F24" s="11">
        <v>1500000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375000</v>
      </c>
      <c r="Y24" s="11">
        <v>-375000</v>
      </c>
      <c r="Z24" s="2">
        <v>-100</v>
      </c>
      <c r="AA24" s="15">
        <v>1500000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18550000</v>
      </c>
      <c r="F26" s="51">
        <f t="shared" si="3"/>
        <v>18550000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4637500</v>
      </c>
      <c r="Y26" s="51">
        <f t="shared" si="3"/>
        <v>-4637500</v>
      </c>
      <c r="Z26" s="52">
        <f>+IF(X26&lt;&gt;0,+(Y26/X26)*100,0)</f>
        <v>-100</v>
      </c>
      <c r="AA26" s="53">
        <f>SUM(AA21:AA25)</f>
        <v>18550000</v>
      </c>
    </row>
    <row r="27" spans="1:27" ht="13.5">
      <c r="A27" s="54" t="s">
        <v>38</v>
      </c>
      <c r="B27" s="64"/>
      <c r="C27" s="9"/>
      <c r="D27" s="10"/>
      <c r="E27" s="11">
        <v>2550000</v>
      </c>
      <c r="F27" s="11">
        <v>2550000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637500</v>
      </c>
      <c r="Y27" s="11">
        <v>-637500</v>
      </c>
      <c r="Z27" s="2">
        <v>-100</v>
      </c>
      <c r="AA27" s="15">
        <v>2550000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8900000</v>
      </c>
      <c r="F30" s="11">
        <v>8900000</v>
      </c>
      <c r="G30" s="11">
        <v>1266889</v>
      </c>
      <c r="H30" s="11">
        <v>283362</v>
      </c>
      <c r="I30" s="11">
        <v>3882369</v>
      </c>
      <c r="J30" s="11">
        <v>5432620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5432620</v>
      </c>
      <c r="X30" s="11">
        <v>2225000</v>
      </c>
      <c r="Y30" s="11">
        <v>3207620</v>
      </c>
      <c r="Z30" s="2">
        <v>144.16</v>
      </c>
      <c r="AA30" s="15">
        <v>8900000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50000</v>
      </c>
      <c r="F33" s="18">
        <v>50000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12500</v>
      </c>
      <c r="Y33" s="18">
        <v>-12500</v>
      </c>
      <c r="Z33" s="3">
        <v>-100</v>
      </c>
      <c r="AA33" s="23">
        <v>50000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53517000</v>
      </c>
      <c r="F36" s="11">
        <f t="shared" si="4"/>
        <v>53517000</v>
      </c>
      <c r="G36" s="11">
        <f t="shared" si="4"/>
        <v>490634</v>
      </c>
      <c r="H36" s="11">
        <f t="shared" si="4"/>
        <v>5459939</v>
      </c>
      <c r="I36" s="11">
        <f t="shared" si="4"/>
        <v>4291331</v>
      </c>
      <c r="J36" s="11">
        <f t="shared" si="4"/>
        <v>10241904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10241904</v>
      </c>
      <c r="X36" s="11">
        <f t="shared" si="4"/>
        <v>13379250</v>
      </c>
      <c r="Y36" s="11">
        <f t="shared" si="4"/>
        <v>-3137346</v>
      </c>
      <c r="Z36" s="2">
        <f aca="true" t="shared" si="5" ref="Z36:Z49">+IF(X36&lt;&gt;0,+(Y36/X36)*100,0)</f>
        <v>-23.449341330792084</v>
      </c>
      <c r="AA36" s="15">
        <f>AA6+AA21</f>
        <v>53517000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29242000</v>
      </c>
      <c r="F37" s="11">
        <f t="shared" si="4"/>
        <v>29242000</v>
      </c>
      <c r="G37" s="11">
        <f t="shared" si="4"/>
        <v>0</v>
      </c>
      <c r="H37" s="11">
        <f t="shared" si="4"/>
        <v>0</v>
      </c>
      <c r="I37" s="11">
        <f t="shared" si="4"/>
        <v>319749</v>
      </c>
      <c r="J37" s="11">
        <f t="shared" si="4"/>
        <v>319749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319749</v>
      </c>
      <c r="X37" s="11">
        <f t="shared" si="4"/>
        <v>7310500</v>
      </c>
      <c r="Y37" s="11">
        <f t="shared" si="4"/>
        <v>-6990751</v>
      </c>
      <c r="Z37" s="2">
        <f t="shared" si="5"/>
        <v>-95.62616784077697</v>
      </c>
      <c r="AA37" s="15">
        <f>AA7+AA22</f>
        <v>29242000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207360000</v>
      </c>
      <c r="F38" s="11">
        <f t="shared" si="4"/>
        <v>207360000</v>
      </c>
      <c r="G38" s="11">
        <f t="shared" si="4"/>
        <v>2670422</v>
      </c>
      <c r="H38" s="11">
        <f t="shared" si="4"/>
        <v>20127598</v>
      </c>
      <c r="I38" s="11">
        <f t="shared" si="4"/>
        <v>38506263</v>
      </c>
      <c r="J38" s="11">
        <f t="shared" si="4"/>
        <v>61304283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61304283</v>
      </c>
      <c r="X38" s="11">
        <f t="shared" si="4"/>
        <v>51840000</v>
      </c>
      <c r="Y38" s="11">
        <f t="shared" si="4"/>
        <v>9464283</v>
      </c>
      <c r="Z38" s="2">
        <f t="shared" si="5"/>
        <v>18.25671875</v>
      </c>
      <c r="AA38" s="15">
        <f>AA8+AA23</f>
        <v>207360000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21800000</v>
      </c>
      <c r="F39" s="11">
        <f t="shared" si="4"/>
        <v>21800000</v>
      </c>
      <c r="G39" s="11">
        <f t="shared" si="4"/>
        <v>9600000</v>
      </c>
      <c r="H39" s="11">
        <f t="shared" si="4"/>
        <v>151600</v>
      </c>
      <c r="I39" s="11">
        <f t="shared" si="4"/>
        <v>0</v>
      </c>
      <c r="J39" s="11">
        <f t="shared" si="4"/>
        <v>9751600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9751600</v>
      </c>
      <c r="X39" s="11">
        <f t="shared" si="4"/>
        <v>5450000</v>
      </c>
      <c r="Y39" s="11">
        <f t="shared" si="4"/>
        <v>4301600</v>
      </c>
      <c r="Z39" s="2">
        <f t="shared" si="5"/>
        <v>78.92844036697248</v>
      </c>
      <c r="AA39" s="15">
        <f>AA9+AA24</f>
        <v>21800000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31400000</v>
      </c>
      <c r="F40" s="11">
        <f t="shared" si="4"/>
        <v>31400000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7850000</v>
      </c>
      <c r="Y40" s="11">
        <f t="shared" si="4"/>
        <v>-7850000</v>
      </c>
      <c r="Z40" s="2">
        <f t="shared" si="5"/>
        <v>-100</v>
      </c>
      <c r="AA40" s="15">
        <f>AA10+AA25</f>
        <v>31400000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343319000</v>
      </c>
      <c r="F41" s="51">
        <f t="shared" si="6"/>
        <v>343319000</v>
      </c>
      <c r="G41" s="51">
        <f t="shared" si="6"/>
        <v>12761056</v>
      </c>
      <c r="H41" s="51">
        <f t="shared" si="6"/>
        <v>25739137</v>
      </c>
      <c r="I41" s="51">
        <f t="shared" si="6"/>
        <v>43117343</v>
      </c>
      <c r="J41" s="51">
        <f t="shared" si="6"/>
        <v>81617536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81617536</v>
      </c>
      <c r="X41" s="51">
        <f t="shared" si="6"/>
        <v>85829750</v>
      </c>
      <c r="Y41" s="51">
        <f t="shared" si="6"/>
        <v>-4212214</v>
      </c>
      <c r="Z41" s="52">
        <f t="shared" si="5"/>
        <v>-4.907638668410429</v>
      </c>
      <c r="AA41" s="53">
        <f>SUM(AA36:AA40)</f>
        <v>343319000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25806000</v>
      </c>
      <c r="F42" s="67">
        <f t="shared" si="7"/>
        <v>25806000</v>
      </c>
      <c r="G42" s="67">
        <f t="shared" si="7"/>
        <v>2201190</v>
      </c>
      <c r="H42" s="67">
        <f t="shared" si="7"/>
        <v>4079320</v>
      </c>
      <c r="I42" s="67">
        <f t="shared" si="7"/>
        <v>644733</v>
      </c>
      <c r="J42" s="67">
        <f t="shared" si="7"/>
        <v>6925243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6925243</v>
      </c>
      <c r="X42" s="67">
        <f t="shared" si="7"/>
        <v>6451500</v>
      </c>
      <c r="Y42" s="67">
        <f t="shared" si="7"/>
        <v>473743</v>
      </c>
      <c r="Z42" s="69">
        <f t="shared" si="5"/>
        <v>7.343145005037588</v>
      </c>
      <c r="AA42" s="68">
        <f aca="true" t="shared" si="8" ref="AA42:AA48">AA12+AA27</f>
        <v>25806000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37056500</v>
      </c>
      <c r="F45" s="67">
        <f t="shared" si="7"/>
        <v>37056500</v>
      </c>
      <c r="G45" s="67">
        <f t="shared" si="7"/>
        <v>1266889</v>
      </c>
      <c r="H45" s="67">
        <f t="shared" si="7"/>
        <v>248162</v>
      </c>
      <c r="I45" s="67">
        <f t="shared" si="7"/>
        <v>3882369</v>
      </c>
      <c r="J45" s="67">
        <f t="shared" si="7"/>
        <v>5397420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5397420</v>
      </c>
      <c r="X45" s="67">
        <f t="shared" si="7"/>
        <v>9264125</v>
      </c>
      <c r="Y45" s="67">
        <f t="shared" si="7"/>
        <v>-3866705</v>
      </c>
      <c r="Z45" s="69">
        <f t="shared" si="5"/>
        <v>-41.73848042853481</v>
      </c>
      <c r="AA45" s="68">
        <f t="shared" si="8"/>
        <v>37056500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2220000</v>
      </c>
      <c r="F48" s="67">
        <f t="shared" si="7"/>
        <v>2220000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555000</v>
      </c>
      <c r="Y48" s="67">
        <f t="shared" si="7"/>
        <v>-555000</v>
      </c>
      <c r="Z48" s="69">
        <f t="shared" si="5"/>
        <v>-100</v>
      </c>
      <c r="AA48" s="68">
        <f t="shared" si="8"/>
        <v>2220000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408401500</v>
      </c>
      <c r="F49" s="79">
        <f t="shared" si="9"/>
        <v>408401500</v>
      </c>
      <c r="G49" s="79">
        <f t="shared" si="9"/>
        <v>16229135</v>
      </c>
      <c r="H49" s="79">
        <f t="shared" si="9"/>
        <v>30066619</v>
      </c>
      <c r="I49" s="79">
        <f t="shared" si="9"/>
        <v>47644445</v>
      </c>
      <c r="J49" s="79">
        <f t="shared" si="9"/>
        <v>93940199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93940199</v>
      </c>
      <c r="X49" s="79">
        <f t="shared" si="9"/>
        <v>102100375</v>
      </c>
      <c r="Y49" s="79">
        <f t="shared" si="9"/>
        <v>-8160176</v>
      </c>
      <c r="Z49" s="80">
        <f t="shared" si="5"/>
        <v>-7.99230756987915</v>
      </c>
      <c r="AA49" s="81">
        <f>SUM(AA41:AA48)</f>
        <v>408401500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64832371</v>
      </c>
      <c r="F51" s="67">
        <f t="shared" si="10"/>
        <v>64832371</v>
      </c>
      <c r="G51" s="67">
        <f t="shared" si="10"/>
        <v>776123</v>
      </c>
      <c r="H51" s="67">
        <f t="shared" si="10"/>
        <v>7068901</v>
      </c>
      <c r="I51" s="67">
        <f t="shared" si="10"/>
        <v>8359343</v>
      </c>
      <c r="J51" s="67">
        <f t="shared" si="10"/>
        <v>16204367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16204367</v>
      </c>
      <c r="X51" s="67">
        <f t="shared" si="10"/>
        <v>16208092</v>
      </c>
      <c r="Y51" s="67">
        <f t="shared" si="10"/>
        <v>-3725</v>
      </c>
      <c r="Z51" s="69">
        <f>+IF(X51&lt;&gt;0,+(Y51/X51)*100,0)</f>
        <v>-0.022982347336133087</v>
      </c>
      <c r="AA51" s="68">
        <f>SUM(AA57:AA61)</f>
        <v>64832371</v>
      </c>
    </row>
    <row r="52" spans="1:27" ht="13.5">
      <c r="A52" s="84" t="s">
        <v>32</v>
      </c>
      <c r="B52" s="47"/>
      <c r="C52" s="9"/>
      <c r="D52" s="10"/>
      <c r="E52" s="11">
        <v>16557673</v>
      </c>
      <c r="F52" s="11">
        <v>16557673</v>
      </c>
      <c r="G52" s="11"/>
      <c r="H52" s="11"/>
      <c r="I52" s="11">
        <v>3340472</v>
      </c>
      <c r="J52" s="11">
        <v>3340472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3340472</v>
      </c>
      <c r="X52" s="11">
        <v>4139418</v>
      </c>
      <c r="Y52" s="11">
        <v>-798946</v>
      </c>
      <c r="Z52" s="2">
        <v>-19.3</v>
      </c>
      <c r="AA52" s="15">
        <v>16557673</v>
      </c>
    </row>
    <row r="53" spans="1:27" ht="13.5">
      <c r="A53" s="84" t="s">
        <v>33</v>
      </c>
      <c r="B53" s="47"/>
      <c r="C53" s="9"/>
      <c r="D53" s="10"/>
      <c r="E53" s="11">
        <v>31029485</v>
      </c>
      <c r="F53" s="11">
        <v>31029485</v>
      </c>
      <c r="G53" s="11">
        <v>191829</v>
      </c>
      <c r="H53" s="11">
        <v>113837</v>
      </c>
      <c r="I53" s="11">
        <v>143248</v>
      </c>
      <c r="J53" s="11">
        <v>448914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448914</v>
      </c>
      <c r="X53" s="11">
        <v>7757371</v>
      </c>
      <c r="Y53" s="11">
        <v>-7308457</v>
      </c>
      <c r="Z53" s="2">
        <v>-94.21</v>
      </c>
      <c r="AA53" s="15">
        <v>31029485</v>
      </c>
    </row>
    <row r="54" spans="1:27" ht="13.5">
      <c r="A54" s="84" t="s">
        <v>34</v>
      </c>
      <c r="B54" s="47"/>
      <c r="C54" s="9"/>
      <c r="D54" s="10"/>
      <c r="E54" s="11">
        <v>7518445</v>
      </c>
      <c r="F54" s="11">
        <v>7518445</v>
      </c>
      <c r="G54" s="11">
        <v>319086</v>
      </c>
      <c r="H54" s="11">
        <v>6344893</v>
      </c>
      <c r="I54" s="11">
        <v>4330192</v>
      </c>
      <c r="J54" s="11">
        <v>10994171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10994171</v>
      </c>
      <c r="X54" s="11">
        <v>1879611</v>
      </c>
      <c r="Y54" s="11">
        <v>9114560</v>
      </c>
      <c r="Z54" s="2">
        <v>484.92</v>
      </c>
      <c r="AA54" s="15">
        <v>7518445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>
        <v>250102</v>
      </c>
      <c r="I55" s="11">
        <v>24383</v>
      </c>
      <c r="J55" s="11">
        <v>274485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274485</v>
      </c>
      <c r="X55" s="11"/>
      <c r="Y55" s="11">
        <v>274485</v>
      </c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55105603</v>
      </c>
      <c r="F57" s="51">
        <f t="shared" si="11"/>
        <v>55105603</v>
      </c>
      <c r="G57" s="51">
        <f t="shared" si="11"/>
        <v>510915</v>
      </c>
      <c r="H57" s="51">
        <f t="shared" si="11"/>
        <v>6708832</v>
      </c>
      <c r="I57" s="51">
        <f t="shared" si="11"/>
        <v>7838295</v>
      </c>
      <c r="J57" s="51">
        <f t="shared" si="11"/>
        <v>15058042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15058042</v>
      </c>
      <c r="X57" s="51">
        <f t="shared" si="11"/>
        <v>13776400</v>
      </c>
      <c r="Y57" s="51">
        <f t="shared" si="11"/>
        <v>1281642</v>
      </c>
      <c r="Z57" s="52">
        <f>+IF(X57&lt;&gt;0,+(Y57/X57)*100,0)</f>
        <v>9.303170639644609</v>
      </c>
      <c r="AA57" s="53">
        <f>SUM(AA52:AA56)</f>
        <v>55105603</v>
      </c>
    </row>
    <row r="58" spans="1:27" ht="13.5">
      <c r="A58" s="86" t="s">
        <v>38</v>
      </c>
      <c r="B58" s="35"/>
      <c r="C58" s="9"/>
      <c r="D58" s="10"/>
      <c r="E58" s="11">
        <v>69167</v>
      </c>
      <c r="F58" s="11">
        <v>69167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17292</v>
      </c>
      <c r="Y58" s="11">
        <v>-17292</v>
      </c>
      <c r="Z58" s="2">
        <v>-100</v>
      </c>
      <c r="AA58" s="15">
        <v>69167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9657601</v>
      </c>
      <c r="F61" s="11">
        <v>9657601</v>
      </c>
      <c r="G61" s="11">
        <v>265208</v>
      </c>
      <c r="H61" s="11">
        <v>360069</v>
      </c>
      <c r="I61" s="11">
        <v>521048</v>
      </c>
      <c r="J61" s="11">
        <v>1146325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1146325</v>
      </c>
      <c r="X61" s="11">
        <v>2414400</v>
      </c>
      <c r="Y61" s="11">
        <v>-1268075</v>
      </c>
      <c r="Z61" s="2">
        <v>-52.52</v>
      </c>
      <c r="AA61" s="15">
        <v>9657601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64832371</v>
      </c>
      <c r="F66" s="14"/>
      <c r="G66" s="14">
        <v>776123</v>
      </c>
      <c r="H66" s="14">
        <v>7068900</v>
      </c>
      <c r="I66" s="14">
        <v>8359342</v>
      </c>
      <c r="J66" s="14">
        <v>16204365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16204365</v>
      </c>
      <c r="X66" s="14"/>
      <c r="Y66" s="14">
        <v>16204365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64832371</v>
      </c>
      <c r="F69" s="79">
        <f t="shared" si="12"/>
        <v>0</v>
      </c>
      <c r="G69" s="79">
        <f t="shared" si="12"/>
        <v>776123</v>
      </c>
      <c r="H69" s="79">
        <f t="shared" si="12"/>
        <v>7068900</v>
      </c>
      <c r="I69" s="79">
        <f t="shared" si="12"/>
        <v>8359342</v>
      </c>
      <c r="J69" s="79">
        <f t="shared" si="12"/>
        <v>16204365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16204365</v>
      </c>
      <c r="X69" s="79">
        <f t="shared" si="12"/>
        <v>0</v>
      </c>
      <c r="Y69" s="79">
        <f t="shared" si="12"/>
        <v>16204365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48042250</v>
      </c>
      <c r="F5" s="43">
        <f t="shared" si="0"/>
        <v>48042250</v>
      </c>
      <c r="G5" s="43">
        <f t="shared" si="0"/>
        <v>0</v>
      </c>
      <c r="H5" s="43">
        <f t="shared" si="0"/>
        <v>135802</v>
      </c>
      <c r="I5" s="43">
        <f t="shared" si="0"/>
        <v>0</v>
      </c>
      <c r="J5" s="43">
        <f t="shared" si="0"/>
        <v>135802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135802</v>
      </c>
      <c r="X5" s="43">
        <f t="shared" si="0"/>
        <v>12010563</v>
      </c>
      <c r="Y5" s="43">
        <f t="shared" si="0"/>
        <v>-11874761</v>
      </c>
      <c r="Z5" s="44">
        <f>+IF(X5&lt;&gt;0,+(Y5/X5)*100,0)</f>
        <v>-98.86931195481844</v>
      </c>
      <c r="AA5" s="45">
        <f>SUM(AA11:AA18)</f>
        <v>48042250</v>
      </c>
    </row>
    <row r="6" spans="1:27" ht="13.5">
      <c r="A6" s="46" t="s">
        <v>32</v>
      </c>
      <c r="B6" s="47"/>
      <c r="C6" s="9"/>
      <c r="D6" s="10"/>
      <c r="E6" s="11">
        <v>6500000</v>
      </c>
      <c r="F6" s="11">
        <v>6500000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1625000</v>
      </c>
      <c r="Y6" s="11">
        <v>-1625000</v>
      </c>
      <c r="Z6" s="2">
        <v>-100</v>
      </c>
      <c r="AA6" s="15">
        <v>6500000</v>
      </c>
    </row>
    <row r="7" spans="1:27" ht="13.5">
      <c r="A7" s="46" t="s">
        <v>33</v>
      </c>
      <c r="B7" s="47"/>
      <c r="C7" s="9"/>
      <c r="D7" s="10"/>
      <c r="E7" s="11">
        <v>4000000</v>
      </c>
      <c r="F7" s="11">
        <v>4000000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1000000</v>
      </c>
      <c r="Y7" s="11">
        <v>-1000000</v>
      </c>
      <c r="Z7" s="2">
        <v>-100</v>
      </c>
      <c r="AA7" s="15">
        <v>4000000</v>
      </c>
    </row>
    <row r="8" spans="1:27" ht="13.5">
      <c r="A8" s="46" t="s">
        <v>34</v>
      </c>
      <c r="B8" s="47"/>
      <c r="C8" s="9"/>
      <c r="D8" s="10"/>
      <c r="E8" s="11">
        <v>24600000</v>
      </c>
      <c r="F8" s="11">
        <v>24600000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6150000</v>
      </c>
      <c r="Y8" s="11">
        <v>-6150000</v>
      </c>
      <c r="Z8" s="2">
        <v>-100</v>
      </c>
      <c r="AA8" s="15">
        <v>24600000</v>
      </c>
    </row>
    <row r="9" spans="1:27" ht="13.5">
      <c r="A9" s="46" t="s">
        <v>35</v>
      </c>
      <c r="B9" s="47"/>
      <c r="C9" s="9"/>
      <c r="D9" s="10"/>
      <c r="E9" s="11">
        <v>9342250</v>
      </c>
      <c r="F9" s="11">
        <v>9342250</v>
      </c>
      <c r="G9" s="11"/>
      <c r="H9" s="11">
        <v>135802</v>
      </c>
      <c r="I9" s="11"/>
      <c r="J9" s="11">
        <v>135802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135802</v>
      </c>
      <c r="X9" s="11">
        <v>2335563</v>
      </c>
      <c r="Y9" s="11">
        <v>-2199761</v>
      </c>
      <c r="Z9" s="2">
        <v>-94.19</v>
      </c>
      <c r="AA9" s="15">
        <v>9342250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44442250</v>
      </c>
      <c r="F11" s="51">
        <f t="shared" si="1"/>
        <v>44442250</v>
      </c>
      <c r="G11" s="51">
        <f t="shared" si="1"/>
        <v>0</v>
      </c>
      <c r="H11" s="51">
        <f t="shared" si="1"/>
        <v>135802</v>
      </c>
      <c r="I11" s="51">
        <f t="shared" si="1"/>
        <v>0</v>
      </c>
      <c r="J11" s="51">
        <f t="shared" si="1"/>
        <v>135802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135802</v>
      </c>
      <c r="X11" s="51">
        <f t="shared" si="1"/>
        <v>11110563</v>
      </c>
      <c r="Y11" s="51">
        <f t="shared" si="1"/>
        <v>-10974761</v>
      </c>
      <c r="Z11" s="52">
        <f>+IF(X11&lt;&gt;0,+(Y11/X11)*100,0)</f>
        <v>-98.77772170501171</v>
      </c>
      <c r="AA11" s="53">
        <f>SUM(AA6:AA10)</f>
        <v>44442250</v>
      </c>
    </row>
    <row r="12" spans="1:27" ht="13.5">
      <c r="A12" s="54" t="s">
        <v>38</v>
      </c>
      <c r="B12" s="35"/>
      <c r="C12" s="9"/>
      <c r="D12" s="10"/>
      <c r="E12" s="11">
        <v>3600000</v>
      </c>
      <c r="F12" s="11">
        <v>3600000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900000</v>
      </c>
      <c r="Y12" s="11">
        <v>-900000</v>
      </c>
      <c r="Z12" s="2">
        <v>-100</v>
      </c>
      <c r="AA12" s="15">
        <v>3600000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39400000</v>
      </c>
      <c r="F20" s="60">
        <f t="shared" si="2"/>
        <v>39400000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9850000</v>
      </c>
      <c r="Y20" s="60">
        <f t="shared" si="2"/>
        <v>-9850000</v>
      </c>
      <c r="Z20" s="61">
        <f>+IF(X20&lt;&gt;0,+(Y20/X20)*100,0)</f>
        <v>-100</v>
      </c>
      <c r="AA20" s="62">
        <f>SUM(AA26:AA33)</f>
        <v>39400000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4000000</v>
      </c>
      <c r="F22" s="11">
        <v>4000000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1000000</v>
      </c>
      <c r="Y22" s="11">
        <v>-1000000</v>
      </c>
      <c r="Z22" s="2">
        <v>-100</v>
      </c>
      <c r="AA22" s="15">
        <v>4000000</v>
      </c>
    </row>
    <row r="23" spans="1:27" ht="13.5">
      <c r="A23" s="46" t="s">
        <v>34</v>
      </c>
      <c r="B23" s="47"/>
      <c r="C23" s="9"/>
      <c r="D23" s="10"/>
      <c r="E23" s="11">
        <v>33300000</v>
      </c>
      <c r="F23" s="11">
        <v>33300000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8325000</v>
      </c>
      <c r="Y23" s="11">
        <v>-8325000</v>
      </c>
      <c r="Z23" s="2">
        <v>-100</v>
      </c>
      <c r="AA23" s="15">
        <v>33300000</v>
      </c>
    </row>
    <row r="24" spans="1:27" ht="13.5">
      <c r="A24" s="46" t="s">
        <v>35</v>
      </c>
      <c r="B24" s="47"/>
      <c r="C24" s="9"/>
      <c r="D24" s="10"/>
      <c r="E24" s="11">
        <v>2100000</v>
      </c>
      <c r="F24" s="11">
        <v>2100000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525000</v>
      </c>
      <c r="Y24" s="11">
        <v>-525000</v>
      </c>
      <c r="Z24" s="2">
        <v>-100</v>
      </c>
      <c r="AA24" s="15">
        <v>2100000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39400000</v>
      </c>
      <c r="F26" s="51">
        <f t="shared" si="3"/>
        <v>39400000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9850000</v>
      </c>
      <c r="Y26" s="51">
        <f t="shared" si="3"/>
        <v>-9850000</v>
      </c>
      <c r="Z26" s="52">
        <f>+IF(X26&lt;&gt;0,+(Y26/X26)*100,0)</f>
        <v>-100</v>
      </c>
      <c r="AA26" s="53">
        <f>SUM(AA21:AA25)</f>
        <v>39400000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6500000</v>
      </c>
      <c r="F36" s="11">
        <f t="shared" si="4"/>
        <v>6500000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1625000</v>
      </c>
      <c r="Y36" s="11">
        <f t="shared" si="4"/>
        <v>-1625000</v>
      </c>
      <c r="Z36" s="2">
        <f aca="true" t="shared" si="5" ref="Z36:Z49">+IF(X36&lt;&gt;0,+(Y36/X36)*100,0)</f>
        <v>-100</v>
      </c>
      <c r="AA36" s="15">
        <f>AA6+AA21</f>
        <v>6500000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8000000</v>
      </c>
      <c r="F37" s="11">
        <f t="shared" si="4"/>
        <v>8000000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2000000</v>
      </c>
      <c r="Y37" s="11">
        <f t="shared" si="4"/>
        <v>-2000000</v>
      </c>
      <c r="Z37" s="2">
        <f t="shared" si="5"/>
        <v>-100</v>
      </c>
      <c r="AA37" s="15">
        <f>AA7+AA22</f>
        <v>8000000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57900000</v>
      </c>
      <c r="F38" s="11">
        <f t="shared" si="4"/>
        <v>57900000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14475000</v>
      </c>
      <c r="Y38" s="11">
        <f t="shared" si="4"/>
        <v>-14475000</v>
      </c>
      <c r="Z38" s="2">
        <f t="shared" si="5"/>
        <v>-100</v>
      </c>
      <c r="AA38" s="15">
        <f>AA8+AA23</f>
        <v>57900000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11442250</v>
      </c>
      <c r="F39" s="11">
        <f t="shared" si="4"/>
        <v>11442250</v>
      </c>
      <c r="G39" s="11">
        <f t="shared" si="4"/>
        <v>0</v>
      </c>
      <c r="H39" s="11">
        <f t="shared" si="4"/>
        <v>135802</v>
      </c>
      <c r="I39" s="11">
        <f t="shared" si="4"/>
        <v>0</v>
      </c>
      <c r="J39" s="11">
        <f t="shared" si="4"/>
        <v>135802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135802</v>
      </c>
      <c r="X39" s="11">
        <f t="shared" si="4"/>
        <v>2860563</v>
      </c>
      <c r="Y39" s="11">
        <f t="shared" si="4"/>
        <v>-2724761</v>
      </c>
      <c r="Z39" s="2">
        <f t="shared" si="5"/>
        <v>-95.2526128597762</v>
      </c>
      <c r="AA39" s="15">
        <f>AA9+AA24</f>
        <v>11442250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83842250</v>
      </c>
      <c r="F41" s="51">
        <f t="shared" si="6"/>
        <v>83842250</v>
      </c>
      <c r="G41" s="51">
        <f t="shared" si="6"/>
        <v>0</v>
      </c>
      <c r="H41" s="51">
        <f t="shared" si="6"/>
        <v>135802</v>
      </c>
      <c r="I41" s="51">
        <f t="shared" si="6"/>
        <v>0</v>
      </c>
      <c r="J41" s="51">
        <f t="shared" si="6"/>
        <v>135802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135802</v>
      </c>
      <c r="X41" s="51">
        <f t="shared" si="6"/>
        <v>20960563</v>
      </c>
      <c r="Y41" s="51">
        <f t="shared" si="6"/>
        <v>-20824761</v>
      </c>
      <c r="Z41" s="52">
        <f t="shared" si="5"/>
        <v>-99.35210709750497</v>
      </c>
      <c r="AA41" s="53">
        <f>SUM(AA36:AA40)</f>
        <v>83842250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3600000</v>
      </c>
      <c r="F42" s="67">
        <f t="shared" si="7"/>
        <v>3600000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900000</v>
      </c>
      <c r="Y42" s="67">
        <f t="shared" si="7"/>
        <v>-900000</v>
      </c>
      <c r="Z42" s="69">
        <f t="shared" si="5"/>
        <v>-100</v>
      </c>
      <c r="AA42" s="68">
        <f aca="true" t="shared" si="8" ref="AA42:AA48">AA12+AA27</f>
        <v>3600000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87442250</v>
      </c>
      <c r="F49" s="79">
        <f t="shared" si="9"/>
        <v>87442250</v>
      </c>
      <c r="G49" s="79">
        <f t="shared" si="9"/>
        <v>0</v>
      </c>
      <c r="H49" s="79">
        <f t="shared" si="9"/>
        <v>135802</v>
      </c>
      <c r="I49" s="79">
        <f t="shared" si="9"/>
        <v>0</v>
      </c>
      <c r="J49" s="79">
        <f t="shared" si="9"/>
        <v>135802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135802</v>
      </c>
      <c r="X49" s="79">
        <f t="shared" si="9"/>
        <v>21860563</v>
      </c>
      <c r="Y49" s="79">
        <f t="shared" si="9"/>
        <v>-21724761</v>
      </c>
      <c r="Z49" s="80">
        <f t="shared" si="5"/>
        <v>-99.37878086671418</v>
      </c>
      <c r="AA49" s="81">
        <f>SUM(AA41:AA48)</f>
        <v>87442250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48011909</v>
      </c>
      <c r="F51" s="67">
        <f t="shared" si="10"/>
        <v>48011909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12002978</v>
      </c>
      <c r="Y51" s="67">
        <f t="shared" si="10"/>
        <v>-12002978</v>
      </c>
      <c r="Z51" s="69">
        <f>+IF(X51&lt;&gt;0,+(Y51/X51)*100,0)</f>
        <v>-100</v>
      </c>
      <c r="AA51" s="68">
        <f>SUM(AA57:AA61)</f>
        <v>48011909</v>
      </c>
    </row>
    <row r="52" spans="1:27" ht="13.5">
      <c r="A52" s="84" t="s">
        <v>32</v>
      </c>
      <c r="B52" s="47"/>
      <c r="C52" s="9"/>
      <c r="D52" s="10"/>
      <c r="E52" s="11">
        <v>10968470</v>
      </c>
      <c r="F52" s="11">
        <v>10968470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2742118</v>
      </c>
      <c r="Y52" s="11">
        <v>-2742118</v>
      </c>
      <c r="Z52" s="2">
        <v>-100</v>
      </c>
      <c r="AA52" s="15">
        <v>10968470</v>
      </c>
    </row>
    <row r="53" spans="1:27" ht="13.5">
      <c r="A53" s="84" t="s">
        <v>33</v>
      </c>
      <c r="B53" s="47"/>
      <c r="C53" s="9"/>
      <c r="D53" s="10"/>
      <c r="E53" s="11">
        <v>10947564</v>
      </c>
      <c r="F53" s="11">
        <v>10947564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2736891</v>
      </c>
      <c r="Y53" s="11">
        <v>-2736891</v>
      </c>
      <c r="Z53" s="2">
        <v>-100</v>
      </c>
      <c r="AA53" s="15">
        <v>10947564</v>
      </c>
    </row>
    <row r="54" spans="1:27" ht="13.5">
      <c r="A54" s="84" t="s">
        <v>34</v>
      </c>
      <c r="B54" s="47"/>
      <c r="C54" s="9"/>
      <c r="D54" s="10"/>
      <c r="E54" s="11">
        <v>12698520</v>
      </c>
      <c r="F54" s="11">
        <v>12698520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3174630</v>
      </c>
      <c r="Y54" s="11">
        <v>-3174630</v>
      </c>
      <c r="Z54" s="2">
        <v>-100</v>
      </c>
      <c r="AA54" s="15">
        <v>12698520</v>
      </c>
    </row>
    <row r="55" spans="1:27" ht="13.5">
      <c r="A55" s="84" t="s">
        <v>35</v>
      </c>
      <c r="B55" s="47"/>
      <c r="C55" s="9"/>
      <c r="D55" s="10"/>
      <c r="E55" s="11">
        <v>6436672</v>
      </c>
      <c r="F55" s="11">
        <v>6436672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1609168</v>
      </c>
      <c r="Y55" s="11">
        <v>-1609168</v>
      </c>
      <c r="Z55" s="2">
        <v>-100</v>
      </c>
      <c r="AA55" s="15">
        <v>6436672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41051226</v>
      </c>
      <c r="F57" s="51">
        <f t="shared" si="11"/>
        <v>41051226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10262807</v>
      </c>
      <c r="Y57" s="51">
        <f t="shared" si="11"/>
        <v>-10262807</v>
      </c>
      <c r="Z57" s="52">
        <f>+IF(X57&lt;&gt;0,+(Y57/X57)*100,0)</f>
        <v>-100</v>
      </c>
      <c r="AA57" s="53">
        <f>SUM(AA52:AA56)</f>
        <v>41051226</v>
      </c>
    </row>
    <row r="58" spans="1:27" ht="13.5">
      <c r="A58" s="86" t="s">
        <v>38</v>
      </c>
      <c r="B58" s="35"/>
      <c r="C58" s="9"/>
      <c r="D58" s="10"/>
      <c r="E58" s="11">
        <v>218083</v>
      </c>
      <c r="F58" s="11">
        <v>218083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54521</v>
      </c>
      <c r="Y58" s="11">
        <v>-54521</v>
      </c>
      <c r="Z58" s="2">
        <v>-100</v>
      </c>
      <c r="AA58" s="15">
        <v>218083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6742600</v>
      </c>
      <c r="F61" s="11">
        <v>6742600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1685650</v>
      </c>
      <c r="Y61" s="11">
        <v>-1685650</v>
      </c>
      <c r="Z61" s="2">
        <v>-100</v>
      </c>
      <c r="AA61" s="15">
        <v>6742600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28650678</v>
      </c>
      <c r="F65" s="11"/>
      <c r="G65" s="11"/>
      <c r="H65" s="11"/>
      <c r="I65" s="11">
        <v>3457219</v>
      </c>
      <c r="J65" s="11">
        <v>3457219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3457219</v>
      </c>
      <c r="X65" s="11"/>
      <c r="Y65" s="11">
        <v>3457219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19361000</v>
      </c>
      <c r="F66" s="14"/>
      <c r="G66" s="14"/>
      <c r="H66" s="14"/>
      <c r="I66" s="14">
        <v>518433</v>
      </c>
      <c r="J66" s="14">
        <v>518433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518433</v>
      </c>
      <c r="X66" s="14"/>
      <c r="Y66" s="14">
        <v>518433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48011678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3975652</v>
      </c>
      <c r="J69" s="79">
        <f t="shared" si="12"/>
        <v>3975652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3975652</v>
      </c>
      <c r="X69" s="79">
        <f t="shared" si="12"/>
        <v>0</v>
      </c>
      <c r="Y69" s="79">
        <f t="shared" si="12"/>
        <v>3975652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0</v>
      </c>
      <c r="Y5" s="43">
        <f t="shared" si="0"/>
        <v>0</v>
      </c>
      <c r="Z5" s="44">
        <f>+IF(X5&lt;&gt;0,+(Y5/X5)*100,0)</f>
        <v>0</v>
      </c>
      <c r="AA5" s="45">
        <f>SUM(AA11:AA18)</f>
        <v>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0</v>
      </c>
      <c r="F49" s="79">
        <f t="shared" si="9"/>
        <v>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0</v>
      </c>
      <c r="Y49" s="79">
        <f t="shared" si="9"/>
        <v>0</v>
      </c>
      <c r="Z49" s="80">
        <f t="shared" si="5"/>
        <v>0</v>
      </c>
      <c r="AA49" s="81">
        <f>SUM(AA41:AA48)</f>
        <v>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2179500</v>
      </c>
      <c r="F51" s="67">
        <f t="shared" si="10"/>
        <v>2179500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544875</v>
      </c>
      <c r="Y51" s="67">
        <f t="shared" si="10"/>
        <v>-544875</v>
      </c>
      <c r="Z51" s="69">
        <f>+IF(X51&lt;&gt;0,+(Y51/X51)*100,0)</f>
        <v>-100</v>
      </c>
      <c r="AA51" s="68">
        <f>SUM(AA57:AA61)</f>
        <v>2179500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2179500</v>
      </c>
      <c r="F61" s="11">
        <v>2179500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544875</v>
      </c>
      <c r="Y61" s="11">
        <v>-544875</v>
      </c>
      <c r="Z61" s="2">
        <v>-100</v>
      </c>
      <c r="AA61" s="15">
        <v>2179500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2179500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>
        <v>27530</v>
      </c>
      <c r="J66" s="14">
        <v>27530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27530</v>
      </c>
      <c r="X66" s="14"/>
      <c r="Y66" s="14">
        <v>27530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2179500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27530</v>
      </c>
      <c r="J69" s="79">
        <f t="shared" si="12"/>
        <v>27530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27530</v>
      </c>
      <c r="X69" s="79">
        <f t="shared" si="12"/>
        <v>0</v>
      </c>
      <c r="Y69" s="79">
        <f t="shared" si="12"/>
        <v>27530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64980180</v>
      </c>
      <c r="D5" s="42">
        <f t="shared" si="0"/>
        <v>0</v>
      </c>
      <c r="E5" s="43">
        <f t="shared" si="0"/>
        <v>43415958</v>
      </c>
      <c r="F5" s="43">
        <f t="shared" si="0"/>
        <v>43415958</v>
      </c>
      <c r="G5" s="43">
        <f t="shared" si="0"/>
        <v>99617</v>
      </c>
      <c r="H5" s="43">
        <f t="shared" si="0"/>
        <v>2340084</v>
      </c>
      <c r="I5" s="43">
        <f t="shared" si="0"/>
        <v>5092348</v>
      </c>
      <c r="J5" s="43">
        <f t="shared" si="0"/>
        <v>7532049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7532049</v>
      </c>
      <c r="X5" s="43">
        <f t="shared" si="0"/>
        <v>10853990</v>
      </c>
      <c r="Y5" s="43">
        <f t="shared" si="0"/>
        <v>-3321941</v>
      </c>
      <c r="Z5" s="44">
        <f>+IF(X5&lt;&gt;0,+(Y5/X5)*100,0)</f>
        <v>-30.605712737896383</v>
      </c>
      <c r="AA5" s="45">
        <f>SUM(AA11:AA18)</f>
        <v>43415958</v>
      </c>
    </row>
    <row r="6" spans="1:27" ht="13.5">
      <c r="A6" s="46" t="s">
        <v>32</v>
      </c>
      <c r="B6" s="47"/>
      <c r="C6" s="9">
        <v>63767147</v>
      </c>
      <c r="D6" s="10"/>
      <c r="E6" s="11">
        <v>27860000</v>
      </c>
      <c r="F6" s="11">
        <v>27860000</v>
      </c>
      <c r="G6" s="11"/>
      <c r="H6" s="11">
        <v>2242551</v>
      </c>
      <c r="I6" s="11">
        <v>4940894</v>
      </c>
      <c r="J6" s="11">
        <v>7183445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7183445</v>
      </c>
      <c r="X6" s="11">
        <v>6965000</v>
      </c>
      <c r="Y6" s="11">
        <v>218445</v>
      </c>
      <c r="Z6" s="2">
        <v>3.14</v>
      </c>
      <c r="AA6" s="15">
        <v>27860000</v>
      </c>
    </row>
    <row r="7" spans="1:27" ht="13.5">
      <c r="A7" s="46" t="s">
        <v>33</v>
      </c>
      <c r="B7" s="47"/>
      <c r="C7" s="9"/>
      <c r="D7" s="10"/>
      <c r="E7" s="11">
        <v>1830000</v>
      </c>
      <c r="F7" s="11">
        <v>1830000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457500</v>
      </c>
      <c r="Y7" s="11">
        <v>-457500</v>
      </c>
      <c r="Z7" s="2">
        <v>-100</v>
      </c>
      <c r="AA7" s="15">
        <v>1830000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2830000</v>
      </c>
      <c r="F10" s="11">
        <v>2830000</v>
      </c>
      <c r="G10" s="11">
        <v>98821</v>
      </c>
      <c r="H10" s="11"/>
      <c r="I10" s="11"/>
      <c r="J10" s="11">
        <v>98821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98821</v>
      </c>
      <c r="X10" s="11">
        <v>707500</v>
      </c>
      <c r="Y10" s="11">
        <v>-608679</v>
      </c>
      <c r="Z10" s="2">
        <v>-86.03</v>
      </c>
      <c r="AA10" s="15">
        <v>2830000</v>
      </c>
    </row>
    <row r="11" spans="1:27" ht="13.5">
      <c r="A11" s="48" t="s">
        <v>37</v>
      </c>
      <c r="B11" s="47"/>
      <c r="C11" s="49">
        <f aca="true" t="shared" si="1" ref="C11:Y11">SUM(C6:C10)</f>
        <v>63767147</v>
      </c>
      <c r="D11" s="50">
        <f t="shared" si="1"/>
        <v>0</v>
      </c>
      <c r="E11" s="51">
        <f t="shared" si="1"/>
        <v>32520000</v>
      </c>
      <c r="F11" s="51">
        <f t="shared" si="1"/>
        <v>32520000</v>
      </c>
      <c r="G11" s="51">
        <f t="shared" si="1"/>
        <v>98821</v>
      </c>
      <c r="H11" s="51">
        <f t="shared" si="1"/>
        <v>2242551</v>
      </c>
      <c r="I11" s="51">
        <f t="shared" si="1"/>
        <v>4940894</v>
      </c>
      <c r="J11" s="51">
        <f t="shared" si="1"/>
        <v>7282266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7282266</v>
      </c>
      <c r="X11" s="51">
        <f t="shared" si="1"/>
        <v>8130000</v>
      </c>
      <c r="Y11" s="51">
        <f t="shared" si="1"/>
        <v>-847734</v>
      </c>
      <c r="Z11" s="52">
        <f>+IF(X11&lt;&gt;0,+(Y11/X11)*100,0)</f>
        <v>-10.427232472324723</v>
      </c>
      <c r="AA11" s="53">
        <f>SUM(AA6:AA10)</f>
        <v>32520000</v>
      </c>
    </row>
    <row r="12" spans="1:27" ht="13.5">
      <c r="A12" s="54" t="s">
        <v>38</v>
      </c>
      <c r="B12" s="35"/>
      <c r="C12" s="9"/>
      <c r="D12" s="10"/>
      <c r="E12" s="11">
        <v>1900000</v>
      </c>
      <c r="F12" s="11">
        <v>1900000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475000</v>
      </c>
      <c r="Y12" s="11">
        <v>-475000</v>
      </c>
      <c r="Z12" s="2">
        <v>-100</v>
      </c>
      <c r="AA12" s="15">
        <v>1900000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1213033</v>
      </c>
      <c r="D15" s="10"/>
      <c r="E15" s="11">
        <v>8011958</v>
      </c>
      <c r="F15" s="11">
        <v>8011958</v>
      </c>
      <c r="G15" s="11">
        <v>796</v>
      </c>
      <c r="H15" s="11">
        <v>97533</v>
      </c>
      <c r="I15" s="11">
        <v>151454</v>
      </c>
      <c r="J15" s="11">
        <v>249783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249783</v>
      </c>
      <c r="X15" s="11">
        <v>2002990</v>
      </c>
      <c r="Y15" s="11">
        <v>-1753207</v>
      </c>
      <c r="Z15" s="2">
        <v>-87.53</v>
      </c>
      <c r="AA15" s="15">
        <v>8011958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984000</v>
      </c>
      <c r="F18" s="18">
        <v>984000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246000</v>
      </c>
      <c r="Y18" s="18">
        <v>-246000</v>
      </c>
      <c r="Z18" s="3">
        <v>-100</v>
      </c>
      <c r="AA18" s="23">
        <v>984000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22092000</v>
      </c>
      <c r="F20" s="60">
        <f t="shared" si="2"/>
        <v>22092000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5523000</v>
      </c>
      <c r="Y20" s="60">
        <f t="shared" si="2"/>
        <v>-5523000</v>
      </c>
      <c r="Z20" s="61">
        <f>+IF(X20&lt;&gt;0,+(Y20/X20)*100,0)</f>
        <v>-100</v>
      </c>
      <c r="AA20" s="62">
        <f>SUM(AA26:AA33)</f>
        <v>22092000</v>
      </c>
    </row>
    <row r="21" spans="1:27" ht="13.5">
      <c r="A21" s="46" t="s">
        <v>32</v>
      </c>
      <c r="B21" s="47"/>
      <c r="C21" s="9"/>
      <c r="D21" s="10"/>
      <c r="E21" s="11">
        <v>20400000</v>
      </c>
      <c r="F21" s="11">
        <v>20400000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5100000</v>
      </c>
      <c r="Y21" s="11">
        <v>-5100000</v>
      </c>
      <c r="Z21" s="2">
        <v>-100</v>
      </c>
      <c r="AA21" s="15">
        <v>20400000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20400000</v>
      </c>
      <c r="F26" s="51">
        <f t="shared" si="3"/>
        <v>20400000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5100000</v>
      </c>
      <c r="Y26" s="51">
        <f t="shared" si="3"/>
        <v>-5100000</v>
      </c>
      <c r="Z26" s="52">
        <f>+IF(X26&lt;&gt;0,+(Y26/X26)*100,0)</f>
        <v>-100</v>
      </c>
      <c r="AA26" s="53">
        <f>SUM(AA21:AA25)</f>
        <v>20400000</v>
      </c>
    </row>
    <row r="27" spans="1:27" ht="13.5">
      <c r="A27" s="54" t="s">
        <v>38</v>
      </c>
      <c r="B27" s="64"/>
      <c r="C27" s="9"/>
      <c r="D27" s="10"/>
      <c r="E27" s="11">
        <v>1120000</v>
      </c>
      <c r="F27" s="11">
        <v>1120000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280000</v>
      </c>
      <c r="Y27" s="11">
        <v>-280000</v>
      </c>
      <c r="Z27" s="2">
        <v>-100</v>
      </c>
      <c r="AA27" s="15">
        <v>1120000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572000</v>
      </c>
      <c r="F30" s="11">
        <v>572000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143000</v>
      </c>
      <c r="Y30" s="11">
        <v>-143000</v>
      </c>
      <c r="Z30" s="2">
        <v>-100</v>
      </c>
      <c r="AA30" s="15">
        <v>572000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63767147</v>
      </c>
      <c r="D36" s="10">
        <f t="shared" si="4"/>
        <v>0</v>
      </c>
      <c r="E36" s="11">
        <f t="shared" si="4"/>
        <v>48260000</v>
      </c>
      <c r="F36" s="11">
        <f t="shared" si="4"/>
        <v>48260000</v>
      </c>
      <c r="G36" s="11">
        <f t="shared" si="4"/>
        <v>0</v>
      </c>
      <c r="H36" s="11">
        <f t="shared" si="4"/>
        <v>2242551</v>
      </c>
      <c r="I36" s="11">
        <f t="shared" si="4"/>
        <v>4940894</v>
      </c>
      <c r="J36" s="11">
        <f t="shared" si="4"/>
        <v>7183445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7183445</v>
      </c>
      <c r="X36" s="11">
        <f t="shared" si="4"/>
        <v>12065000</v>
      </c>
      <c r="Y36" s="11">
        <f t="shared" si="4"/>
        <v>-4881555</v>
      </c>
      <c r="Z36" s="2">
        <f aca="true" t="shared" si="5" ref="Z36:Z49">+IF(X36&lt;&gt;0,+(Y36/X36)*100,0)</f>
        <v>-40.46046415250725</v>
      </c>
      <c r="AA36" s="15">
        <f>AA6+AA21</f>
        <v>48260000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1830000</v>
      </c>
      <c r="F37" s="11">
        <f t="shared" si="4"/>
        <v>1830000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457500</v>
      </c>
      <c r="Y37" s="11">
        <f t="shared" si="4"/>
        <v>-457500</v>
      </c>
      <c r="Z37" s="2">
        <f t="shared" si="5"/>
        <v>-100</v>
      </c>
      <c r="AA37" s="15">
        <f>AA7+AA22</f>
        <v>1830000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2830000</v>
      </c>
      <c r="F40" s="11">
        <f t="shared" si="4"/>
        <v>2830000</v>
      </c>
      <c r="G40" s="11">
        <f t="shared" si="4"/>
        <v>98821</v>
      </c>
      <c r="H40" s="11">
        <f t="shared" si="4"/>
        <v>0</v>
      </c>
      <c r="I40" s="11">
        <f t="shared" si="4"/>
        <v>0</v>
      </c>
      <c r="J40" s="11">
        <f t="shared" si="4"/>
        <v>98821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98821</v>
      </c>
      <c r="X40" s="11">
        <f t="shared" si="4"/>
        <v>707500</v>
      </c>
      <c r="Y40" s="11">
        <f t="shared" si="4"/>
        <v>-608679</v>
      </c>
      <c r="Z40" s="2">
        <f t="shared" si="5"/>
        <v>-86.03236749116607</v>
      </c>
      <c r="AA40" s="15">
        <f>AA10+AA25</f>
        <v>2830000</v>
      </c>
    </row>
    <row r="41" spans="1:27" ht="13.5">
      <c r="A41" s="48" t="s">
        <v>37</v>
      </c>
      <c r="B41" s="47"/>
      <c r="C41" s="49">
        <f aca="true" t="shared" si="6" ref="C41:Y41">SUM(C36:C40)</f>
        <v>63767147</v>
      </c>
      <c r="D41" s="50">
        <f t="shared" si="6"/>
        <v>0</v>
      </c>
      <c r="E41" s="51">
        <f t="shared" si="6"/>
        <v>52920000</v>
      </c>
      <c r="F41" s="51">
        <f t="shared" si="6"/>
        <v>52920000</v>
      </c>
      <c r="G41" s="51">
        <f t="shared" si="6"/>
        <v>98821</v>
      </c>
      <c r="H41" s="51">
        <f t="shared" si="6"/>
        <v>2242551</v>
      </c>
      <c r="I41" s="51">
        <f t="shared" si="6"/>
        <v>4940894</v>
      </c>
      <c r="J41" s="51">
        <f t="shared" si="6"/>
        <v>7282266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7282266</v>
      </c>
      <c r="X41" s="51">
        <f t="shared" si="6"/>
        <v>13230000</v>
      </c>
      <c r="Y41" s="51">
        <f t="shared" si="6"/>
        <v>-5947734</v>
      </c>
      <c r="Z41" s="52">
        <f t="shared" si="5"/>
        <v>-44.95641723356009</v>
      </c>
      <c r="AA41" s="53">
        <f>SUM(AA36:AA40)</f>
        <v>52920000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3020000</v>
      </c>
      <c r="F42" s="67">
        <f t="shared" si="7"/>
        <v>3020000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755000</v>
      </c>
      <c r="Y42" s="67">
        <f t="shared" si="7"/>
        <v>-755000</v>
      </c>
      <c r="Z42" s="69">
        <f t="shared" si="5"/>
        <v>-100</v>
      </c>
      <c r="AA42" s="68">
        <f aca="true" t="shared" si="8" ref="AA42:AA48">AA12+AA27</f>
        <v>3020000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1213033</v>
      </c>
      <c r="D45" s="66">
        <f t="shared" si="7"/>
        <v>0</v>
      </c>
      <c r="E45" s="67">
        <f t="shared" si="7"/>
        <v>8583958</v>
      </c>
      <c r="F45" s="67">
        <f t="shared" si="7"/>
        <v>8583958</v>
      </c>
      <c r="G45" s="67">
        <f t="shared" si="7"/>
        <v>796</v>
      </c>
      <c r="H45" s="67">
        <f t="shared" si="7"/>
        <v>97533</v>
      </c>
      <c r="I45" s="67">
        <f t="shared" si="7"/>
        <v>151454</v>
      </c>
      <c r="J45" s="67">
        <f t="shared" si="7"/>
        <v>249783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249783</v>
      </c>
      <c r="X45" s="67">
        <f t="shared" si="7"/>
        <v>2145990</v>
      </c>
      <c r="Y45" s="67">
        <f t="shared" si="7"/>
        <v>-1896207</v>
      </c>
      <c r="Z45" s="69">
        <f t="shared" si="5"/>
        <v>-88.36047698265136</v>
      </c>
      <c r="AA45" s="68">
        <f t="shared" si="8"/>
        <v>8583958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984000</v>
      </c>
      <c r="F48" s="67">
        <f t="shared" si="7"/>
        <v>984000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246000</v>
      </c>
      <c r="Y48" s="67">
        <f t="shared" si="7"/>
        <v>-246000</v>
      </c>
      <c r="Z48" s="69">
        <f t="shared" si="5"/>
        <v>-100</v>
      </c>
      <c r="AA48" s="68">
        <f t="shared" si="8"/>
        <v>984000</v>
      </c>
    </row>
    <row r="49" spans="1:27" ht="13.5">
      <c r="A49" s="75" t="s">
        <v>49</v>
      </c>
      <c r="B49" s="76"/>
      <c r="C49" s="77">
        <f aca="true" t="shared" si="9" ref="C49:Y49">SUM(C41:C48)</f>
        <v>64980180</v>
      </c>
      <c r="D49" s="78">
        <f t="shared" si="9"/>
        <v>0</v>
      </c>
      <c r="E49" s="79">
        <f t="shared" si="9"/>
        <v>65507958</v>
      </c>
      <c r="F49" s="79">
        <f t="shared" si="9"/>
        <v>65507958</v>
      </c>
      <c r="G49" s="79">
        <f t="shared" si="9"/>
        <v>99617</v>
      </c>
      <c r="H49" s="79">
        <f t="shared" si="9"/>
        <v>2340084</v>
      </c>
      <c r="I49" s="79">
        <f t="shared" si="9"/>
        <v>5092348</v>
      </c>
      <c r="J49" s="79">
        <f t="shared" si="9"/>
        <v>7532049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7532049</v>
      </c>
      <c r="X49" s="79">
        <f t="shared" si="9"/>
        <v>16376990</v>
      </c>
      <c r="Y49" s="79">
        <f t="shared" si="9"/>
        <v>-8844941</v>
      </c>
      <c r="Z49" s="80">
        <f t="shared" si="5"/>
        <v>-54.008343413533254</v>
      </c>
      <c r="AA49" s="81">
        <f>SUM(AA41:AA48)</f>
        <v>65507958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5490292</v>
      </c>
      <c r="D51" s="66">
        <f t="shared" si="10"/>
        <v>0</v>
      </c>
      <c r="E51" s="67">
        <f t="shared" si="10"/>
        <v>13093443</v>
      </c>
      <c r="F51" s="67">
        <f t="shared" si="10"/>
        <v>13093443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3273361</v>
      </c>
      <c r="Y51" s="67">
        <f t="shared" si="10"/>
        <v>-3273361</v>
      </c>
      <c r="Z51" s="69">
        <f>+IF(X51&lt;&gt;0,+(Y51/X51)*100,0)</f>
        <v>-100</v>
      </c>
      <c r="AA51" s="68">
        <f>SUM(AA57:AA61)</f>
        <v>13093443</v>
      </c>
    </row>
    <row r="52" spans="1:27" ht="13.5">
      <c r="A52" s="84" t="s">
        <v>32</v>
      </c>
      <c r="B52" s="47"/>
      <c r="C52" s="9">
        <v>2723008</v>
      </c>
      <c r="D52" s="10"/>
      <c r="E52" s="11">
        <v>1633986</v>
      </c>
      <c r="F52" s="11">
        <v>1633986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408497</v>
      </c>
      <c r="Y52" s="11">
        <v>-408497</v>
      </c>
      <c r="Z52" s="2">
        <v>-100</v>
      </c>
      <c r="AA52" s="15">
        <v>1633986</v>
      </c>
    </row>
    <row r="53" spans="1:27" ht="13.5">
      <c r="A53" s="84" t="s">
        <v>33</v>
      </c>
      <c r="B53" s="47"/>
      <c r="C53" s="9"/>
      <c r="D53" s="10"/>
      <c r="E53" s="11">
        <v>3208600</v>
      </c>
      <c r="F53" s="11">
        <v>3208600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802150</v>
      </c>
      <c r="Y53" s="11">
        <v>-802150</v>
      </c>
      <c r="Z53" s="2">
        <v>-100</v>
      </c>
      <c r="AA53" s="15">
        <v>3208600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730000</v>
      </c>
      <c r="F56" s="11">
        <v>730000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182500</v>
      </c>
      <c r="Y56" s="11">
        <v>-182500</v>
      </c>
      <c r="Z56" s="2">
        <v>-100</v>
      </c>
      <c r="AA56" s="15">
        <v>730000</v>
      </c>
    </row>
    <row r="57" spans="1:27" ht="13.5">
      <c r="A57" s="85" t="s">
        <v>37</v>
      </c>
      <c r="B57" s="47"/>
      <c r="C57" s="49">
        <f aca="true" t="shared" si="11" ref="C57:Y57">SUM(C52:C56)</f>
        <v>2723008</v>
      </c>
      <c r="D57" s="50">
        <f t="shared" si="11"/>
        <v>0</v>
      </c>
      <c r="E57" s="51">
        <f t="shared" si="11"/>
        <v>5572586</v>
      </c>
      <c r="F57" s="51">
        <f t="shared" si="11"/>
        <v>5572586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1393147</v>
      </c>
      <c r="Y57" s="51">
        <f t="shared" si="11"/>
        <v>-1393147</v>
      </c>
      <c r="Z57" s="52">
        <f>+IF(X57&lt;&gt;0,+(Y57/X57)*100,0)</f>
        <v>-100</v>
      </c>
      <c r="AA57" s="53">
        <f>SUM(AA52:AA56)</f>
        <v>5572586</v>
      </c>
    </row>
    <row r="58" spans="1:27" ht="13.5">
      <c r="A58" s="86" t="s">
        <v>38</v>
      </c>
      <c r="B58" s="35"/>
      <c r="C58" s="9"/>
      <c r="D58" s="10"/>
      <c r="E58" s="11">
        <v>324000</v>
      </c>
      <c r="F58" s="11">
        <v>324000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81000</v>
      </c>
      <c r="Y58" s="11">
        <v>-81000</v>
      </c>
      <c r="Z58" s="2">
        <v>-100</v>
      </c>
      <c r="AA58" s="15">
        <v>324000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2767284</v>
      </c>
      <c r="D61" s="10"/>
      <c r="E61" s="11">
        <v>7196857</v>
      </c>
      <c r="F61" s="11">
        <v>7196857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1799214</v>
      </c>
      <c r="Y61" s="11">
        <v>-1799214</v>
      </c>
      <c r="Z61" s="2">
        <v>-100</v>
      </c>
      <c r="AA61" s="15">
        <v>7196857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13093443</v>
      </c>
      <c r="F66" s="14"/>
      <c r="G66" s="14">
        <v>252593</v>
      </c>
      <c r="H66" s="14">
        <v>224471</v>
      </c>
      <c r="I66" s="14">
        <v>425405</v>
      </c>
      <c r="J66" s="14">
        <v>902469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902469</v>
      </c>
      <c r="X66" s="14"/>
      <c r="Y66" s="14">
        <v>902469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13093443</v>
      </c>
      <c r="F69" s="79">
        <f t="shared" si="12"/>
        <v>0</v>
      </c>
      <c r="G69" s="79">
        <f t="shared" si="12"/>
        <v>252593</v>
      </c>
      <c r="H69" s="79">
        <f t="shared" si="12"/>
        <v>224471</v>
      </c>
      <c r="I69" s="79">
        <f t="shared" si="12"/>
        <v>425405</v>
      </c>
      <c r="J69" s="79">
        <f t="shared" si="12"/>
        <v>902469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902469</v>
      </c>
      <c r="X69" s="79">
        <f t="shared" si="12"/>
        <v>0</v>
      </c>
      <c r="Y69" s="79">
        <f t="shared" si="12"/>
        <v>902469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78111599</v>
      </c>
      <c r="D5" s="42">
        <f t="shared" si="0"/>
        <v>0</v>
      </c>
      <c r="E5" s="43">
        <f t="shared" si="0"/>
        <v>41730000</v>
      </c>
      <c r="F5" s="43">
        <f t="shared" si="0"/>
        <v>41730000</v>
      </c>
      <c r="G5" s="43">
        <f t="shared" si="0"/>
        <v>3659450</v>
      </c>
      <c r="H5" s="43">
        <f t="shared" si="0"/>
        <v>2501398</v>
      </c>
      <c r="I5" s="43">
        <f t="shared" si="0"/>
        <v>3796527</v>
      </c>
      <c r="J5" s="43">
        <f t="shared" si="0"/>
        <v>9957375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9957375</v>
      </c>
      <c r="X5" s="43">
        <f t="shared" si="0"/>
        <v>10432500</v>
      </c>
      <c r="Y5" s="43">
        <f t="shared" si="0"/>
        <v>-475125</v>
      </c>
      <c r="Z5" s="44">
        <f>+IF(X5&lt;&gt;0,+(Y5/X5)*100,0)</f>
        <v>-4.554277498202732</v>
      </c>
      <c r="AA5" s="45">
        <f>SUM(AA11:AA18)</f>
        <v>41730000</v>
      </c>
    </row>
    <row r="6" spans="1:27" ht="13.5">
      <c r="A6" s="46" t="s">
        <v>32</v>
      </c>
      <c r="B6" s="47"/>
      <c r="C6" s="9">
        <v>55752996</v>
      </c>
      <c r="D6" s="10"/>
      <c r="E6" s="11">
        <v>23000000</v>
      </c>
      <c r="F6" s="11">
        <v>23000000</v>
      </c>
      <c r="G6" s="11">
        <v>861476</v>
      </c>
      <c r="H6" s="11">
        <v>2248590</v>
      </c>
      <c r="I6" s="11">
        <v>3665622</v>
      </c>
      <c r="J6" s="11">
        <v>6775688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6775688</v>
      </c>
      <c r="X6" s="11">
        <v>5750000</v>
      </c>
      <c r="Y6" s="11">
        <v>1025688</v>
      </c>
      <c r="Z6" s="2">
        <v>17.84</v>
      </c>
      <c r="AA6" s="15">
        <v>23000000</v>
      </c>
    </row>
    <row r="7" spans="1:27" ht="13.5">
      <c r="A7" s="46" t="s">
        <v>33</v>
      </c>
      <c r="B7" s="47"/>
      <c r="C7" s="9">
        <v>22358603</v>
      </c>
      <c r="D7" s="10"/>
      <c r="E7" s="11">
        <v>13000000</v>
      </c>
      <c r="F7" s="11">
        <v>13000000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3250000</v>
      </c>
      <c r="Y7" s="11">
        <v>-3250000</v>
      </c>
      <c r="Z7" s="2">
        <v>-100</v>
      </c>
      <c r="AA7" s="15">
        <v>13000000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500000</v>
      </c>
      <c r="F10" s="11">
        <v>500000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125000</v>
      </c>
      <c r="Y10" s="11">
        <v>-125000</v>
      </c>
      <c r="Z10" s="2">
        <v>-100</v>
      </c>
      <c r="AA10" s="15">
        <v>500000</v>
      </c>
    </row>
    <row r="11" spans="1:27" ht="13.5">
      <c r="A11" s="48" t="s">
        <v>37</v>
      </c>
      <c r="B11" s="47"/>
      <c r="C11" s="49">
        <f aca="true" t="shared" si="1" ref="C11:Y11">SUM(C6:C10)</f>
        <v>78111599</v>
      </c>
      <c r="D11" s="50">
        <f t="shared" si="1"/>
        <v>0</v>
      </c>
      <c r="E11" s="51">
        <f t="shared" si="1"/>
        <v>36500000</v>
      </c>
      <c r="F11" s="51">
        <f t="shared" si="1"/>
        <v>36500000</v>
      </c>
      <c r="G11" s="51">
        <f t="shared" si="1"/>
        <v>861476</v>
      </c>
      <c r="H11" s="51">
        <f t="shared" si="1"/>
        <v>2248590</v>
      </c>
      <c r="I11" s="51">
        <f t="shared" si="1"/>
        <v>3665622</v>
      </c>
      <c r="J11" s="51">
        <f t="shared" si="1"/>
        <v>6775688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6775688</v>
      </c>
      <c r="X11" s="51">
        <f t="shared" si="1"/>
        <v>9125000</v>
      </c>
      <c r="Y11" s="51">
        <f t="shared" si="1"/>
        <v>-2349312</v>
      </c>
      <c r="Z11" s="52">
        <f>+IF(X11&lt;&gt;0,+(Y11/X11)*100,0)</f>
        <v>-25.74588493150685</v>
      </c>
      <c r="AA11" s="53">
        <f>SUM(AA6:AA10)</f>
        <v>36500000</v>
      </c>
    </row>
    <row r="12" spans="1:27" ht="13.5">
      <c r="A12" s="54" t="s">
        <v>38</v>
      </c>
      <c r="B12" s="35"/>
      <c r="C12" s="9"/>
      <c r="D12" s="10"/>
      <c r="E12" s="11">
        <v>700000</v>
      </c>
      <c r="F12" s="11">
        <v>700000</v>
      </c>
      <c r="G12" s="11">
        <v>27900</v>
      </c>
      <c r="H12" s="11"/>
      <c r="I12" s="11"/>
      <c r="J12" s="11">
        <v>27900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27900</v>
      </c>
      <c r="X12" s="11">
        <v>175000</v>
      </c>
      <c r="Y12" s="11">
        <v>-147100</v>
      </c>
      <c r="Z12" s="2">
        <v>-84.06</v>
      </c>
      <c r="AA12" s="15">
        <v>700000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4530000</v>
      </c>
      <c r="F15" s="11">
        <v>4530000</v>
      </c>
      <c r="G15" s="11">
        <v>2770074</v>
      </c>
      <c r="H15" s="11">
        <v>252808</v>
      </c>
      <c r="I15" s="11">
        <v>130905</v>
      </c>
      <c r="J15" s="11">
        <v>3153787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3153787</v>
      </c>
      <c r="X15" s="11">
        <v>1132500</v>
      </c>
      <c r="Y15" s="11">
        <v>2021287</v>
      </c>
      <c r="Z15" s="2">
        <v>178.48</v>
      </c>
      <c r="AA15" s="15">
        <v>4530000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30926375</v>
      </c>
      <c r="D20" s="59">
        <f t="shared" si="2"/>
        <v>0</v>
      </c>
      <c r="E20" s="60">
        <f t="shared" si="2"/>
        <v>52719000</v>
      </c>
      <c r="F20" s="60">
        <f t="shared" si="2"/>
        <v>52719000</v>
      </c>
      <c r="G20" s="60">
        <f t="shared" si="2"/>
        <v>1566800</v>
      </c>
      <c r="H20" s="60">
        <f t="shared" si="2"/>
        <v>1981842</v>
      </c>
      <c r="I20" s="60">
        <f t="shared" si="2"/>
        <v>4609095</v>
      </c>
      <c r="J20" s="60">
        <f t="shared" si="2"/>
        <v>8157737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8157737</v>
      </c>
      <c r="X20" s="60">
        <f t="shared" si="2"/>
        <v>13179750</v>
      </c>
      <c r="Y20" s="60">
        <f t="shared" si="2"/>
        <v>-5022013</v>
      </c>
      <c r="Z20" s="61">
        <f>+IF(X20&lt;&gt;0,+(Y20/X20)*100,0)</f>
        <v>-38.104008042641176</v>
      </c>
      <c r="AA20" s="62">
        <f>SUM(AA26:AA33)</f>
        <v>52719000</v>
      </c>
    </row>
    <row r="21" spans="1:27" ht="13.5">
      <c r="A21" s="46" t="s">
        <v>32</v>
      </c>
      <c r="B21" s="47"/>
      <c r="C21" s="9">
        <v>23064036</v>
      </c>
      <c r="D21" s="10"/>
      <c r="E21" s="11">
        <v>39719000</v>
      </c>
      <c r="F21" s="11">
        <v>39719000</v>
      </c>
      <c r="G21" s="11">
        <v>1566800</v>
      </c>
      <c r="H21" s="11">
        <v>1981842</v>
      </c>
      <c r="I21" s="11">
        <v>4397285</v>
      </c>
      <c r="J21" s="11">
        <v>7945927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7945927</v>
      </c>
      <c r="X21" s="11">
        <v>9929750</v>
      </c>
      <c r="Y21" s="11">
        <v>-1983823</v>
      </c>
      <c r="Z21" s="2">
        <v>-19.98</v>
      </c>
      <c r="AA21" s="15">
        <v>39719000</v>
      </c>
    </row>
    <row r="22" spans="1:27" ht="13.5">
      <c r="A22" s="46" t="s">
        <v>33</v>
      </c>
      <c r="B22" s="47"/>
      <c r="C22" s="9"/>
      <c r="D22" s="10"/>
      <c r="E22" s="11">
        <v>1500000</v>
      </c>
      <c r="F22" s="11">
        <v>1500000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375000</v>
      </c>
      <c r="Y22" s="11">
        <v>-375000</v>
      </c>
      <c r="Z22" s="2">
        <v>-100</v>
      </c>
      <c r="AA22" s="15">
        <v>1500000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>
        <v>755180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23819216</v>
      </c>
      <c r="D26" s="50">
        <f t="shared" si="3"/>
        <v>0</v>
      </c>
      <c r="E26" s="51">
        <f t="shared" si="3"/>
        <v>41219000</v>
      </c>
      <c r="F26" s="51">
        <f t="shared" si="3"/>
        <v>41219000</v>
      </c>
      <c r="G26" s="51">
        <f t="shared" si="3"/>
        <v>1566800</v>
      </c>
      <c r="H26" s="51">
        <f t="shared" si="3"/>
        <v>1981842</v>
      </c>
      <c r="I26" s="51">
        <f t="shared" si="3"/>
        <v>4397285</v>
      </c>
      <c r="J26" s="51">
        <f t="shared" si="3"/>
        <v>7945927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7945927</v>
      </c>
      <c r="X26" s="51">
        <f t="shared" si="3"/>
        <v>10304750</v>
      </c>
      <c r="Y26" s="51">
        <f t="shared" si="3"/>
        <v>-2358823</v>
      </c>
      <c r="Z26" s="52">
        <f>+IF(X26&lt;&gt;0,+(Y26/X26)*100,0)</f>
        <v>-22.89063781265921</v>
      </c>
      <c r="AA26" s="53">
        <f>SUM(AA21:AA25)</f>
        <v>41219000</v>
      </c>
    </row>
    <row r="27" spans="1:27" ht="13.5">
      <c r="A27" s="54" t="s">
        <v>38</v>
      </c>
      <c r="B27" s="64"/>
      <c r="C27" s="9">
        <v>531562</v>
      </c>
      <c r="D27" s="10"/>
      <c r="E27" s="11">
        <v>10000000</v>
      </c>
      <c r="F27" s="11">
        <v>10000000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2500000</v>
      </c>
      <c r="Y27" s="11">
        <v>-2500000</v>
      </c>
      <c r="Z27" s="2">
        <v>-100</v>
      </c>
      <c r="AA27" s="15">
        <v>10000000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6575597</v>
      </c>
      <c r="D30" s="10"/>
      <c r="E30" s="11">
        <v>1500000</v>
      </c>
      <c r="F30" s="11">
        <v>1500000</v>
      </c>
      <c r="G30" s="11"/>
      <c r="H30" s="11"/>
      <c r="I30" s="11">
        <v>211810</v>
      </c>
      <c r="J30" s="11">
        <v>211810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211810</v>
      </c>
      <c r="X30" s="11">
        <v>375000</v>
      </c>
      <c r="Y30" s="11">
        <v>-163190</v>
      </c>
      <c r="Z30" s="2">
        <v>-43.52</v>
      </c>
      <c r="AA30" s="15">
        <v>1500000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78817032</v>
      </c>
      <c r="D36" s="10">
        <f t="shared" si="4"/>
        <v>0</v>
      </c>
      <c r="E36" s="11">
        <f t="shared" si="4"/>
        <v>62719000</v>
      </c>
      <c r="F36" s="11">
        <f t="shared" si="4"/>
        <v>62719000</v>
      </c>
      <c r="G36" s="11">
        <f t="shared" si="4"/>
        <v>2428276</v>
      </c>
      <c r="H36" s="11">
        <f t="shared" si="4"/>
        <v>4230432</v>
      </c>
      <c r="I36" s="11">
        <f t="shared" si="4"/>
        <v>8062907</v>
      </c>
      <c r="J36" s="11">
        <f t="shared" si="4"/>
        <v>14721615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14721615</v>
      </c>
      <c r="X36" s="11">
        <f t="shared" si="4"/>
        <v>15679750</v>
      </c>
      <c r="Y36" s="11">
        <f t="shared" si="4"/>
        <v>-958135</v>
      </c>
      <c r="Z36" s="2">
        <f aca="true" t="shared" si="5" ref="Z36:Z49">+IF(X36&lt;&gt;0,+(Y36/X36)*100,0)</f>
        <v>-6.110652274430397</v>
      </c>
      <c r="AA36" s="15">
        <f>AA6+AA21</f>
        <v>62719000</v>
      </c>
    </row>
    <row r="37" spans="1:27" ht="13.5">
      <c r="A37" s="46" t="s">
        <v>33</v>
      </c>
      <c r="B37" s="47"/>
      <c r="C37" s="9">
        <f t="shared" si="4"/>
        <v>22358603</v>
      </c>
      <c r="D37" s="10">
        <f t="shared" si="4"/>
        <v>0</v>
      </c>
      <c r="E37" s="11">
        <f t="shared" si="4"/>
        <v>14500000</v>
      </c>
      <c r="F37" s="11">
        <f t="shared" si="4"/>
        <v>14500000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3625000</v>
      </c>
      <c r="Y37" s="11">
        <f t="shared" si="4"/>
        <v>-3625000</v>
      </c>
      <c r="Z37" s="2">
        <f t="shared" si="5"/>
        <v>-100</v>
      </c>
      <c r="AA37" s="15">
        <f>AA7+AA22</f>
        <v>14500000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755180</v>
      </c>
      <c r="D40" s="10">
        <f t="shared" si="4"/>
        <v>0</v>
      </c>
      <c r="E40" s="11">
        <f t="shared" si="4"/>
        <v>500000</v>
      </c>
      <c r="F40" s="11">
        <f t="shared" si="4"/>
        <v>500000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125000</v>
      </c>
      <c r="Y40" s="11">
        <f t="shared" si="4"/>
        <v>-125000</v>
      </c>
      <c r="Z40" s="2">
        <f t="shared" si="5"/>
        <v>-100</v>
      </c>
      <c r="AA40" s="15">
        <f>AA10+AA25</f>
        <v>500000</v>
      </c>
    </row>
    <row r="41" spans="1:27" ht="13.5">
      <c r="A41" s="48" t="s">
        <v>37</v>
      </c>
      <c r="B41" s="47"/>
      <c r="C41" s="49">
        <f aca="true" t="shared" si="6" ref="C41:Y41">SUM(C36:C40)</f>
        <v>101930815</v>
      </c>
      <c r="D41" s="50">
        <f t="shared" si="6"/>
        <v>0</v>
      </c>
      <c r="E41" s="51">
        <f t="shared" si="6"/>
        <v>77719000</v>
      </c>
      <c r="F41" s="51">
        <f t="shared" si="6"/>
        <v>77719000</v>
      </c>
      <c r="G41" s="51">
        <f t="shared" si="6"/>
        <v>2428276</v>
      </c>
      <c r="H41" s="51">
        <f t="shared" si="6"/>
        <v>4230432</v>
      </c>
      <c r="I41" s="51">
        <f t="shared" si="6"/>
        <v>8062907</v>
      </c>
      <c r="J41" s="51">
        <f t="shared" si="6"/>
        <v>14721615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14721615</v>
      </c>
      <c r="X41" s="51">
        <f t="shared" si="6"/>
        <v>19429750</v>
      </c>
      <c r="Y41" s="51">
        <f t="shared" si="6"/>
        <v>-4708135</v>
      </c>
      <c r="Z41" s="52">
        <f t="shared" si="5"/>
        <v>-24.23157786384282</v>
      </c>
      <c r="AA41" s="53">
        <f>SUM(AA36:AA40)</f>
        <v>77719000</v>
      </c>
    </row>
    <row r="42" spans="1:27" ht="13.5">
      <c r="A42" s="54" t="s">
        <v>38</v>
      </c>
      <c r="B42" s="35"/>
      <c r="C42" s="65">
        <f aca="true" t="shared" si="7" ref="C42:Y48">C12+C27</f>
        <v>531562</v>
      </c>
      <c r="D42" s="66">
        <f t="shared" si="7"/>
        <v>0</v>
      </c>
      <c r="E42" s="67">
        <f t="shared" si="7"/>
        <v>10700000</v>
      </c>
      <c r="F42" s="67">
        <f t="shared" si="7"/>
        <v>10700000</v>
      </c>
      <c r="G42" s="67">
        <f t="shared" si="7"/>
        <v>27900</v>
      </c>
      <c r="H42" s="67">
        <f t="shared" si="7"/>
        <v>0</v>
      </c>
      <c r="I42" s="67">
        <f t="shared" si="7"/>
        <v>0</v>
      </c>
      <c r="J42" s="67">
        <f t="shared" si="7"/>
        <v>27900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27900</v>
      </c>
      <c r="X42" s="67">
        <f t="shared" si="7"/>
        <v>2675000</v>
      </c>
      <c r="Y42" s="67">
        <f t="shared" si="7"/>
        <v>-2647100</v>
      </c>
      <c r="Z42" s="69">
        <f t="shared" si="5"/>
        <v>-98.95700934579439</v>
      </c>
      <c r="AA42" s="68">
        <f aca="true" t="shared" si="8" ref="AA42:AA48">AA12+AA27</f>
        <v>10700000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6575597</v>
      </c>
      <c r="D45" s="66">
        <f t="shared" si="7"/>
        <v>0</v>
      </c>
      <c r="E45" s="67">
        <f t="shared" si="7"/>
        <v>6030000</v>
      </c>
      <c r="F45" s="67">
        <f t="shared" si="7"/>
        <v>6030000</v>
      </c>
      <c r="G45" s="67">
        <f t="shared" si="7"/>
        <v>2770074</v>
      </c>
      <c r="H45" s="67">
        <f t="shared" si="7"/>
        <v>252808</v>
      </c>
      <c r="I45" s="67">
        <f t="shared" si="7"/>
        <v>342715</v>
      </c>
      <c r="J45" s="67">
        <f t="shared" si="7"/>
        <v>3365597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3365597</v>
      </c>
      <c r="X45" s="67">
        <f t="shared" si="7"/>
        <v>1507500</v>
      </c>
      <c r="Y45" s="67">
        <f t="shared" si="7"/>
        <v>1858097</v>
      </c>
      <c r="Z45" s="69">
        <f t="shared" si="5"/>
        <v>123.25684908789387</v>
      </c>
      <c r="AA45" s="68">
        <f t="shared" si="8"/>
        <v>6030000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109037974</v>
      </c>
      <c r="D49" s="78">
        <f t="shared" si="9"/>
        <v>0</v>
      </c>
      <c r="E49" s="79">
        <f t="shared" si="9"/>
        <v>94449000</v>
      </c>
      <c r="F49" s="79">
        <f t="shared" si="9"/>
        <v>94449000</v>
      </c>
      <c r="G49" s="79">
        <f t="shared" si="9"/>
        <v>5226250</v>
      </c>
      <c r="H49" s="79">
        <f t="shared" si="9"/>
        <v>4483240</v>
      </c>
      <c r="I49" s="79">
        <f t="shared" si="9"/>
        <v>8405622</v>
      </c>
      <c r="J49" s="79">
        <f t="shared" si="9"/>
        <v>18115112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18115112</v>
      </c>
      <c r="X49" s="79">
        <f t="shared" si="9"/>
        <v>23612250</v>
      </c>
      <c r="Y49" s="79">
        <f t="shared" si="9"/>
        <v>-5497138</v>
      </c>
      <c r="Z49" s="80">
        <f t="shared" si="5"/>
        <v>-23.280873275524357</v>
      </c>
      <c r="AA49" s="81">
        <f>SUM(AA41:AA48)</f>
        <v>94449000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12714471</v>
      </c>
      <c r="D51" s="66">
        <f t="shared" si="10"/>
        <v>0</v>
      </c>
      <c r="E51" s="67">
        <f t="shared" si="10"/>
        <v>14715000</v>
      </c>
      <c r="F51" s="67">
        <f t="shared" si="10"/>
        <v>14715000</v>
      </c>
      <c r="G51" s="67">
        <f t="shared" si="10"/>
        <v>485314</v>
      </c>
      <c r="H51" s="67">
        <f t="shared" si="10"/>
        <v>2328934</v>
      </c>
      <c r="I51" s="67">
        <f t="shared" si="10"/>
        <v>452879</v>
      </c>
      <c r="J51" s="67">
        <f t="shared" si="10"/>
        <v>3267127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3267127</v>
      </c>
      <c r="X51" s="67">
        <f t="shared" si="10"/>
        <v>3678750</v>
      </c>
      <c r="Y51" s="67">
        <f t="shared" si="10"/>
        <v>-411623</v>
      </c>
      <c r="Z51" s="69">
        <f>+IF(X51&lt;&gt;0,+(Y51/X51)*100,0)</f>
        <v>-11.189208290859668</v>
      </c>
      <c r="AA51" s="68">
        <f>SUM(AA57:AA61)</f>
        <v>14715000</v>
      </c>
    </row>
    <row r="52" spans="1:27" ht="13.5">
      <c r="A52" s="84" t="s">
        <v>32</v>
      </c>
      <c r="B52" s="47"/>
      <c r="C52" s="9">
        <v>2748958</v>
      </c>
      <c r="D52" s="10"/>
      <c r="E52" s="11">
        <v>3300000</v>
      </c>
      <c r="F52" s="11">
        <v>3300000</v>
      </c>
      <c r="G52" s="11"/>
      <c r="H52" s="11"/>
      <c r="I52" s="11">
        <v>52040</v>
      </c>
      <c r="J52" s="11">
        <v>52040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52040</v>
      </c>
      <c r="X52" s="11">
        <v>825000</v>
      </c>
      <c r="Y52" s="11">
        <v>-772960</v>
      </c>
      <c r="Z52" s="2">
        <v>-93.69</v>
      </c>
      <c r="AA52" s="15">
        <v>3300000</v>
      </c>
    </row>
    <row r="53" spans="1:27" ht="13.5">
      <c r="A53" s="84" t="s">
        <v>33</v>
      </c>
      <c r="B53" s="47"/>
      <c r="C53" s="9">
        <v>1000550</v>
      </c>
      <c r="D53" s="10"/>
      <c r="E53" s="11">
        <v>1800000</v>
      </c>
      <c r="F53" s="11">
        <v>1800000</v>
      </c>
      <c r="G53" s="11">
        <v>64650</v>
      </c>
      <c r="H53" s="11">
        <v>222140</v>
      </c>
      <c r="I53" s="11">
        <v>168163</v>
      </c>
      <c r="J53" s="11">
        <v>454953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454953</v>
      </c>
      <c r="X53" s="11">
        <v>450000</v>
      </c>
      <c r="Y53" s="11">
        <v>4953</v>
      </c>
      <c r="Z53" s="2">
        <v>1.1</v>
      </c>
      <c r="AA53" s="15">
        <v>1800000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5188919</v>
      </c>
      <c r="D56" s="10"/>
      <c r="E56" s="11">
        <v>2350000</v>
      </c>
      <c r="F56" s="11">
        <v>2350000</v>
      </c>
      <c r="G56" s="11">
        <v>144930</v>
      </c>
      <c r="H56" s="11"/>
      <c r="I56" s="11">
        <v>1418</v>
      </c>
      <c r="J56" s="11">
        <v>146348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146348</v>
      </c>
      <c r="X56" s="11">
        <v>587500</v>
      </c>
      <c r="Y56" s="11">
        <v>-441152</v>
      </c>
      <c r="Z56" s="2">
        <v>-75.09</v>
      </c>
      <c r="AA56" s="15">
        <v>2350000</v>
      </c>
    </row>
    <row r="57" spans="1:27" ht="13.5">
      <c r="A57" s="85" t="s">
        <v>37</v>
      </c>
      <c r="B57" s="47"/>
      <c r="C57" s="49">
        <f aca="true" t="shared" si="11" ref="C57:Y57">SUM(C52:C56)</f>
        <v>8938427</v>
      </c>
      <c r="D57" s="50">
        <f t="shared" si="11"/>
        <v>0</v>
      </c>
      <c r="E57" s="51">
        <f t="shared" si="11"/>
        <v>7450000</v>
      </c>
      <c r="F57" s="51">
        <f t="shared" si="11"/>
        <v>7450000</v>
      </c>
      <c r="G57" s="51">
        <f t="shared" si="11"/>
        <v>209580</v>
      </c>
      <c r="H57" s="51">
        <f t="shared" si="11"/>
        <v>222140</v>
      </c>
      <c r="I57" s="51">
        <f t="shared" si="11"/>
        <v>221621</v>
      </c>
      <c r="J57" s="51">
        <f t="shared" si="11"/>
        <v>653341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653341</v>
      </c>
      <c r="X57" s="51">
        <f t="shared" si="11"/>
        <v>1862500</v>
      </c>
      <c r="Y57" s="51">
        <f t="shared" si="11"/>
        <v>-1209159</v>
      </c>
      <c r="Z57" s="52">
        <f>+IF(X57&lt;&gt;0,+(Y57/X57)*100,0)</f>
        <v>-64.92128859060404</v>
      </c>
      <c r="AA57" s="53">
        <f>SUM(AA52:AA56)</f>
        <v>7450000</v>
      </c>
    </row>
    <row r="58" spans="1:27" ht="13.5">
      <c r="A58" s="86" t="s">
        <v>38</v>
      </c>
      <c r="B58" s="35"/>
      <c r="C58" s="9">
        <v>296530</v>
      </c>
      <c r="D58" s="10"/>
      <c r="E58" s="11"/>
      <c r="F58" s="11"/>
      <c r="G58" s="11">
        <v>22900</v>
      </c>
      <c r="H58" s="11">
        <v>24360</v>
      </c>
      <c r="I58" s="11"/>
      <c r="J58" s="11">
        <v>47260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47260</v>
      </c>
      <c r="X58" s="11"/>
      <c r="Y58" s="11">
        <v>47260</v>
      </c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3479514</v>
      </c>
      <c r="D61" s="10"/>
      <c r="E61" s="11">
        <v>7265000</v>
      </c>
      <c r="F61" s="11">
        <v>7265000</v>
      </c>
      <c r="G61" s="11">
        <v>252834</v>
      </c>
      <c r="H61" s="11">
        <v>2082434</v>
      </c>
      <c r="I61" s="11">
        <v>231258</v>
      </c>
      <c r="J61" s="11">
        <v>2566526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2566526</v>
      </c>
      <c r="X61" s="11">
        <v>1816250</v>
      </c>
      <c r="Y61" s="11">
        <v>750276</v>
      </c>
      <c r="Z61" s="2">
        <v>41.31</v>
      </c>
      <c r="AA61" s="15">
        <v>7265000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534000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3003240</v>
      </c>
      <c r="F66" s="14"/>
      <c r="G66" s="14">
        <v>279374</v>
      </c>
      <c r="H66" s="14">
        <v>335866</v>
      </c>
      <c r="I66" s="14">
        <v>400840</v>
      </c>
      <c r="J66" s="14">
        <v>1016080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1016080</v>
      </c>
      <c r="X66" s="14"/>
      <c r="Y66" s="14">
        <v>1016080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2000000</v>
      </c>
      <c r="F67" s="11"/>
      <c r="G67" s="11">
        <v>37625</v>
      </c>
      <c r="H67" s="11">
        <v>1967346</v>
      </c>
      <c r="I67" s="11">
        <v>52040</v>
      </c>
      <c r="J67" s="11">
        <v>2057011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2057011</v>
      </c>
      <c r="X67" s="11"/>
      <c r="Y67" s="11">
        <v>2057011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9177760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14715000</v>
      </c>
      <c r="F69" s="79">
        <f t="shared" si="12"/>
        <v>0</v>
      </c>
      <c r="G69" s="79">
        <f t="shared" si="12"/>
        <v>316999</v>
      </c>
      <c r="H69" s="79">
        <f t="shared" si="12"/>
        <v>2303212</v>
      </c>
      <c r="I69" s="79">
        <f t="shared" si="12"/>
        <v>452880</v>
      </c>
      <c r="J69" s="79">
        <f t="shared" si="12"/>
        <v>3073091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3073091</v>
      </c>
      <c r="X69" s="79">
        <f t="shared" si="12"/>
        <v>0</v>
      </c>
      <c r="Y69" s="79">
        <f t="shared" si="12"/>
        <v>3073091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149496272</v>
      </c>
      <c r="D5" s="42">
        <f t="shared" si="0"/>
        <v>0</v>
      </c>
      <c r="E5" s="43">
        <f t="shared" si="0"/>
        <v>140910000</v>
      </c>
      <c r="F5" s="43">
        <f t="shared" si="0"/>
        <v>140910000</v>
      </c>
      <c r="G5" s="43">
        <f t="shared" si="0"/>
        <v>11401197</v>
      </c>
      <c r="H5" s="43">
        <f t="shared" si="0"/>
        <v>4103167</v>
      </c>
      <c r="I5" s="43">
        <f t="shared" si="0"/>
        <v>11402877</v>
      </c>
      <c r="J5" s="43">
        <f t="shared" si="0"/>
        <v>26907241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26907241</v>
      </c>
      <c r="X5" s="43">
        <f t="shared" si="0"/>
        <v>35227500</v>
      </c>
      <c r="Y5" s="43">
        <f t="shared" si="0"/>
        <v>-8320259</v>
      </c>
      <c r="Z5" s="44">
        <f>+IF(X5&lt;&gt;0,+(Y5/X5)*100,0)</f>
        <v>-23.618647363565394</v>
      </c>
      <c r="AA5" s="45">
        <f>SUM(AA11:AA18)</f>
        <v>140910000</v>
      </c>
    </row>
    <row r="6" spans="1:27" ht="13.5">
      <c r="A6" s="46" t="s">
        <v>32</v>
      </c>
      <c r="B6" s="47"/>
      <c r="C6" s="9">
        <v>119022655</v>
      </c>
      <c r="D6" s="10"/>
      <c r="E6" s="11">
        <v>115260000</v>
      </c>
      <c r="F6" s="11">
        <v>115260000</v>
      </c>
      <c r="G6" s="11">
        <v>11401197</v>
      </c>
      <c r="H6" s="11">
        <v>3639209</v>
      </c>
      <c r="I6" s="11">
        <v>6674142</v>
      </c>
      <c r="J6" s="11">
        <v>21714548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21714548</v>
      </c>
      <c r="X6" s="11">
        <v>28815000</v>
      </c>
      <c r="Y6" s="11">
        <v>-7100452</v>
      </c>
      <c r="Z6" s="2">
        <v>-24.64</v>
      </c>
      <c r="AA6" s="15">
        <v>115260000</v>
      </c>
    </row>
    <row r="7" spans="1:27" ht="13.5">
      <c r="A7" s="46" t="s">
        <v>33</v>
      </c>
      <c r="B7" s="47"/>
      <c r="C7" s="9"/>
      <c r="D7" s="10"/>
      <c r="E7" s="11">
        <v>7000000</v>
      </c>
      <c r="F7" s="11">
        <v>7000000</v>
      </c>
      <c r="G7" s="11"/>
      <c r="H7" s="11">
        <v>463958</v>
      </c>
      <c r="I7" s="11">
        <v>1399335</v>
      </c>
      <c r="J7" s="11">
        <v>1863293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1863293</v>
      </c>
      <c r="X7" s="11">
        <v>1750000</v>
      </c>
      <c r="Y7" s="11">
        <v>113293</v>
      </c>
      <c r="Z7" s="2">
        <v>6.47</v>
      </c>
      <c r="AA7" s="15">
        <v>7000000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1295650</v>
      </c>
      <c r="D10" s="10"/>
      <c r="E10" s="11">
        <v>8000000</v>
      </c>
      <c r="F10" s="11">
        <v>8000000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2000000</v>
      </c>
      <c r="Y10" s="11">
        <v>-2000000</v>
      </c>
      <c r="Z10" s="2">
        <v>-100</v>
      </c>
      <c r="AA10" s="15">
        <v>8000000</v>
      </c>
    </row>
    <row r="11" spans="1:27" ht="13.5">
      <c r="A11" s="48" t="s">
        <v>37</v>
      </c>
      <c r="B11" s="47"/>
      <c r="C11" s="49">
        <f aca="true" t="shared" si="1" ref="C11:Y11">SUM(C6:C10)</f>
        <v>120318305</v>
      </c>
      <c r="D11" s="50">
        <f t="shared" si="1"/>
        <v>0</v>
      </c>
      <c r="E11" s="51">
        <f t="shared" si="1"/>
        <v>130260000</v>
      </c>
      <c r="F11" s="51">
        <f t="shared" si="1"/>
        <v>130260000</v>
      </c>
      <c r="G11" s="51">
        <f t="shared" si="1"/>
        <v>11401197</v>
      </c>
      <c r="H11" s="51">
        <f t="shared" si="1"/>
        <v>4103167</v>
      </c>
      <c r="I11" s="51">
        <f t="shared" si="1"/>
        <v>8073477</v>
      </c>
      <c r="J11" s="51">
        <f t="shared" si="1"/>
        <v>23577841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23577841</v>
      </c>
      <c r="X11" s="51">
        <f t="shared" si="1"/>
        <v>32565000</v>
      </c>
      <c r="Y11" s="51">
        <f t="shared" si="1"/>
        <v>-8987159</v>
      </c>
      <c r="Z11" s="52">
        <f>+IF(X11&lt;&gt;0,+(Y11/X11)*100,0)</f>
        <v>-27.597601719637648</v>
      </c>
      <c r="AA11" s="53">
        <f>SUM(AA6:AA10)</f>
        <v>130260000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29177967</v>
      </c>
      <c r="D15" s="10"/>
      <c r="E15" s="11">
        <v>10650000</v>
      </c>
      <c r="F15" s="11">
        <v>10650000</v>
      </c>
      <c r="G15" s="11"/>
      <c r="H15" s="11"/>
      <c r="I15" s="11">
        <v>3329400</v>
      </c>
      <c r="J15" s="11">
        <v>3329400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3329400</v>
      </c>
      <c r="X15" s="11">
        <v>2662500</v>
      </c>
      <c r="Y15" s="11">
        <v>666900</v>
      </c>
      <c r="Z15" s="2">
        <v>25.05</v>
      </c>
      <c r="AA15" s="15">
        <v>10650000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14000000</v>
      </c>
      <c r="F20" s="60">
        <f t="shared" si="2"/>
        <v>14000000</v>
      </c>
      <c r="G20" s="60">
        <f t="shared" si="2"/>
        <v>0</v>
      </c>
      <c r="H20" s="60">
        <f t="shared" si="2"/>
        <v>7492739</v>
      </c>
      <c r="I20" s="60">
        <f t="shared" si="2"/>
        <v>4895889</v>
      </c>
      <c r="J20" s="60">
        <f t="shared" si="2"/>
        <v>12388628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12388628</v>
      </c>
      <c r="X20" s="60">
        <f t="shared" si="2"/>
        <v>3500000</v>
      </c>
      <c r="Y20" s="60">
        <f t="shared" si="2"/>
        <v>8888628</v>
      </c>
      <c r="Z20" s="61">
        <f>+IF(X20&lt;&gt;0,+(Y20/X20)*100,0)</f>
        <v>253.96079999999998</v>
      </c>
      <c r="AA20" s="62">
        <f>SUM(AA26:AA33)</f>
        <v>14000000</v>
      </c>
    </row>
    <row r="21" spans="1:27" ht="13.5">
      <c r="A21" s="46" t="s">
        <v>32</v>
      </c>
      <c r="B21" s="47"/>
      <c r="C21" s="9"/>
      <c r="D21" s="10"/>
      <c r="E21" s="11">
        <v>14000000</v>
      </c>
      <c r="F21" s="11">
        <v>14000000</v>
      </c>
      <c r="G21" s="11"/>
      <c r="H21" s="11">
        <v>7492739</v>
      </c>
      <c r="I21" s="11">
        <v>4895889</v>
      </c>
      <c r="J21" s="11">
        <v>12388628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12388628</v>
      </c>
      <c r="X21" s="11">
        <v>3500000</v>
      </c>
      <c r="Y21" s="11">
        <v>8888628</v>
      </c>
      <c r="Z21" s="2">
        <v>253.96</v>
      </c>
      <c r="AA21" s="15">
        <v>14000000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14000000</v>
      </c>
      <c r="F26" s="51">
        <f t="shared" si="3"/>
        <v>14000000</v>
      </c>
      <c r="G26" s="51">
        <f t="shared" si="3"/>
        <v>0</v>
      </c>
      <c r="H26" s="51">
        <f t="shared" si="3"/>
        <v>7492739</v>
      </c>
      <c r="I26" s="51">
        <f t="shared" si="3"/>
        <v>4895889</v>
      </c>
      <c r="J26" s="51">
        <f t="shared" si="3"/>
        <v>12388628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12388628</v>
      </c>
      <c r="X26" s="51">
        <f t="shared" si="3"/>
        <v>3500000</v>
      </c>
      <c r="Y26" s="51">
        <f t="shared" si="3"/>
        <v>8888628</v>
      </c>
      <c r="Z26" s="52">
        <f>+IF(X26&lt;&gt;0,+(Y26/X26)*100,0)</f>
        <v>253.96079999999998</v>
      </c>
      <c r="AA26" s="53">
        <f>SUM(AA21:AA25)</f>
        <v>14000000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119022655</v>
      </c>
      <c r="D36" s="10">
        <f t="shared" si="4"/>
        <v>0</v>
      </c>
      <c r="E36" s="11">
        <f t="shared" si="4"/>
        <v>129260000</v>
      </c>
      <c r="F36" s="11">
        <f t="shared" si="4"/>
        <v>129260000</v>
      </c>
      <c r="G36" s="11">
        <f t="shared" si="4"/>
        <v>11401197</v>
      </c>
      <c r="H36" s="11">
        <f t="shared" si="4"/>
        <v>11131948</v>
      </c>
      <c r="I36" s="11">
        <f t="shared" si="4"/>
        <v>11570031</v>
      </c>
      <c r="J36" s="11">
        <f t="shared" si="4"/>
        <v>34103176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34103176</v>
      </c>
      <c r="X36" s="11">
        <f t="shared" si="4"/>
        <v>32315000</v>
      </c>
      <c r="Y36" s="11">
        <f t="shared" si="4"/>
        <v>1788176</v>
      </c>
      <c r="Z36" s="2">
        <f aca="true" t="shared" si="5" ref="Z36:Z49">+IF(X36&lt;&gt;0,+(Y36/X36)*100,0)</f>
        <v>5.533578833359122</v>
      </c>
      <c r="AA36" s="15">
        <f>AA6+AA21</f>
        <v>129260000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7000000</v>
      </c>
      <c r="F37" s="11">
        <f t="shared" si="4"/>
        <v>7000000</v>
      </c>
      <c r="G37" s="11">
        <f t="shared" si="4"/>
        <v>0</v>
      </c>
      <c r="H37" s="11">
        <f t="shared" si="4"/>
        <v>463958</v>
      </c>
      <c r="I37" s="11">
        <f t="shared" si="4"/>
        <v>1399335</v>
      </c>
      <c r="J37" s="11">
        <f t="shared" si="4"/>
        <v>1863293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1863293</v>
      </c>
      <c r="X37" s="11">
        <f t="shared" si="4"/>
        <v>1750000</v>
      </c>
      <c r="Y37" s="11">
        <f t="shared" si="4"/>
        <v>113293</v>
      </c>
      <c r="Z37" s="2">
        <f t="shared" si="5"/>
        <v>6.473885714285714</v>
      </c>
      <c r="AA37" s="15">
        <f>AA7+AA22</f>
        <v>7000000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1295650</v>
      </c>
      <c r="D40" s="10">
        <f t="shared" si="4"/>
        <v>0</v>
      </c>
      <c r="E40" s="11">
        <f t="shared" si="4"/>
        <v>8000000</v>
      </c>
      <c r="F40" s="11">
        <f t="shared" si="4"/>
        <v>8000000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2000000</v>
      </c>
      <c r="Y40" s="11">
        <f t="shared" si="4"/>
        <v>-2000000</v>
      </c>
      <c r="Z40" s="2">
        <f t="shared" si="5"/>
        <v>-100</v>
      </c>
      <c r="AA40" s="15">
        <f>AA10+AA25</f>
        <v>8000000</v>
      </c>
    </row>
    <row r="41" spans="1:27" ht="13.5">
      <c r="A41" s="48" t="s">
        <v>37</v>
      </c>
      <c r="B41" s="47"/>
      <c r="C41" s="49">
        <f aca="true" t="shared" si="6" ref="C41:Y41">SUM(C36:C40)</f>
        <v>120318305</v>
      </c>
      <c r="D41" s="50">
        <f t="shared" si="6"/>
        <v>0</v>
      </c>
      <c r="E41" s="51">
        <f t="shared" si="6"/>
        <v>144260000</v>
      </c>
      <c r="F41" s="51">
        <f t="shared" si="6"/>
        <v>144260000</v>
      </c>
      <c r="G41" s="51">
        <f t="shared" si="6"/>
        <v>11401197</v>
      </c>
      <c r="H41" s="51">
        <f t="shared" si="6"/>
        <v>11595906</v>
      </c>
      <c r="I41" s="51">
        <f t="shared" si="6"/>
        <v>12969366</v>
      </c>
      <c r="J41" s="51">
        <f t="shared" si="6"/>
        <v>35966469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35966469</v>
      </c>
      <c r="X41" s="51">
        <f t="shared" si="6"/>
        <v>36065000</v>
      </c>
      <c r="Y41" s="51">
        <f t="shared" si="6"/>
        <v>-98531</v>
      </c>
      <c r="Z41" s="52">
        <f t="shared" si="5"/>
        <v>-0.2732039373353667</v>
      </c>
      <c r="AA41" s="53">
        <f>SUM(AA36:AA40)</f>
        <v>144260000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29177967</v>
      </c>
      <c r="D45" s="66">
        <f t="shared" si="7"/>
        <v>0</v>
      </c>
      <c r="E45" s="67">
        <f t="shared" si="7"/>
        <v>10650000</v>
      </c>
      <c r="F45" s="67">
        <f t="shared" si="7"/>
        <v>10650000</v>
      </c>
      <c r="G45" s="67">
        <f t="shared" si="7"/>
        <v>0</v>
      </c>
      <c r="H45" s="67">
        <f t="shared" si="7"/>
        <v>0</v>
      </c>
      <c r="I45" s="67">
        <f t="shared" si="7"/>
        <v>3329400</v>
      </c>
      <c r="J45" s="67">
        <f t="shared" si="7"/>
        <v>3329400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3329400</v>
      </c>
      <c r="X45" s="67">
        <f t="shared" si="7"/>
        <v>2662500</v>
      </c>
      <c r="Y45" s="67">
        <f t="shared" si="7"/>
        <v>666900</v>
      </c>
      <c r="Z45" s="69">
        <f t="shared" si="5"/>
        <v>25.047887323943662</v>
      </c>
      <c r="AA45" s="68">
        <f t="shared" si="8"/>
        <v>10650000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149496272</v>
      </c>
      <c r="D49" s="78">
        <f t="shared" si="9"/>
        <v>0</v>
      </c>
      <c r="E49" s="79">
        <f t="shared" si="9"/>
        <v>154910000</v>
      </c>
      <c r="F49" s="79">
        <f t="shared" si="9"/>
        <v>154910000</v>
      </c>
      <c r="G49" s="79">
        <f t="shared" si="9"/>
        <v>11401197</v>
      </c>
      <c r="H49" s="79">
        <f t="shared" si="9"/>
        <v>11595906</v>
      </c>
      <c r="I49" s="79">
        <f t="shared" si="9"/>
        <v>16298766</v>
      </c>
      <c r="J49" s="79">
        <f t="shared" si="9"/>
        <v>39295869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39295869</v>
      </c>
      <c r="X49" s="79">
        <f t="shared" si="9"/>
        <v>38727500</v>
      </c>
      <c r="Y49" s="79">
        <f t="shared" si="9"/>
        <v>568369</v>
      </c>
      <c r="Z49" s="80">
        <f t="shared" si="5"/>
        <v>1.4676108708282227</v>
      </c>
      <c r="AA49" s="81">
        <f>SUM(AA41:AA48)</f>
        <v>154910000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41173245</v>
      </c>
      <c r="D51" s="66">
        <f t="shared" si="10"/>
        <v>0</v>
      </c>
      <c r="E51" s="67">
        <f t="shared" si="10"/>
        <v>36648601</v>
      </c>
      <c r="F51" s="67">
        <f t="shared" si="10"/>
        <v>36648601</v>
      </c>
      <c r="G51" s="67">
        <f t="shared" si="10"/>
        <v>951202</v>
      </c>
      <c r="H51" s="67">
        <f t="shared" si="10"/>
        <v>0</v>
      </c>
      <c r="I51" s="67">
        <f t="shared" si="10"/>
        <v>704807</v>
      </c>
      <c r="J51" s="67">
        <f t="shared" si="10"/>
        <v>1656009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1656009</v>
      </c>
      <c r="X51" s="67">
        <f t="shared" si="10"/>
        <v>9162150</v>
      </c>
      <c r="Y51" s="67">
        <f t="shared" si="10"/>
        <v>-7506141</v>
      </c>
      <c r="Z51" s="69">
        <f>+IF(X51&lt;&gt;0,+(Y51/X51)*100,0)</f>
        <v>-81.92554149408163</v>
      </c>
      <c r="AA51" s="68">
        <f>SUM(AA57:AA61)</f>
        <v>36648601</v>
      </c>
    </row>
    <row r="52" spans="1:27" ht="13.5">
      <c r="A52" s="84" t="s">
        <v>32</v>
      </c>
      <c r="B52" s="47"/>
      <c r="C52" s="9">
        <v>33579955</v>
      </c>
      <c r="D52" s="10"/>
      <c r="E52" s="11">
        <v>16100000</v>
      </c>
      <c r="F52" s="11">
        <v>16100000</v>
      </c>
      <c r="G52" s="11">
        <v>951202</v>
      </c>
      <c r="H52" s="11"/>
      <c r="I52" s="11"/>
      <c r="J52" s="11">
        <v>951202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951202</v>
      </c>
      <c r="X52" s="11">
        <v>4025000</v>
      </c>
      <c r="Y52" s="11">
        <v>-3073798</v>
      </c>
      <c r="Z52" s="2">
        <v>-76.37</v>
      </c>
      <c r="AA52" s="15">
        <v>16100000</v>
      </c>
    </row>
    <row r="53" spans="1:27" ht="13.5">
      <c r="A53" s="84" t="s">
        <v>33</v>
      </c>
      <c r="B53" s="47"/>
      <c r="C53" s="9"/>
      <c r="D53" s="10"/>
      <c r="E53" s="11">
        <v>2500000</v>
      </c>
      <c r="F53" s="11">
        <v>2500000</v>
      </c>
      <c r="G53" s="11"/>
      <c r="H53" s="11"/>
      <c r="I53" s="11">
        <v>344362</v>
      </c>
      <c r="J53" s="11">
        <v>344362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344362</v>
      </c>
      <c r="X53" s="11">
        <v>625000</v>
      </c>
      <c r="Y53" s="11">
        <v>-280638</v>
      </c>
      <c r="Z53" s="2">
        <v>-44.9</v>
      </c>
      <c r="AA53" s="15">
        <v>2500000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4377964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37957919</v>
      </c>
      <c r="D57" s="50">
        <f t="shared" si="11"/>
        <v>0</v>
      </c>
      <c r="E57" s="51">
        <f t="shared" si="11"/>
        <v>18600000</v>
      </c>
      <c r="F57" s="51">
        <f t="shared" si="11"/>
        <v>18600000</v>
      </c>
      <c r="G57" s="51">
        <f t="shared" si="11"/>
        <v>951202</v>
      </c>
      <c r="H57" s="51">
        <f t="shared" si="11"/>
        <v>0</v>
      </c>
      <c r="I57" s="51">
        <f t="shared" si="11"/>
        <v>344362</v>
      </c>
      <c r="J57" s="51">
        <f t="shared" si="11"/>
        <v>1295564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1295564</v>
      </c>
      <c r="X57" s="51">
        <f t="shared" si="11"/>
        <v>4650000</v>
      </c>
      <c r="Y57" s="51">
        <f t="shared" si="11"/>
        <v>-3354436</v>
      </c>
      <c r="Z57" s="52">
        <f>+IF(X57&lt;&gt;0,+(Y57/X57)*100,0)</f>
        <v>-72.13840860215053</v>
      </c>
      <c r="AA57" s="53">
        <f>SUM(AA52:AA56)</f>
        <v>18600000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3215326</v>
      </c>
      <c r="D61" s="10"/>
      <c r="E61" s="11">
        <v>18048601</v>
      </c>
      <c r="F61" s="11">
        <v>18048601</v>
      </c>
      <c r="G61" s="11"/>
      <c r="H61" s="11"/>
      <c r="I61" s="11">
        <v>360445</v>
      </c>
      <c r="J61" s="11">
        <v>360445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360445</v>
      </c>
      <c r="X61" s="11">
        <v>4512150</v>
      </c>
      <c r="Y61" s="11">
        <v>-4151705</v>
      </c>
      <c r="Z61" s="2">
        <v>-92.01</v>
      </c>
      <c r="AA61" s="15">
        <v>18048601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36648601</v>
      </c>
      <c r="F67" s="11"/>
      <c r="G67" s="11">
        <v>518405</v>
      </c>
      <c r="H67" s="11">
        <v>1046467</v>
      </c>
      <c r="I67" s="11">
        <v>344362</v>
      </c>
      <c r="J67" s="11">
        <v>1909234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1909234</v>
      </c>
      <c r="X67" s="11"/>
      <c r="Y67" s="11">
        <v>1909234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>
        <v>360445</v>
      </c>
      <c r="J68" s="11">
        <v>360445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360445</v>
      </c>
      <c r="X68" s="11"/>
      <c r="Y68" s="11">
        <v>360445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36648601</v>
      </c>
      <c r="F69" s="79">
        <f t="shared" si="12"/>
        <v>0</v>
      </c>
      <c r="G69" s="79">
        <f t="shared" si="12"/>
        <v>518405</v>
      </c>
      <c r="H69" s="79">
        <f t="shared" si="12"/>
        <v>1046467</v>
      </c>
      <c r="I69" s="79">
        <f t="shared" si="12"/>
        <v>704807</v>
      </c>
      <c r="J69" s="79">
        <f t="shared" si="12"/>
        <v>2269679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2269679</v>
      </c>
      <c r="X69" s="79">
        <f t="shared" si="12"/>
        <v>0</v>
      </c>
      <c r="Y69" s="79">
        <f t="shared" si="12"/>
        <v>2269679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241013799</v>
      </c>
      <c r="F5" s="43">
        <f t="shared" si="0"/>
        <v>241013799</v>
      </c>
      <c r="G5" s="43">
        <f t="shared" si="0"/>
        <v>0</v>
      </c>
      <c r="H5" s="43">
        <f t="shared" si="0"/>
        <v>0</v>
      </c>
      <c r="I5" s="43">
        <f t="shared" si="0"/>
        <v>8118485</v>
      </c>
      <c r="J5" s="43">
        <f t="shared" si="0"/>
        <v>8118485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8118485</v>
      </c>
      <c r="X5" s="43">
        <f t="shared" si="0"/>
        <v>60253450</v>
      </c>
      <c r="Y5" s="43">
        <f t="shared" si="0"/>
        <v>-52134965</v>
      </c>
      <c r="Z5" s="44">
        <f>+IF(X5&lt;&gt;0,+(Y5/X5)*100,0)</f>
        <v>-86.52610763367076</v>
      </c>
      <c r="AA5" s="45">
        <f>SUM(AA11:AA18)</f>
        <v>241013799</v>
      </c>
    </row>
    <row r="6" spans="1:27" ht="13.5">
      <c r="A6" s="46" t="s">
        <v>32</v>
      </c>
      <c r="B6" s="47"/>
      <c r="C6" s="9"/>
      <c r="D6" s="10"/>
      <c r="E6" s="11">
        <v>92479411</v>
      </c>
      <c r="F6" s="11">
        <v>92479411</v>
      </c>
      <c r="G6" s="11"/>
      <c r="H6" s="11"/>
      <c r="I6" s="11">
        <v>8118485</v>
      </c>
      <c r="J6" s="11">
        <v>8118485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8118485</v>
      </c>
      <c r="X6" s="11">
        <v>23119853</v>
      </c>
      <c r="Y6" s="11">
        <v>-15001368</v>
      </c>
      <c r="Z6" s="2">
        <v>-64.89</v>
      </c>
      <c r="AA6" s="15">
        <v>92479411</v>
      </c>
    </row>
    <row r="7" spans="1:27" ht="13.5">
      <c r="A7" s="46" t="s">
        <v>33</v>
      </c>
      <c r="B7" s="47"/>
      <c r="C7" s="9"/>
      <c r="D7" s="10"/>
      <c r="E7" s="11">
        <v>80300000</v>
      </c>
      <c r="F7" s="11">
        <v>80300000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20075000</v>
      </c>
      <c r="Y7" s="11">
        <v>-20075000</v>
      </c>
      <c r="Z7" s="2">
        <v>-100</v>
      </c>
      <c r="AA7" s="15">
        <v>80300000</v>
      </c>
    </row>
    <row r="8" spans="1:27" ht="13.5">
      <c r="A8" s="46" t="s">
        <v>34</v>
      </c>
      <c r="B8" s="47"/>
      <c r="C8" s="9"/>
      <c r="D8" s="10"/>
      <c r="E8" s="11">
        <v>300000</v>
      </c>
      <c r="F8" s="11">
        <v>300000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75000</v>
      </c>
      <c r="Y8" s="11">
        <v>-75000</v>
      </c>
      <c r="Z8" s="2">
        <v>-100</v>
      </c>
      <c r="AA8" s="15">
        <v>300000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300000</v>
      </c>
      <c r="F10" s="11">
        <v>300000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75000</v>
      </c>
      <c r="Y10" s="11">
        <v>-75000</v>
      </c>
      <c r="Z10" s="2">
        <v>-100</v>
      </c>
      <c r="AA10" s="15">
        <v>300000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173379411</v>
      </c>
      <c r="F11" s="51">
        <f t="shared" si="1"/>
        <v>173379411</v>
      </c>
      <c r="G11" s="51">
        <f t="shared" si="1"/>
        <v>0</v>
      </c>
      <c r="H11" s="51">
        <f t="shared" si="1"/>
        <v>0</v>
      </c>
      <c r="I11" s="51">
        <f t="shared" si="1"/>
        <v>8118485</v>
      </c>
      <c r="J11" s="51">
        <f t="shared" si="1"/>
        <v>8118485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8118485</v>
      </c>
      <c r="X11" s="51">
        <f t="shared" si="1"/>
        <v>43344853</v>
      </c>
      <c r="Y11" s="51">
        <f t="shared" si="1"/>
        <v>-35226368</v>
      </c>
      <c r="Z11" s="52">
        <f>+IF(X11&lt;&gt;0,+(Y11/X11)*100,0)</f>
        <v>-81.27001376610967</v>
      </c>
      <c r="AA11" s="53">
        <f>SUM(AA6:AA10)</f>
        <v>173379411</v>
      </c>
    </row>
    <row r="12" spans="1:27" ht="13.5">
      <c r="A12" s="54" t="s">
        <v>38</v>
      </c>
      <c r="B12" s="35"/>
      <c r="C12" s="9"/>
      <c r="D12" s="10"/>
      <c r="E12" s="11">
        <v>13239388</v>
      </c>
      <c r="F12" s="11">
        <v>13239388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3309847</v>
      </c>
      <c r="Y12" s="11">
        <v>-3309847</v>
      </c>
      <c r="Z12" s="2">
        <v>-100</v>
      </c>
      <c r="AA12" s="15">
        <v>13239388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54395000</v>
      </c>
      <c r="F15" s="11">
        <v>54395000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13598750</v>
      </c>
      <c r="Y15" s="11">
        <v>-13598750</v>
      </c>
      <c r="Z15" s="2">
        <v>-100</v>
      </c>
      <c r="AA15" s="15">
        <v>54395000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92479411</v>
      </c>
      <c r="F36" s="11">
        <f t="shared" si="4"/>
        <v>92479411</v>
      </c>
      <c r="G36" s="11">
        <f t="shared" si="4"/>
        <v>0</v>
      </c>
      <c r="H36" s="11">
        <f t="shared" si="4"/>
        <v>0</v>
      </c>
      <c r="I36" s="11">
        <f t="shared" si="4"/>
        <v>8118485</v>
      </c>
      <c r="J36" s="11">
        <f t="shared" si="4"/>
        <v>8118485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8118485</v>
      </c>
      <c r="X36" s="11">
        <f t="shared" si="4"/>
        <v>23119853</v>
      </c>
      <c r="Y36" s="11">
        <f t="shared" si="4"/>
        <v>-15001368</v>
      </c>
      <c r="Z36" s="2">
        <f aca="true" t="shared" si="5" ref="Z36:Z49">+IF(X36&lt;&gt;0,+(Y36/X36)*100,0)</f>
        <v>-64.88522223735592</v>
      </c>
      <c r="AA36" s="15">
        <f>AA6+AA21</f>
        <v>92479411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80300000</v>
      </c>
      <c r="F37" s="11">
        <f t="shared" si="4"/>
        <v>80300000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20075000</v>
      </c>
      <c r="Y37" s="11">
        <f t="shared" si="4"/>
        <v>-20075000</v>
      </c>
      <c r="Z37" s="2">
        <f t="shared" si="5"/>
        <v>-100</v>
      </c>
      <c r="AA37" s="15">
        <f>AA7+AA22</f>
        <v>80300000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300000</v>
      </c>
      <c r="F38" s="11">
        <f t="shared" si="4"/>
        <v>300000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75000</v>
      </c>
      <c r="Y38" s="11">
        <f t="shared" si="4"/>
        <v>-75000</v>
      </c>
      <c r="Z38" s="2">
        <f t="shared" si="5"/>
        <v>-100</v>
      </c>
      <c r="AA38" s="15">
        <f>AA8+AA23</f>
        <v>300000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300000</v>
      </c>
      <c r="F40" s="11">
        <f t="shared" si="4"/>
        <v>300000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75000</v>
      </c>
      <c r="Y40" s="11">
        <f t="shared" si="4"/>
        <v>-75000</v>
      </c>
      <c r="Z40" s="2">
        <f t="shared" si="5"/>
        <v>-100</v>
      </c>
      <c r="AA40" s="15">
        <f>AA10+AA25</f>
        <v>300000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173379411</v>
      </c>
      <c r="F41" s="51">
        <f t="shared" si="6"/>
        <v>173379411</v>
      </c>
      <c r="G41" s="51">
        <f t="shared" si="6"/>
        <v>0</v>
      </c>
      <c r="H41" s="51">
        <f t="shared" si="6"/>
        <v>0</v>
      </c>
      <c r="I41" s="51">
        <f t="shared" si="6"/>
        <v>8118485</v>
      </c>
      <c r="J41" s="51">
        <f t="shared" si="6"/>
        <v>8118485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8118485</v>
      </c>
      <c r="X41" s="51">
        <f t="shared" si="6"/>
        <v>43344853</v>
      </c>
      <c r="Y41" s="51">
        <f t="shared" si="6"/>
        <v>-35226368</v>
      </c>
      <c r="Z41" s="52">
        <f t="shared" si="5"/>
        <v>-81.27001376610967</v>
      </c>
      <c r="AA41" s="53">
        <f>SUM(AA36:AA40)</f>
        <v>173379411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13239388</v>
      </c>
      <c r="F42" s="67">
        <f t="shared" si="7"/>
        <v>13239388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3309847</v>
      </c>
      <c r="Y42" s="67">
        <f t="shared" si="7"/>
        <v>-3309847</v>
      </c>
      <c r="Z42" s="69">
        <f t="shared" si="5"/>
        <v>-100</v>
      </c>
      <c r="AA42" s="68">
        <f aca="true" t="shared" si="8" ref="AA42:AA48">AA12+AA27</f>
        <v>13239388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54395000</v>
      </c>
      <c r="F45" s="67">
        <f t="shared" si="7"/>
        <v>54395000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13598750</v>
      </c>
      <c r="Y45" s="67">
        <f t="shared" si="7"/>
        <v>-13598750</v>
      </c>
      <c r="Z45" s="69">
        <f t="shared" si="5"/>
        <v>-100</v>
      </c>
      <c r="AA45" s="68">
        <f t="shared" si="8"/>
        <v>54395000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241013799</v>
      </c>
      <c r="F49" s="79">
        <f t="shared" si="9"/>
        <v>241013799</v>
      </c>
      <c r="G49" s="79">
        <f t="shared" si="9"/>
        <v>0</v>
      </c>
      <c r="H49" s="79">
        <f t="shared" si="9"/>
        <v>0</v>
      </c>
      <c r="I49" s="79">
        <f t="shared" si="9"/>
        <v>8118485</v>
      </c>
      <c r="J49" s="79">
        <f t="shared" si="9"/>
        <v>8118485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8118485</v>
      </c>
      <c r="X49" s="79">
        <f t="shared" si="9"/>
        <v>60253450</v>
      </c>
      <c r="Y49" s="79">
        <f t="shared" si="9"/>
        <v>-52134965</v>
      </c>
      <c r="Z49" s="80">
        <f t="shared" si="5"/>
        <v>-86.52610763367076</v>
      </c>
      <c r="AA49" s="81">
        <f>SUM(AA41:AA48)</f>
        <v>241013799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39782452</v>
      </c>
      <c r="F51" s="67">
        <f t="shared" si="10"/>
        <v>39782452</v>
      </c>
      <c r="G51" s="67">
        <f t="shared" si="10"/>
        <v>0</v>
      </c>
      <c r="H51" s="67">
        <f t="shared" si="10"/>
        <v>0</v>
      </c>
      <c r="I51" s="67">
        <f t="shared" si="10"/>
        <v>788373</v>
      </c>
      <c r="J51" s="67">
        <f t="shared" si="10"/>
        <v>788373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788373</v>
      </c>
      <c r="X51" s="67">
        <f t="shared" si="10"/>
        <v>9945613</v>
      </c>
      <c r="Y51" s="67">
        <f t="shared" si="10"/>
        <v>-9157240</v>
      </c>
      <c r="Z51" s="69">
        <f>+IF(X51&lt;&gt;0,+(Y51/X51)*100,0)</f>
        <v>-92.0731582859699</v>
      </c>
      <c r="AA51" s="68">
        <f>SUM(AA57:AA61)</f>
        <v>39782452</v>
      </c>
    </row>
    <row r="52" spans="1:27" ht="13.5">
      <c r="A52" s="84" t="s">
        <v>32</v>
      </c>
      <c r="B52" s="47"/>
      <c r="C52" s="9"/>
      <c r="D52" s="10"/>
      <c r="E52" s="11">
        <v>20960000</v>
      </c>
      <c r="F52" s="11">
        <v>20960000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5240000</v>
      </c>
      <c r="Y52" s="11">
        <v>-5240000</v>
      </c>
      <c r="Z52" s="2">
        <v>-100</v>
      </c>
      <c r="AA52" s="15">
        <v>20960000</v>
      </c>
    </row>
    <row r="53" spans="1:27" ht="13.5">
      <c r="A53" s="84" t="s">
        <v>33</v>
      </c>
      <c r="B53" s="47"/>
      <c r="C53" s="9"/>
      <c r="D53" s="10"/>
      <c r="E53" s="11">
        <v>6500000</v>
      </c>
      <c r="F53" s="11">
        <v>6500000</v>
      </c>
      <c r="G53" s="11"/>
      <c r="H53" s="11"/>
      <c r="I53" s="11">
        <v>179000</v>
      </c>
      <c r="J53" s="11">
        <v>179000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179000</v>
      </c>
      <c r="X53" s="11">
        <v>1625000</v>
      </c>
      <c r="Y53" s="11">
        <v>-1446000</v>
      </c>
      <c r="Z53" s="2">
        <v>-88.98</v>
      </c>
      <c r="AA53" s="15">
        <v>6500000</v>
      </c>
    </row>
    <row r="54" spans="1:27" ht="13.5">
      <c r="A54" s="84" t="s">
        <v>34</v>
      </c>
      <c r="B54" s="47"/>
      <c r="C54" s="9"/>
      <c r="D54" s="10"/>
      <c r="E54" s="11">
        <v>210000</v>
      </c>
      <c r="F54" s="11">
        <v>210000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52500</v>
      </c>
      <c r="Y54" s="11">
        <v>-52500</v>
      </c>
      <c r="Z54" s="2">
        <v>-100</v>
      </c>
      <c r="AA54" s="15">
        <v>210000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350000</v>
      </c>
      <c r="F56" s="11">
        <v>350000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87500</v>
      </c>
      <c r="Y56" s="11">
        <v>-87500</v>
      </c>
      <c r="Z56" s="2">
        <v>-100</v>
      </c>
      <c r="AA56" s="15">
        <v>350000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28020000</v>
      </c>
      <c r="F57" s="51">
        <f t="shared" si="11"/>
        <v>28020000</v>
      </c>
      <c r="G57" s="51">
        <f t="shared" si="11"/>
        <v>0</v>
      </c>
      <c r="H57" s="51">
        <f t="shared" si="11"/>
        <v>0</v>
      </c>
      <c r="I57" s="51">
        <f t="shared" si="11"/>
        <v>179000</v>
      </c>
      <c r="J57" s="51">
        <f t="shared" si="11"/>
        <v>179000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179000</v>
      </c>
      <c r="X57" s="51">
        <f t="shared" si="11"/>
        <v>7005000</v>
      </c>
      <c r="Y57" s="51">
        <f t="shared" si="11"/>
        <v>-6826000</v>
      </c>
      <c r="Z57" s="52">
        <f>+IF(X57&lt;&gt;0,+(Y57/X57)*100,0)</f>
        <v>-97.4446823697359</v>
      </c>
      <c r="AA57" s="53">
        <f>SUM(AA52:AA56)</f>
        <v>28020000</v>
      </c>
    </row>
    <row r="58" spans="1:27" ht="13.5">
      <c r="A58" s="86" t="s">
        <v>38</v>
      </c>
      <c r="B58" s="35"/>
      <c r="C58" s="9"/>
      <c r="D58" s="10"/>
      <c r="E58" s="11">
        <v>1483527</v>
      </c>
      <c r="F58" s="11">
        <v>1483527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370882</v>
      </c>
      <c r="Y58" s="11">
        <v>-370882</v>
      </c>
      <c r="Z58" s="2">
        <v>-100</v>
      </c>
      <c r="AA58" s="15">
        <v>1483527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10278925</v>
      </c>
      <c r="F61" s="11">
        <v>10278925</v>
      </c>
      <c r="G61" s="11"/>
      <c r="H61" s="11"/>
      <c r="I61" s="11">
        <v>609373</v>
      </c>
      <c r="J61" s="11">
        <v>609373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609373</v>
      </c>
      <c r="X61" s="11">
        <v>2569731</v>
      </c>
      <c r="Y61" s="11">
        <v>-1960358</v>
      </c>
      <c r="Z61" s="2">
        <v>-76.29</v>
      </c>
      <c r="AA61" s="15">
        <v>10278925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161250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100000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100000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100000</v>
      </c>
      <c r="F68" s="11"/>
      <c r="G68" s="11"/>
      <c r="H68" s="11"/>
      <c r="I68" s="11">
        <v>788590</v>
      </c>
      <c r="J68" s="11">
        <v>788590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788590</v>
      </c>
      <c r="X68" s="11"/>
      <c r="Y68" s="11">
        <v>788590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461250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788590</v>
      </c>
      <c r="J69" s="79">
        <f t="shared" si="12"/>
        <v>788590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788590</v>
      </c>
      <c r="X69" s="79">
        <f t="shared" si="12"/>
        <v>0</v>
      </c>
      <c r="Y69" s="79">
        <f t="shared" si="12"/>
        <v>788590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626166000</v>
      </c>
      <c r="F5" s="43">
        <f t="shared" si="0"/>
        <v>626166000</v>
      </c>
      <c r="G5" s="43">
        <f t="shared" si="0"/>
        <v>20180964</v>
      </c>
      <c r="H5" s="43">
        <f t="shared" si="0"/>
        <v>19222118</v>
      </c>
      <c r="I5" s="43">
        <f t="shared" si="0"/>
        <v>30371465</v>
      </c>
      <c r="J5" s="43">
        <f t="shared" si="0"/>
        <v>69774547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69774547</v>
      </c>
      <c r="X5" s="43">
        <f t="shared" si="0"/>
        <v>156541500</v>
      </c>
      <c r="Y5" s="43">
        <f t="shared" si="0"/>
        <v>-86766953</v>
      </c>
      <c r="Z5" s="44">
        <f>+IF(X5&lt;&gt;0,+(Y5/X5)*100,0)</f>
        <v>-55.4274444795789</v>
      </c>
      <c r="AA5" s="45">
        <f>SUM(AA11:AA18)</f>
        <v>626166000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603866000</v>
      </c>
      <c r="F8" s="11">
        <v>603866000</v>
      </c>
      <c r="G8" s="11">
        <v>19653949</v>
      </c>
      <c r="H8" s="11">
        <v>19222118</v>
      </c>
      <c r="I8" s="11">
        <v>30371465</v>
      </c>
      <c r="J8" s="11">
        <v>69247532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69247532</v>
      </c>
      <c r="X8" s="11">
        <v>150966500</v>
      </c>
      <c r="Y8" s="11">
        <v>-81718968</v>
      </c>
      <c r="Z8" s="2">
        <v>-54.13</v>
      </c>
      <c r="AA8" s="15">
        <v>603866000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603866000</v>
      </c>
      <c r="F11" s="51">
        <f t="shared" si="1"/>
        <v>603866000</v>
      </c>
      <c r="G11" s="51">
        <f t="shared" si="1"/>
        <v>19653949</v>
      </c>
      <c r="H11" s="51">
        <f t="shared" si="1"/>
        <v>19222118</v>
      </c>
      <c r="I11" s="51">
        <f t="shared" si="1"/>
        <v>30371465</v>
      </c>
      <c r="J11" s="51">
        <f t="shared" si="1"/>
        <v>69247532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69247532</v>
      </c>
      <c r="X11" s="51">
        <f t="shared" si="1"/>
        <v>150966500</v>
      </c>
      <c r="Y11" s="51">
        <f t="shared" si="1"/>
        <v>-81718968</v>
      </c>
      <c r="Z11" s="52">
        <f>+IF(X11&lt;&gt;0,+(Y11/X11)*100,0)</f>
        <v>-54.130530945607134</v>
      </c>
      <c r="AA11" s="53">
        <f>SUM(AA6:AA10)</f>
        <v>603866000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22300000</v>
      </c>
      <c r="F15" s="11">
        <v>22300000</v>
      </c>
      <c r="G15" s="11">
        <v>527015</v>
      </c>
      <c r="H15" s="11"/>
      <c r="I15" s="11"/>
      <c r="J15" s="11">
        <v>527015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527015</v>
      </c>
      <c r="X15" s="11">
        <v>5575000</v>
      </c>
      <c r="Y15" s="11">
        <v>-5047985</v>
      </c>
      <c r="Z15" s="2">
        <v>-90.55</v>
      </c>
      <c r="AA15" s="15">
        <v>22300000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64000000</v>
      </c>
      <c r="F20" s="60">
        <f t="shared" si="2"/>
        <v>64000000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16000000</v>
      </c>
      <c r="Y20" s="60">
        <f t="shared" si="2"/>
        <v>-16000000</v>
      </c>
      <c r="Z20" s="61">
        <f>+IF(X20&lt;&gt;0,+(Y20/X20)*100,0)</f>
        <v>-100</v>
      </c>
      <c r="AA20" s="62">
        <f>SUM(AA26:AA33)</f>
        <v>64000000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64000000</v>
      </c>
      <c r="F23" s="11">
        <v>64000000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16000000</v>
      </c>
      <c r="Y23" s="11">
        <v>-16000000</v>
      </c>
      <c r="Z23" s="2">
        <v>-100</v>
      </c>
      <c r="AA23" s="15">
        <v>64000000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64000000</v>
      </c>
      <c r="F26" s="51">
        <f t="shared" si="3"/>
        <v>64000000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16000000</v>
      </c>
      <c r="Y26" s="51">
        <f t="shared" si="3"/>
        <v>-16000000</v>
      </c>
      <c r="Z26" s="52">
        <f>+IF(X26&lt;&gt;0,+(Y26/X26)*100,0)</f>
        <v>-100</v>
      </c>
      <c r="AA26" s="53">
        <f>SUM(AA21:AA25)</f>
        <v>64000000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667866000</v>
      </c>
      <c r="F38" s="11">
        <f t="shared" si="4"/>
        <v>667866000</v>
      </c>
      <c r="G38" s="11">
        <f t="shared" si="4"/>
        <v>19653949</v>
      </c>
      <c r="H38" s="11">
        <f t="shared" si="4"/>
        <v>19222118</v>
      </c>
      <c r="I38" s="11">
        <f t="shared" si="4"/>
        <v>30371465</v>
      </c>
      <c r="J38" s="11">
        <f t="shared" si="4"/>
        <v>69247532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69247532</v>
      </c>
      <c r="X38" s="11">
        <f t="shared" si="4"/>
        <v>166966500</v>
      </c>
      <c r="Y38" s="11">
        <f t="shared" si="4"/>
        <v>-97718968</v>
      </c>
      <c r="Z38" s="2">
        <f t="shared" si="5"/>
        <v>-58.52609235984464</v>
      </c>
      <c r="AA38" s="15">
        <f>AA8+AA23</f>
        <v>667866000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667866000</v>
      </c>
      <c r="F41" s="51">
        <f t="shared" si="6"/>
        <v>667866000</v>
      </c>
      <c r="G41" s="51">
        <f t="shared" si="6"/>
        <v>19653949</v>
      </c>
      <c r="H41" s="51">
        <f t="shared" si="6"/>
        <v>19222118</v>
      </c>
      <c r="I41" s="51">
        <f t="shared" si="6"/>
        <v>30371465</v>
      </c>
      <c r="J41" s="51">
        <f t="shared" si="6"/>
        <v>69247532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69247532</v>
      </c>
      <c r="X41" s="51">
        <f t="shared" si="6"/>
        <v>166966500</v>
      </c>
      <c r="Y41" s="51">
        <f t="shared" si="6"/>
        <v>-97718968</v>
      </c>
      <c r="Z41" s="52">
        <f t="shared" si="5"/>
        <v>-58.52609235984464</v>
      </c>
      <c r="AA41" s="53">
        <f>SUM(AA36:AA40)</f>
        <v>667866000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22300000</v>
      </c>
      <c r="F45" s="67">
        <f t="shared" si="7"/>
        <v>22300000</v>
      </c>
      <c r="G45" s="67">
        <f t="shared" si="7"/>
        <v>527015</v>
      </c>
      <c r="H45" s="67">
        <f t="shared" si="7"/>
        <v>0</v>
      </c>
      <c r="I45" s="67">
        <f t="shared" si="7"/>
        <v>0</v>
      </c>
      <c r="J45" s="67">
        <f t="shared" si="7"/>
        <v>527015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527015</v>
      </c>
      <c r="X45" s="67">
        <f t="shared" si="7"/>
        <v>5575000</v>
      </c>
      <c r="Y45" s="67">
        <f t="shared" si="7"/>
        <v>-5047985</v>
      </c>
      <c r="Z45" s="69">
        <f t="shared" si="5"/>
        <v>-90.54681614349775</v>
      </c>
      <c r="AA45" s="68">
        <f t="shared" si="8"/>
        <v>22300000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690166000</v>
      </c>
      <c r="F49" s="79">
        <f t="shared" si="9"/>
        <v>690166000</v>
      </c>
      <c r="G49" s="79">
        <f t="shared" si="9"/>
        <v>20180964</v>
      </c>
      <c r="H49" s="79">
        <f t="shared" si="9"/>
        <v>19222118</v>
      </c>
      <c r="I49" s="79">
        <f t="shared" si="9"/>
        <v>30371465</v>
      </c>
      <c r="J49" s="79">
        <f t="shared" si="9"/>
        <v>69774547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69774547</v>
      </c>
      <c r="X49" s="79">
        <f t="shared" si="9"/>
        <v>172541500</v>
      </c>
      <c r="Y49" s="79">
        <f t="shared" si="9"/>
        <v>-102766953</v>
      </c>
      <c r="Z49" s="80">
        <f t="shared" si="5"/>
        <v>-59.56071611757171</v>
      </c>
      <c r="AA49" s="81">
        <f>SUM(AA41:AA48)</f>
        <v>690166000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48910000</v>
      </c>
      <c r="F51" s="67">
        <f t="shared" si="10"/>
        <v>48910000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12227500</v>
      </c>
      <c r="Y51" s="67">
        <f t="shared" si="10"/>
        <v>-12227500</v>
      </c>
      <c r="Z51" s="69">
        <f>+IF(X51&lt;&gt;0,+(Y51/X51)*100,0)</f>
        <v>-100</v>
      </c>
      <c r="AA51" s="68">
        <f>SUM(AA57:AA61)</f>
        <v>48910000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48910000</v>
      </c>
      <c r="F54" s="11">
        <v>48910000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12227500</v>
      </c>
      <c r="Y54" s="11">
        <v>-12227500</v>
      </c>
      <c r="Z54" s="2">
        <v>-100</v>
      </c>
      <c r="AA54" s="15">
        <v>48910000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48910000</v>
      </c>
      <c r="F57" s="51">
        <f t="shared" si="11"/>
        <v>48910000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12227500</v>
      </c>
      <c r="Y57" s="51">
        <f t="shared" si="11"/>
        <v>-12227500</v>
      </c>
      <c r="Z57" s="52">
        <f>+IF(X57&lt;&gt;0,+(Y57/X57)*100,0)</f>
        <v>-100</v>
      </c>
      <c r="AA57" s="53">
        <f>SUM(AA52:AA56)</f>
        <v>48910000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11778482</v>
      </c>
      <c r="H65" s="11">
        <v>11248575</v>
      </c>
      <c r="I65" s="11">
        <v>11370108</v>
      </c>
      <c r="J65" s="11">
        <v>34397165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34397165</v>
      </c>
      <c r="X65" s="11"/>
      <c r="Y65" s="11">
        <v>34397165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5040479</v>
      </c>
      <c r="H66" s="14">
        <v>7146570</v>
      </c>
      <c r="I66" s="14">
        <v>6559001</v>
      </c>
      <c r="J66" s="14">
        <v>18746050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18746050</v>
      </c>
      <c r="X66" s="14"/>
      <c r="Y66" s="14">
        <v>18746050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34910000</v>
      </c>
      <c r="F67" s="11"/>
      <c r="G67" s="11">
        <v>898246</v>
      </c>
      <c r="H67" s="11"/>
      <c r="I67" s="11">
        <v>774018</v>
      </c>
      <c r="J67" s="11">
        <v>1672264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1672264</v>
      </c>
      <c r="X67" s="11"/>
      <c r="Y67" s="11">
        <v>1672264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14000000</v>
      </c>
      <c r="F68" s="11"/>
      <c r="G68" s="11">
        <v>12217515</v>
      </c>
      <c r="H68" s="11">
        <v>6637694</v>
      </c>
      <c r="I68" s="11">
        <v>12579433</v>
      </c>
      <c r="J68" s="11">
        <v>31434642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31434642</v>
      </c>
      <c r="X68" s="11"/>
      <c r="Y68" s="11">
        <v>31434642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48910000</v>
      </c>
      <c r="F69" s="79">
        <f t="shared" si="12"/>
        <v>0</v>
      </c>
      <c r="G69" s="79">
        <f t="shared" si="12"/>
        <v>29934722</v>
      </c>
      <c r="H69" s="79">
        <f t="shared" si="12"/>
        <v>25032839</v>
      </c>
      <c r="I69" s="79">
        <f t="shared" si="12"/>
        <v>31282560</v>
      </c>
      <c r="J69" s="79">
        <f t="shared" si="12"/>
        <v>86250121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86250121</v>
      </c>
      <c r="X69" s="79">
        <f t="shared" si="12"/>
        <v>0</v>
      </c>
      <c r="Y69" s="79">
        <f t="shared" si="12"/>
        <v>86250121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176182181</v>
      </c>
      <c r="D5" s="42">
        <f t="shared" si="0"/>
        <v>0</v>
      </c>
      <c r="E5" s="43">
        <f t="shared" si="0"/>
        <v>34654118</v>
      </c>
      <c r="F5" s="43">
        <f t="shared" si="0"/>
        <v>34654118</v>
      </c>
      <c r="G5" s="43">
        <f t="shared" si="0"/>
        <v>10903603</v>
      </c>
      <c r="H5" s="43">
        <f t="shared" si="0"/>
        <v>12388668</v>
      </c>
      <c r="I5" s="43">
        <f t="shared" si="0"/>
        <v>13526262</v>
      </c>
      <c r="J5" s="43">
        <f t="shared" si="0"/>
        <v>36818533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36818533</v>
      </c>
      <c r="X5" s="43">
        <f t="shared" si="0"/>
        <v>8663531</v>
      </c>
      <c r="Y5" s="43">
        <f t="shared" si="0"/>
        <v>28155002</v>
      </c>
      <c r="Z5" s="44">
        <f>+IF(X5&lt;&gt;0,+(Y5/X5)*100,0)</f>
        <v>324.98298903761065</v>
      </c>
      <c r="AA5" s="45">
        <f>SUM(AA11:AA18)</f>
        <v>34654118</v>
      </c>
    </row>
    <row r="6" spans="1:27" ht="13.5">
      <c r="A6" s="46" t="s">
        <v>32</v>
      </c>
      <c r="B6" s="47"/>
      <c r="C6" s="9">
        <v>147679589</v>
      </c>
      <c r="D6" s="10"/>
      <c r="E6" s="11">
        <v>9895118</v>
      </c>
      <c r="F6" s="11">
        <v>9895118</v>
      </c>
      <c r="G6" s="11">
        <v>10217930</v>
      </c>
      <c r="H6" s="11">
        <v>9815240</v>
      </c>
      <c r="I6" s="11">
        <v>7147421</v>
      </c>
      <c r="J6" s="11">
        <v>27180591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27180591</v>
      </c>
      <c r="X6" s="11">
        <v>2473780</v>
      </c>
      <c r="Y6" s="11">
        <v>24706811</v>
      </c>
      <c r="Z6" s="2">
        <v>998.75</v>
      </c>
      <c r="AA6" s="15">
        <v>9895118</v>
      </c>
    </row>
    <row r="7" spans="1:27" ht="13.5">
      <c r="A7" s="46" t="s">
        <v>33</v>
      </c>
      <c r="B7" s="47"/>
      <c r="C7" s="9">
        <v>3873785</v>
      </c>
      <c r="D7" s="10"/>
      <c r="E7" s="11">
        <v>10776390</v>
      </c>
      <c r="F7" s="11">
        <v>10776390</v>
      </c>
      <c r="G7" s="11"/>
      <c r="H7" s="11">
        <v>1142811</v>
      </c>
      <c r="I7" s="11">
        <v>904842</v>
      </c>
      <c r="J7" s="11">
        <v>2047653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2047653</v>
      </c>
      <c r="X7" s="11">
        <v>2694098</v>
      </c>
      <c r="Y7" s="11">
        <v>-646445</v>
      </c>
      <c r="Z7" s="2">
        <v>-23.99</v>
      </c>
      <c r="AA7" s="15">
        <v>10776390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104223</v>
      </c>
      <c r="D10" s="10"/>
      <c r="E10" s="11"/>
      <c r="F10" s="11"/>
      <c r="G10" s="11">
        <v>235696</v>
      </c>
      <c r="H10" s="11"/>
      <c r="I10" s="11">
        <v>1862435</v>
      </c>
      <c r="J10" s="11">
        <v>2098131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2098131</v>
      </c>
      <c r="X10" s="11"/>
      <c r="Y10" s="11">
        <v>2098131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151657597</v>
      </c>
      <c r="D11" s="50">
        <f t="shared" si="1"/>
        <v>0</v>
      </c>
      <c r="E11" s="51">
        <f t="shared" si="1"/>
        <v>20671508</v>
      </c>
      <c r="F11" s="51">
        <f t="shared" si="1"/>
        <v>20671508</v>
      </c>
      <c r="G11" s="51">
        <f t="shared" si="1"/>
        <v>10453626</v>
      </c>
      <c r="H11" s="51">
        <f t="shared" si="1"/>
        <v>10958051</v>
      </c>
      <c r="I11" s="51">
        <f t="shared" si="1"/>
        <v>9914698</v>
      </c>
      <c r="J11" s="51">
        <f t="shared" si="1"/>
        <v>31326375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31326375</v>
      </c>
      <c r="X11" s="51">
        <f t="shared" si="1"/>
        <v>5167878</v>
      </c>
      <c r="Y11" s="51">
        <f t="shared" si="1"/>
        <v>26158497</v>
      </c>
      <c r="Z11" s="52">
        <f>+IF(X11&lt;&gt;0,+(Y11/X11)*100,0)</f>
        <v>506.1748168203661</v>
      </c>
      <c r="AA11" s="53">
        <f>SUM(AA6:AA10)</f>
        <v>20671508</v>
      </c>
    </row>
    <row r="12" spans="1:27" ht="13.5">
      <c r="A12" s="54" t="s">
        <v>38</v>
      </c>
      <c r="B12" s="35"/>
      <c r="C12" s="9">
        <v>8549692</v>
      </c>
      <c r="D12" s="10"/>
      <c r="E12" s="11">
        <v>2300000</v>
      </c>
      <c r="F12" s="11">
        <v>2300000</v>
      </c>
      <c r="G12" s="11">
        <v>251277</v>
      </c>
      <c r="H12" s="11">
        <v>1209739</v>
      </c>
      <c r="I12" s="11">
        <v>3606262</v>
      </c>
      <c r="J12" s="11">
        <v>5067278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5067278</v>
      </c>
      <c r="X12" s="11">
        <v>575000</v>
      </c>
      <c r="Y12" s="11">
        <v>4492278</v>
      </c>
      <c r="Z12" s="2">
        <v>781.27</v>
      </c>
      <c r="AA12" s="15">
        <v>2300000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15974892</v>
      </c>
      <c r="D15" s="10"/>
      <c r="E15" s="11">
        <v>10898610</v>
      </c>
      <c r="F15" s="11">
        <v>10898610</v>
      </c>
      <c r="G15" s="11">
        <v>198700</v>
      </c>
      <c r="H15" s="11">
        <v>206434</v>
      </c>
      <c r="I15" s="11">
        <v>5302</v>
      </c>
      <c r="J15" s="11">
        <v>410436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410436</v>
      </c>
      <c r="X15" s="11">
        <v>2724653</v>
      </c>
      <c r="Y15" s="11">
        <v>-2314217</v>
      </c>
      <c r="Z15" s="2">
        <v>-84.94</v>
      </c>
      <c r="AA15" s="15">
        <v>10898610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784000</v>
      </c>
      <c r="F18" s="18">
        <v>784000</v>
      </c>
      <c r="G18" s="18"/>
      <c r="H18" s="18">
        <v>14444</v>
      </c>
      <c r="I18" s="18"/>
      <c r="J18" s="18">
        <v>14444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14444</v>
      </c>
      <c r="X18" s="18">
        <v>196000</v>
      </c>
      <c r="Y18" s="18">
        <v>-181556</v>
      </c>
      <c r="Z18" s="3">
        <v>-92.63</v>
      </c>
      <c r="AA18" s="23">
        <v>784000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108751003</v>
      </c>
      <c r="F20" s="60">
        <f t="shared" si="2"/>
        <v>108751003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27187751</v>
      </c>
      <c r="Y20" s="60">
        <f t="shared" si="2"/>
        <v>-27187751</v>
      </c>
      <c r="Z20" s="61">
        <f>+IF(X20&lt;&gt;0,+(Y20/X20)*100,0)</f>
        <v>-100</v>
      </c>
      <c r="AA20" s="62">
        <f>SUM(AA26:AA33)</f>
        <v>108751003</v>
      </c>
    </row>
    <row r="21" spans="1:27" ht="13.5">
      <c r="A21" s="46" t="s">
        <v>32</v>
      </c>
      <c r="B21" s="47"/>
      <c r="C21" s="9"/>
      <c r="D21" s="10"/>
      <c r="E21" s="11">
        <v>32600000</v>
      </c>
      <c r="F21" s="11">
        <v>32600000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8150000</v>
      </c>
      <c r="Y21" s="11">
        <v>-8150000</v>
      </c>
      <c r="Z21" s="2">
        <v>-100</v>
      </c>
      <c r="AA21" s="15">
        <v>32600000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32600000</v>
      </c>
      <c r="F26" s="51">
        <f t="shared" si="3"/>
        <v>32600000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8150000</v>
      </c>
      <c r="Y26" s="51">
        <f t="shared" si="3"/>
        <v>-8150000</v>
      </c>
      <c r="Z26" s="52">
        <f>+IF(X26&lt;&gt;0,+(Y26/X26)*100,0)</f>
        <v>-100</v>
      </c>
      <c r="AA26" s="53">
        <f>SUM(AA21:AA25)</f>
        <v>32600000</v>
      </c>
    </row>
    <row r="27" spans="1:27" ht="13.5">
      <c r="A27" s="54" t="s">
        <v>38</v>
      </c>
      <c r="B27" s="64"/>
      <c r="C27" s="9"/>
      <c r="D27" s="10"/>
      <c r="E27" s="11">
        <v>71151003</v>
      </c>
      <c r="F27" s="11">
        <v>71151003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17787751</v>
      </c>
      <c r="Y27" s="11">
        <v>-17787751</v>
      </c>
      <c r="Z27" s="2">
        <v>-100</v>
      </c>
      <c r="AA27" s="15">
        <v>71151003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5000000</v>
      </c>
      <c r="F30" s="11">
        <v>5000000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1250000</v>
      </c>
      <c r="Y30" s="11">
        <v>-1250000</v>
      </c>
      <c r="Z30" s="2">
        <v>-100</v>
      </c>
      <c r="AA30" s="15">
        <v>5000000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147679589</v>
      </c>
      <c r="D36" s="10">
        <f t="shared" si="4"/>
        <v>0</v>
      </c>
      <c r="E36" s="11">
        <f t="shared" si="4"/>
        <v>42495118</v>
      </c>
      <c r="F36" s="11">
        <f t="shared" si="4"/>
        <v>42495118</v>
      </c>
      <c r="G36" s="11">
        <f t="shared" si="4"/>
        <v>10217930</v>
      </c>
      <c r="H36" s="11">
        <f t="shared" si="4"/>
        <v>9815240</v>
      </c>
      <c r="I36" s="11">
        <f t="shared" si="4"/>
        <v>7147421</v>
      </c>
      <c r="J36" s="11">
        <f t="shared" si="4"/>
        <v>27180591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27180591</v>
      </c>
      <c r="X36" s="11">
        <f t="shared" si="4"/>
        <v>10623780</v>
      </c>
      <c r="Y36" s="11">
        <f t="shared" si="4"/>
        <v>16556811</v>
      </c>
      <c r="Z36" s="2">
        <f aca="true" t="shared" si="5" ref="Z36:Z49">+IF(X36&lt;&gt;0,+(Y36/X36)*100,0)</f>
        <v>155.84670428039738</v>
      </c>
      <c r="AA36" s="15">
        <f>AA6+AA21</f>
        <v>42495118</v>
      </c>
    </row>
    <row r="37" spans="1:27" ht="13.5">
      <c r="A37" s="46" t="s">
        <v>33</v>
      </c>
      <c r="B37" s="47"/>
      <c r="C37" s="9">
        <f t="shared" si="4"/>
        <v>3873785</v>
      </c>
      <c r="D37" s="10">
        <f t="shared" si="4"/>
        <v>0</v>
      </c>
      <c r="E37" s="11">
        <f t="shared" si="4"/>
        <v>10776390</v>
      </c>
      <c r="F37" s="11">
        <f t="shared" si="4"/>
        <v>10776390</v>
      </c>
      <c r="G37" s="11">
        <f t="shared" si="4"/>
        <v>0</v>
      </c>
      <c r="H37" s="11">
        <f t="shared" si="4"/>
        <v>1142811</v>
      </c>
      <c r="I37" s="11">
        <f t="shared" si="4"/>
        <v>904842</v>
      </c>
      <c r="J37" s="11">
        <f t="shared" si="4"/>
        <v>2047653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2047653</v>
      </c>
      <c r="X37" s="11">
        <f t="shared" si="4"/>
        <v>2694098</v>
      </c>
      <c r="Y37" s="11">
        <f t="shared" si="4"/>
        <v>-646445</v>
      </c>
      <c r="Z37" s="2">
        <f t="shared" si="5"/>
        <v>-23.994858390452016</v>
      </c>
      <c r="AA37" s="15">
        <f>AA7+AA22</f>
        <v>10776390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104223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235696</v>
      </c>
      <c r="H40" s="11">
        <f t="shared" si="4"/>
        <v>0</v>
      </c>
      <c r="I40" s="11">
        <f t="shared" si="4"/>
        <v>1862435</v>
      </c>
      <c r="J40" s="11">
        <f t="shared" si="4"/>
        <v>2098131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2098131</v>
      </c>
      <c r="X40" s="11">
        <f t="shared" si="4"/>
        <v>0</v>
      </c>
      <c r="Y40" s="11">
        <f t="shared" si="4"/>
        <v>2098131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151657597</v>
      </c>
      <c r="D41" s="50">
        <f t="shared" si="6"/>
        <v>0</v>
      </c>
      <c r="E41" s="51">
        <f t="shared" si="6"/>
        <v>53271508</v>
      </c>
      <c r="F41" s="51">
        <f t="shared" si="6"/>
        <v>53271508</v>
      </c>
      <c r="G41" s="51">
        <f t="shared" si="6"/>
        <v>10453626</v>
      </c>
      <c r="H41" s="51">
        <f t="shared" si="6"/>
        <v>10958051</v>
      </c>
      <c r="I41" s="51">
        <f t="shared" si="6"/>
        <v>9914698</v>
      </c>
      <c r="J41" s="51">
        <f t="shared" si="6"/>
        <v>31326375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31326375</v>
      </c>
      <c r="X41" s="51">
        <f t="shared" si="6"/>
        <v>13317878</v>
      </c>
      <c r="Y41" s="51">
        <f t="shared" si="6"/>
        <v>18008497</v>
      </c>
      <c r="Z41" s="52">
        <f t="shared" si="5"/>
        <v>135.2204683058367</v>
      </c>
      <c r="AA41" s="53">
        <f>SUM(AA36:AA40)</f>
        <v>53271508</v>
      </c>
    </row>
    <row r="42" spans="1:27" ht="13.5">
      <c r="A42" s="54" t="s">
        <v>38</v>
      </c>
      <c r="B42" s="35"/>
      <c r="C42" s="65">
        <f aca="true" t="shared" si="7" ref="C42:Y48">C12+C27</f>
        <v>8549692</v>
      </c>
      <c r="D42" s="66">
        <f t="shared" si="7"/>
        <v>0</v>
      </c>
      <c r="E42" s="67">
        <f t="shared" si="7"/>
        <v>73451003</v>
      </c>
      <c r="F42" s="67">
        <f t="shared" si="7"/>
        <v>73451003</v>
      </c>
      <c r="G42" s="67">
        <f t="shared" si="7"/>
        <v>251277</v>
      </c>
      <c r="H42" s="67">
        <f t="shared" si="7"/>
        <v>1209739</v>
      </c>
      <c r="I42" s="67">
        <f t="shared" si="7"/>
        <v>3606262</v>
      </c>
      <c r="J42" s="67">
        <f t="shared" si="7"/>
        <v>5067278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5067278</v>
      </c>
      <c r="X42" s="67">
        <f t="shared" si="7"/>
        <v>18362751</v>
      </c>
      <c r="Y42" s="67">
        <f t="shared" si="7"/>
        <v>-13295473</v>
      </c>
      <c r="Z42" s="69">
        <f t="shared" si="5"/>
        <v>-72.40458142682434</v>
      </c>
      <c r="AA42" s="68">
        <f aca="true" t="shared" si="8" ref="AA42:AA48">AA12+AA27</f>
        <v>73451003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15974892</v>
      </c>
      <c r="D45" s="66">
        <f t="shared" si="7"/>
        <v>0</v>
      </c>
      <c r="E45" s="67">
        <f t="shared" si="7"/>
        <v>15898610</v>
      </c>
      <c r="F45" s="67">
        <f t="shared" si="7"/>
        <v>15898610</v>
      </c>
      <c r="G45" s="67">
        <f t="shared" si="7"/>
        <v>198700</v>
      </c>
      <c r="H45" s="67">
        <f t="shared" si="7"/>
        <v>206434</v>
      </c>
      <c r="I45" s="67">
        <f t="shared" si="7"/>
        <v>5302</v>
      </c>
      <c r="J45" s="67">
        <f t="shared" si="7"/>
        <v>410436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410436</v>
      </c>
      <c r="X45" s="67">
        <f t="shared" si="7"/>
        <v>3974653</v>
      </c>
      <c r="Y45" s="67">
        <f t="shared" si="7"/>
        <v>-3564217</v>
      </c>
      <c r="Z45" s="69">
        <f t="shared" si="5"/>
        <v>-89.67366459411676</v>
      </c>
      <c r="AA45" s="68">
        <f t="shared" si="8"/>
        <v>15898610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784000</v>
      </c>
      <c r="F48" s="67">
        <f t="shared" si="7"/>
        <v>784000</v>
      </c>
      <c r="G48" s="67">
        <f t="shared" si="7"/>
        <v>0</v>
      </c>
      <c r="H48" s="67">
        <f t="shared" si="7"/>
        <v>14444</v>
      </c>
      <c r="I48" s="67">
        <f t="shared" si="7"/>
        <v>0</v>
      </c>
      <c r="J48" s="67">
        <f t="shared" si="7"/>
        <v>14444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14444</v>
      </c>
      <c r="X48" s="67">
        <f t="shared" si="7"/>
        <v>196000</v>
      </c>
      <c r="Y48" s="67">
        <f t="shared" si="7"/>
        <v>-181556</v>
      </c>
      <c r="Z48" s="69">
        <f t="shared" si="5"/>
        <v>-92.63061224489796</v>
      </c>
      <c r="AA48" s="68">
        <f t="shared" si="8"/>
        <v>784000</v>
      </c>
    </row>
    <row r="49" spans="1:27" ht="13.5">
      <c r="A49" s="75" t="s">
        <v>49</v>
      </c>
      <c r="B49" s="76"/>
      <c r="C49" s="77">
        <f aca="true" t="shared" si="9" ref="C49:Y49">SUM(C41:C48)</f>
        <v>176182181</v>
      </c>
      <c r="D49" s="78">
        <f t="shared" si="9"/>
        <v>0</v>
      </c>
      <c r="E49" s="79">
        <f t="shared" si="9"/>
        <v>143405121</v>
      </c>
      <c r="F49" s="79">
        <f t="shared" si="9"/>
        <v>143405121</v>
      </c>
      <c r="G49" s="79">
        <f t="shared" si="9"/>
        <v>10903603</v>
      </c>
      <c r="H49" s="79">
        <f t="shared" si="9"/>
        <v>12388668</v>
      </c>
      <c r="I49" s="79">
        <f t="shared" si="9"/>
        <v>13526262</v>
      </c>
      <c r="J49" s="79">
        <f t="shared" si="9"/>
        <v>36818533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36818533</v>
      </c>
      <c r="X49" s="79">
        <f t="shared" si="9"/>
        <v>35851282</v>
      </c>
      <c r="Y49" s="79">
        <f t="shared" si="9"/>
        <v>967251</v>
      </c>
      <c r="Z49" s="80">
        <f t="shared" si="5"/>
        <v>2.6979537300786065</v>
      </c>
      <c r="AA49" s="81">
        <f>SUM(AA41:AA48)</f>
        <v>143405121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8582652</v>
      </c>
      <c r="F51" s="67">
        <f t="shared" si="10"/>
        <v>8582652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2145663</v>
      </c>
      <c r="Y51" s="67">
        <f t="shared" si="10"/>
        <v>-2145663</v>
      </c>
      <c r="Z51" s="69">
        <f>+IF(X51&lt;&gt;0,+(Y51/X51)*100,0)</f>
        <v>-100</v>
      </c>
      <c r="AA51" s="68">
        <f>SUM(AA57:AA61)</f>
        <v>8582652</v>
      </c>
    </row>
    <row r="52" spans="1:27" ht="13.5">
      <c r="A52" s="84" t="s">
        <v>32</v>
      </c>
      <c r="B52" s="47"/>
      <c r="C52" s="9"/>
      <c r="D52" s="10"/>
      <c r="E52" s="11">
        <v>2145188</v>
      </c>
      <c r="F52" s="11">
        <v>2145188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536297</v>
      </c>
      <c r="Y52" s="11">
        <v>-536297</v>
      </c>
      <c r="Z52" s="2">
        <v>-100</v>
      </c>
      <c r="AA52" s="15">
        <v>2145188</v>
      </c>
    </row>
    <row r="53" spans="1:27" ht="13.5">
      <c r="A53" s="84" t="s">
        <v>33</v>
      </c>
      <c r="B53" s="47"/>
      <c r="C53" s="9"/>
      <c r="D53" s="10"/>
      <c r="E53" s="11">
        <v>539732</v>
      </c>
      <c r="F53" s="11">
        <v>539732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134933</v>
      </c>
      <c r="Y53" s="11">
        <v>-134933</v>
      </c>
      <c r="Z53" s="2">
        <v>-100</v>
      </c>
      <c r="AA53" s="15">
        <v>539732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242000</v>
      </c>
      <c r="F56" s="11">
        <v>242000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60500</v>
      </c>
      <c r="Y56" s="11">
        <v>-60500</v>
      </c>
      <c r="Z56" s="2">
        <v>-100</v>
      </c>
      <c r="AA56" s="15">
        <v>242000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2926920</v>
      </c>
      <c r="F57" s="51">
        <f t="shared" si="11"/>
        <v>2926920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731730</v>
      </c>
      <c r="Y57" s="51">
        <f t="shared" si="11"/>
        <v>-731730</v>
      </c>
      <c r="Z57" s="52">
        <f>+IF(X57&lt;&gt;0,+(Y57/X57)*100,0)</f>
        <v>-100</v>
      </c>
      <c r="AA57" s="53">
        <f>SUM(AA52:AA56)</f>
        <v>2926920</v>
      </c>
    </row>
    <row r="58" spans="1:27" ht="13.5">
      <c r="A58" s="86" t="s">
        <v>38</v>
      </c>
      <c r="B58" s="35"/>
      <c r="C58" s="9"/>
      <c r="D58" s="10"/>
      <c r="E58" s="11">
        <v>908000</v>
      </c>
      <c r="F58" s="11">
        <v>908000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227000</v>
      </c>
      <c r="Y58" s="11">
        <v>-227000</v>
      </c>
      <c r="Z58" s="2">
        <v>-100</v>
      </c>
      <c r="AA58" s="15">
        <v>908000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4747732</v>
      </c>
      <c r="F61" s="11">
        <v>4747732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1186933</v>
      </c>
      <c r="Y61" s="11">
        <v>-1186933</v>
      </c>
      <c r="Z61" s="2">
        <v>-100</v>
      </c>
      <c r="AA61" s="15">
        <v>4747732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8582652</v>
      </c>
      <c r="F65" s="11"/>
      <c r="G65" s="11">
        <v>659743</v>
      </c>
      <c r="H65" s="11">
        <v>665462</v>
      </c>
      <c r="I65" s="11">
        <v>626674</v>
      </c>
      <c r="J65" s="11">
        <v>1951879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1951879</v>
      </c>
      <c r="X65" s="11"/>
      <c r="Y65" s="11">
        <v>1951879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>
        <v>8031</v>
      </c>
      <c r="I66" s="14">
        <v>3163</v>
      </c>
      <c r="J66" s="14">
        <v>11194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11194</v>
      </c>
      <c r="X66" s="14"/>
      <c r="Y66" s="14">
        <v>11194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90209</v>
      </c>
      <c r="H68" s="11"/>
      <c r="I68" s="11">
        <v>32047</v>
      </c>
      <c r="J68" s="11">
        <v>122256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122256</v>
      </c>
      <c r="X68" s="11"/>
      <c r="Y68" s="11">
        <v>122256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8582652</v>
      </c>
      <c r="F69" s="79">
        <f t="shared" si="12"/>
        <v>0</v>
      </c>
      <c r="G69" s="79">
        <f t="shared" si="12"/>
        <v>749952</v>
      </c>
      <c r="H69" s="79">
        <f t="shared" si="12"/>
        <v>673493</v>
      </c>
      <c r="I69" s="79">
        <f t="shared" si="12"/>
        <v>661884</v>
      </c>
      <c r="J69" s="79">
        <f t="shared" si="12"/>
        <v>2085329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2085329</v>
      </c>
      <c r="X69" s="79">
        <f t="shared" si="12"/>
        <v>0</v>
      </c>
      <c r="Y69" s="79">
        <f t="shared" si="12"/>
        <v>2085329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123688430</v>
      </c>
      <c r="F5" s="43">
        <f t="shared" si="0"/>
        <v>123688430</v>
      </c>
      <c r="G5" s="43">
        <f t="shared" si="0"/>
        <v>11818264</v>
      </c>
      <c r="H5" s="43">
        <f t="shared" si="0"/>
        <v>14333774</v>
      </c>
      <c r="I5" s="43">
        <f t="shared" si="0"/>
        <v>13963265</v>
      </c>
      <c r="J5" s="43">
        <f t="shared" si="0"/>
        <v>40115303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40115303</v>
      </c>
      <c r="X5" s="43">
        <f t="shared" si="0"/>
        <v>30922108</v>
      </c>
      <c r="Y5" s="43">
        <f t="shared" si="0"/>
        <v>9193195</v>
      </c>
      <c r="Z5" s="44">
        <f>+IF(X5&lt;&gt;0,+(Y5/X5)*100,0)</f>
        <v>29.730169107487757</v>
      </c>
      <c r="AA5" s="45">
        <f>SUM(AA11:AA18)</f>
        <v>123688430</v>
      </c>
    </row>
    <row r="6" spans="1:27" ht="13.5">
      <c r="A6" s="46" t="s">
        <v>32</v>
      </c>
      <c r="B6" s="47"/>
      <c r="C6" s="9"/>
      <c r="D6" s="10"/>
      <c r="E6" s="11">
        <v>91707150</v>
      </c>
      <c r="F6" s="11">
        <v>91707150</v>
      </c>
      <c r="G6" s="11">
        <v>11804514</v>
      </c>
      <c r="H6" s="11">
        <v>12876787</v>
      </c>
      <c r="I6" s="11">
        <v>13528950</v>
      </c>
      <c r="J6" s="11">
        <v>38210251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38210251</v>
      </c>
      <c r="X6" s="11">
        <v>22926788</v>
      </c>
      <c r="Y6" s="11">
        <v>15283463</v>
      </c>
      <c r="Z6" s="2">
        <v>66.66</v>
      </c>
      <c r="AA6" s="15">
        <v>91707150</v>
      </c>
    </row>
    <row r="7" spans="1:27" ht="13.5">
      <c r="A7" s="46" t="s">
        <v>33</v>
      </c>
      <c r="B7" s="47"/>
      <c r="C7" s="9"/>
      <c r="D7" s="10"/>
      <c r="E7" s="11">
        <v>22000000</v>
      </c>
      <c r="F7" s="11">
        <v>22000000</v>
      </c>
      <c r="G7" s="11">
        <v>13750</v>
      </c>
      <c r="H7" s="11">
        <v>405314</v>
      </c>
      <c r="I7" s="11">
        <v>379730</v>
      </c>
      <c r="J7" s="11">
        <v>798794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798794</v>
      </c>
      <c r="X7" s="11">
        <v>5500000</v>
      </c>
      <c r="Y7" s="11">
        <v>-4701206</v>
      </c>
      <c r="Z7" s="2">
        <v>-85.48</v>
      </c>
      <c r="AA7" s="15">
        <v>22000000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900000</v>
      </c>
      <c r="F10" s="11">
        <v>900000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225000</v>
      </c>
      <c r="Y10" s="11">
        <v>-225000</v>
      </c>
      <c r="Z10" s="2">
        <v>-100</v>
      </c>
      <c r="AA10" s="15">
        <v>900000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114607150</v>
      </c>
      <c r="F11" s="51">
        <f t="shared" si="1"/>
        <v>114607150</v>
      </c>
      <c r="G11" s="51">
        <f t="shared" si="1"/>
        <v>11818264</v>
      </c>
      <c r="H11" s="51">
        <f t="shared" si="1"/>
        <v>13282101</v>
      </c>
      <c r="I11" s="51">
        <f t="shared" si="1"/>
        <v>13908680</v>
      </c>
      <c r="J11" s="51">
        <f t="shared" si="1"/>
        <v>39009045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39009045</v>
      </c>
      <c r="X11" s="51">
        <f t="shared" si="1"/>
        <v>28651788</v>
      </c>
      <c r="Y11" s="51">
        <f t="shared" si="1"/>
        <v>10357257</v>
      </c>
      <c r="Z11" s="52">
        <f>+IF(X11&lt;&gt;0,+(Y11/X11)*100,0)</f>
        <v>36.148728309730615</v>
      </c>
      <c r="AA11" s="53">
        <f>SUM(AA6:AA10)</f>
        <v>114607150</v>
      </c>
    </row>
    <row r="12" spans="1:27" ht="13.5">
      <c r="A12" s="54" t="s">
        <v>38</v>
      </c>
      <c r="B12" s="35"/>
      <c r="C12" s="9"/>
      <c r="D12" s="10"/>
      <c r="E12" s="11">
        <v>3000000</v>
      </c>
      <c r="F12" s="11">
        <v>3000000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750000</v>
      </c>
      <c r="Y12" s="11">
        <v>-750000</v>
      </c>
      <c r="Z12" s="2">
        <v>-100</v>
      </c>
      <c r="AA12" s="15">
        <v>3000000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6081280</v>
      </c>
      <c r="F15" s="11">
        <v>6081280</v>
      </c>
      <c r="G15" s="11"/>
      <c r="H15" s="11">
        <v>1051673</v>
      </c>
      <c r="I15" s="11">
        <v>54585</v>
      </c>
      <c r="J15" s="11">
        <v>1106258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1106258</v>
      </c>
      <c r="X15" s="11">
        <v>1520320</v>
      </c>
      <c r="Y15" s="11">
        <v>-414062</v>
      </c>
      <c r="Z15" s="2">
        <v>-27.24</v>
      </c>
      <c r="AA15" s="15">
        <v>6081280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10000000</v>
      </c>
      <c r="F20" s="60">
        <f t="shared" si="2"/>
        <v>10000000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2500000</v>
      </c>
      <c r="Y20" s="60">
        <f t="shared" si="2"/>
        <v>-2500000</v>
      </c>
      <c r="Z20" s="61">
        <f>+IF(X20&lt;&gt;0,+(Y20/X20)*100,0)</f>
        <v>-100</v>
      </c>
      <c r="AA20" s="62">
        <f>SUM(AA26:AA33)</f>
        <v>10000000</v>
      </c>
    </row>
    <row r="21" spans="1:27" ht="13.5">
      <c r="A21" s="46" t="s">
        <v>32</v>
      </c>
      <c r="B21" s="47"/>
      <c r="C21" s="9"/>
      <c r="D21" s="10"/>
      <c r="E21" s="11">
        <v>2500000</v>
      </c>
      <c r="F21" s="11">
        <v>2500000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625000</v>
      </c>
      <c r="Y21" s="11">
        <v>-625000</v>
      </c>
      <c r="Z21" s="2">
        <v>-100</v>
      </c>
      <c r="AA21" s="15">
        <v>2500000</v>
      </c>
    </row>
    <row r="22" spans="1:27" ht="13.5">
      <c r="A22" s="46" t="s">
        <v>33</v>
      </c>
      <c r="B22" s="47"/>
      <c r="C22" s="9"/>
      <c r="D22" s="10"/>
      <c r="E22" s="11">
        <v>7500000</v>
      </c>
      <c r="F22" s="11">
        <v>7500000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1875000</v>
      </c>
      <c r="Y22" s="11">
        <v>-1875000</v>
      </c>
      <c r="Z22" s="2">
        <v>-100</v>
      </c>
      <c r="AA22" s="15">
        <v>7500000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10000000</v>
      </c>
      <c r="F26" s="51">
        <f t="shared" si="3"/>
        <v>10000000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2500000</v>
      </c>
      <c r="Y26" s="51">
        <f t="shared" si="3"/>
        <v>-2500000</v>
      </c>
      <c r="Z26" s="52">
        <f>+IF(X26&lt;&gt;0,+(Y26/X26)*100,0)</f>
        <v>-100</v>
      </c>
      <c r="AA26" s="53">
        <f>SUM(AA21:AA25)</f>
        <v>10000000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94207150</v>
      </c>
      <c r="F36" s="11">
        <f t="shared" si="4"/>
        <v>94207150</v>
      </c>
      <c r="G36" s="11">
        <f t="shared" si="4"/>
        <v>11804514</v>
      </c>
      <c r="H36" s="11">
        <f t="shared" si="4"/>
        <v>12876787</v>
      </c>
      <c r="I36" s="11">
        <f t="shared" si="4"/>
        <v>13528950</v>
      </c>
      <c r="J36" s="11">
        <f t="shared" si="4"/>
        <v>38210251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38210251</v>
      </c>
      <c r="X36" s="11">
        <f t="shared" si="4"/>
        <v>23551788</v>
      </c>
      <c r="Y36" s="11">
        <f t="shared" si="4"/>
        <v>14658463</v>
      </c>
      <c r="Z36" s="2">
        <f aca="true" t="shared" si="5" ref="Z36:Z49">+IF(X36&lt;&gt;0,+(Y36/X36)*100,0)</f>
        <v>62.23927881823664</v>
      </c>
      <c r="AA36" s="15">
        <f>AA6+AA21</f>
        <v>94207150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29500000</v>
      </c>
      <c r="F37" s="11">
        <f t="shared" si="4"/>
        <v>29500000</v>
      </c>
      <c r="G37" s="11">
        <f t="shared" si="4"/>
        <v>13750</v>
      </c>
      <c r="H37" s="11">
        <f t="shared" si="4"/>
        <v>405314</v>
      </c>
      <c r="I37" s="11">
        <f t="shared" si="4"/>
        <v>379730</v>
      </c>
      <c r="J37" s="11">
        <f t="shared" si="4"/>
        <v>798794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798794</v>
      </c>
      <c r="X37" s="11">
        <f t="shared" si="4"/>
        <v>7375000</v>
      </c>
      <c r="Y37" s="11">
        <f t="shared" si="4"/>
        <v>-6576206</v>
      </c>
      <c r="Z37" s="2">
        <f t="shared" si="5"/>
        <v>-89.16889491525424</v>
      </c>
      <c r="AA37" s="15">
        <f>AA7+AA22</f>
        <v>29500000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900000</v>
      </c>
      <c r="F40" s="11">
        <f t="shared" si="4"/>
        <v>900000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225000</v>
      </c>
      <c r="Y40" s="11">
        <f t="shared" si="4"/>
        <v>-225000</v>
      </c>
      <c r="Z40" s="2">
        <f t="shared" si="5"/>
        <v>-100</v>
      </c>
      <c r="AA40" s="15">
        <f>AA10+AA25</f>
        <v>900000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124607150</v>
      </c>
      <c r="F41" s="51">
        <f t="shared" si="6"/>
        <v>124607150</v>
      </c>
      <c r="G41" s="51">
        <f t="shared" si="6"/>
        <v>11818264</v>
      </c>
      <c r="H41" s="51">
        <f t="shared" si="6"/>
        <v>13282101</v>
      </c>
      <c r="I41" s="51">
        <f t="shared" si="6"/>
        <v>13908680</v>
      </c>
      <c r="J41" s="51">
        <f t="shared" si="6"/>
        <v>39009045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39009045</v>
      </c>
      <c r="X41" s="51">
        <f t="shared" si="6"/>
        <v>31151788</v>
      </c>
      <c r="Y41" s="51">
        <f t="shared" si="6"/>
        <v>7857257</v>
      </c>
      <c r="Z41" s="52">
        <f t="shared" si="5"/>
        <v>25.22249124191523</v>
      </c>
      <c r="AA41" s="53">
        <f>SUM(AA36:AA40)</f>
        <v>124607150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3000000</v>
      </c>
      <c r="F42" s="67">
        <f t="shared" si="7"/>
        <v>3000000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750000</v>
      </c>
      <c r="Y42" s="67">
        <f t="shared" si="7"/>
        <v>-750000</v>
      </c>
      <c r="Z42" s="69">
        <f t="shared" si="5"/>
        <v>-100</v>
      </c>
      <c r="AA42" s="68">
        <f aca="true" t="shared" si="8" ref="AA42:AA48">AA12+AA27</f>
        <v>3000000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6081280</v>
      </c>
      <c r="F45" s="67">
        <f t="shared" si="7"/>
        <v>6081280</v>
      </c>
      <c r="G45" s="67">
        <f t="shared" si="7"/>
        <v>0</v>
      </c>
      <c r="H45" s="67">
        <f t="shared" si="7"/>
        <v>1051673</v>
      </c>
      <c r="I45" s="67">
        <f t="shared" si="7"/>
        <v>54585</v>
      </c>
      <c r="J45" s="67">
        <f t="shared" si="7"/>
        <v>1106258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1106258</v>
      </c>
      <c r="X45" s="67">
        <f t="shared" si="7"/>
        <v>1520320</v>
      </c>
      <c r="Y45" s="67">
        <f t="shared" si="7"/>
        <v>-414062</v>
      </c>
      <c r="Z45" s="69">
        <f t="shared" si="5"/>
        <v>-27.235187328983372</v>
      </c>
      <c r="AA45" s="68">
        <f t="shared" si="8"/>
        <v>6081280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133688430</v>
      </c>
      <c r="F49" s="79">
        <f t="shared" si="9"/>
        <v>133688430</v>
      </c>
      <c r="G49" s="79">
        <f t="shared" si="9"/>
        <v>11818264</v>
      </c>
      <c r="H49" s="79">
        <f t="shared" si="9"/>
        <v>14333774</v>
      </c>
      <c r="I49" s="79">
        <f t="shared" si="9"/>
        <v>13963265</v>
      </c>
      <c r="J49" s="79">
        <f t="shared" si="9"/>
        <v>40115303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40115303</v>
      </c>
      <c r="X49" s="79">
        <f t="shared" si="9"/>
        <v>33422108</v>
      </c>
      <c r="Y49" s="79">
        <f t="shared" si="9"/>
        <v>6693195</v>
      </c>
      <c r="Z49" s="80">
        <f t="shared" si="5"/>
        <v>20.026250289179846</v>
      </c>
      <c r="AA49" s="81">
        <f>SUM(AA41:AA48)</f>
        <v>133688430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153760502</v>
      </c>
      <c r="F51" s="67">
        <f t="shared" si="10"/>
        <v>153760502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38440125</v>
      </c>
      <c r="Y51" s="67">
        <f t="shared" si="10"/>
        <v>-38440125</v>
      </c>
      <c r="Z51" s="69">
        <f>+IF(X51&lt;&gt;0,+(Y51/X51)*100,0)</f>
        <v>-100</v>
      </c>
      <c r="AA51" s="68">
        <f>SUM(AA57:AA61)</f>
        <v>153760502</v>
      </c>
    </row>
    <row r="52" spans="1:27" ht="13.5">
      <c r="A52" s="84" t="s">
        <v>32</v>
      </c>
      <c r="B52" s="47"/>
      <c r="C52" s="9"/>
      <c r="D52" s="10"/>
      <c r="E52" s="11">
        <v>36618459</v>
      </c>
      <c r="F52" s="11">
        <v>36618459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9154615</v>
      </c>
      <c r="Y52" s="11">
        <v>-9154615</v>
      </c>
      <c r="Z52" s="2">
        <v>-100</v>
      </c>
      <c r="AA52" s="15">
        <v>36618459</v>
      </c>
    </row>
    <row r="53" spans="1:27" ht="13.5">
      <c r="A53" s="84" t="s">
        <v>33</v>
      </c>
      <c r="B53" s="47"/>
      <c r="C53" s="9"/>
      <c r="D53" s="10"/>
      <c r="E53" s="11">
        <v>54787217</v>
      </c>
      <c r="F53" s="11">
        <v>54787217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13696804</v>
      </c>
      <c r="Y53" s="11">
        <v>-13696804</v>
      </c>
      <c r="Z53" s="2">
        <v>-100</v>
      </c>
      <c r="AA53" s="15">
        <v>54787217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54900</v>
      </c>
      <c r="F56" s="11">
        <v>54900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13725</v>
      </c>
      <c r="Y56" s="11">
        <v>-13725</v>
      </c>
      <c r="Z56" s="2">
        <v>-100</v>
      </c>
      <c r="AA56" s="15">
        <v>54900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91460576</v>
      </c>
      <c r="F57" s="51">
        <f t="shared" si="11"/>
        <v>91460576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22865144</v>
      </c>
      <c r="Y57" s="51">
        <f t="shared" si="11"/>
        <v>-22865144</v>
      </c>
      <c r="Z57" s="52">
        <f>+IF(X57&lt;&gt;0,+(Y57/X57)*100,0)</f>
        <v>-100</v>
      </c>
      <c r="AA57" s="53">
        <f>SUM(AA52:AA56)</f>
        <v>91460576</v>
      </c>
    </row>
    <row r="58" spans="1:27" ht="13.5">
      <c r="A58" s="86" t="s">
        <v>38</v>
      </c>
      <c r="B58" s="35"/>
      <c r="C58" s="9"/>
      <c r="D58" s="10"/>
      <c r="E58" s="11">
        <v>4512825</v>
      </c>
      <c r="F58" s="11">
        <v>4512825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1128206</v>
      </c>
      <c r="Y58" s="11">
        <v>-1128206</v>
      </c>
      <c r="Z58" s="2">
        <v>-100</v>
      </c>
      <c r="AA58" s="15">
        <v>4512825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57787101</v>
      </c>
      <c r="F61" s="11">
        <v>57787101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14446775</v>
      </c>
      <c r="Y61" s="11">
        <v>-14446775</v>
      </c>
      <c r="Z61" s="2">
        <v>-100</v>
      </c>
      <c r="AA61" s="15">
        <v>57787101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85278026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3653017</v>
      </c>
      <c r="F66" s="14"/>
      <c r="G66" s="14"/>
      <c r="H66" s="14">
        <v>88843</v>
      </c>
      <c r="I66" s="14">
        <v>434040</v>
      </c>
      <c r="J66" s="14">
        <v>522883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522883</v>
      </c>
      <c r="X66" s="14"/>
      <c r="Y66" s="14">
        <v>522883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40343196</v>
      </c>
      <c r="F67" s="11"/>
      <c r="G67" s="11"/>
      <c r="H67" s="11">
        <v>1612045</v>
      </c>
      <c r="I67" s="11">
        <v>2883753</v>
      </c>
      <c r="J67" s="11">
        <v>4495798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4495798</v>
      </c>
      <c r="X67" s="11"/>
      <c r="Y67" s="11">
        <v>4495798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24374580</v>
      </c>
      <c r="F68" s="11"/>
      <c r="G68" s="11"/>
      <c r="H68" s="11">
        <v>8521</v>
      </c>
      <c r="I68" s="11">
        <v>831802</v>
      </c>
      <c r="J68" s="11">
        <v>840323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840323</v>
      </c>
      <c r="X68" s="11"/>
      <c r="Y68" s="11">
        <v>840323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153648819</v>
      </c>
      <c r="F69" s="79">
        <f t="shared" si="12"/>
        <v>0</v>
      </c>
      <c r="G69" s="79">
        <f t="shared" si="12"/>
        <v>0</v>
      </c>
      <c r="H69" s="79">
        <f t="shared" si="12"/>
        <v>1709409</v>
      </c>
      <c r="I69" s="79">
        <f t="shared" si="12"/>
        <v>4149595</v>
      </c>
      <c r="J69" s="79">
        <f t="shared" si="12"/>
        <v>5859004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5859004</v>
      </c>
      <c r="X69" s="79">
        <f t="shared" si="12"/>
        <v>0</v>
      </c>
      <c r="Y69" s="79">
        <f t="shared" si="12"/>
        <v>5859004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52367881</v>
      </c>
      <c r="D5" s="42">
        <f t="shared" si="0"/>
        <v>0</v>
      </c>
      <c r="E5" s="43">
        <f t="shared" si="0"/>
        <v>48460000</v>
      </c>
      <c r="F5" s="43">
        <f t="shared" si="0"/>
        <v>48460000</v>
      </c>
      <c r="G5" s="43">
        <f t="shared" si="0"/>
        <v>3639262</v>
      </c>
      <c r="H5" s="43">
        <f t="shared" si="0"/>
        <v>7333728</v>
      </c>
      <c r="I5" s="43">
        <f t="shared" si="0"/>
        <v>1356686</v>
      </c>
      <c r="J5" s="43">
        <f t="shared" si="0"/>
        <v>12329676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12329676</v>
      </c>
      <c r="X5" s="43">
        <f t="shared" si="0"/>
        <v>12115000</v>
      </c>
      <c r="Y5" s="43">
        <f t="shared" si="0"/>
        <v>214676</v>
      </c>
      <c r="Z5" s="44">
        <f>+IF(X5&lt;&gt;0,+(Y5/X5)*100,0)</f>
        <v>1.7719851423854724</v>
      </c>
      <c r="AA5" s="45">
        <f>SUM(AA11:AA18)</f>
        <v>48460000</v>
      </c>
    </row>
    <row r="6" spans="1:27" ht="13.5">
      <c r="A6" s="46" t="s">
        <v>32</v>
      </c>
      <c r="B6" s="47"/>
      <c r="C6" s="9">
        <v>37142428</v>
      </c>
      <c r="D6" s="10"/>
      <c r="E6" s="11">
        <v>23060000</v>
      </c>
      <c r="F6" s="11">
        <v>23060000</v>
      </c>
      <c r="G6" s="11">
        <v>1754809</v>
      </c>
      <c r="H6" s="11">
        <v>5183054</v>
      </c>
      <c r="I6" s="11">
        <v>1228070</v>
      </c>
      <c r="J6" s="11">
        <v>8165933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8165933</v>
      </c>
      <c r="X6" s="11">
        <v>5765000</v>
      </c>
      <c r="Y6" s="11">
        <v>2400933</v>
      </c>
      <c r="Z6" s="2">
        <v>41.65</v>
      </c>
      <c r="AA6" s="15">
        <v>23060000</v>
      </c>
    </row>
    <row r="7" spans="1:27" ht="13.5">
      <c r="A7" s="46" t="s">
        <v>33</v>
      </c>
      <c r="B7" s="47"/>
      <c r="C7" s="9"/>
      <c r="D7" s="10"/>
      <c r="E7" s="11">
        <v>12600000</v>
      </c>
      <c r="F7" s="11">
        <v>12600000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3150000</v>
      </c>
      <c r="Y7" s="11">
        <v>-3150000</v>
      </c>
      <c r="Z7" s="2">
        <v>-100</v>
      </c>
      <c r="AA7" s="15">
        <v>12600000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12129199</v>
      </c>
      <c r="D10" s="10"/>
      <c r="E10" s="11">
        <v>9200000</v>
      </c>
      <c r="F10" s="11">
        <v>9200000</v>
      </c>
      <c r="G10" s="11"/>
      <c r="H10" s="11">
        <v>6621</v>
      </c>
      <c r="I10" s="11"/>
      <c r="J10" s="11">
        <v>6621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6621</v>
      </c>
      <c r="X10" s="11">
        <v>2300000</v>
      </c>
      <c r="Y10" s="11">
        <v>-2293379</v>
      </c>
      <c r="Z10" s="2">
        <v>-99.71</v>
      </c>
      <c r="AA10" s="15">
        <v>9200000</v>
      </c>
    </row>
    <row r="11" spans="1:27" ht="13.5">
      <c r="A11" s="48" t="s">
        <v>37</v>
      </c>
      <c r="B11" s="47"/>
      <c r="C11" s="49">
        <f aca="true" t="shared" si="1" ref="C11:Y11">SUM(C6:C10)</f>
        <v>49271627</v>
      </c>
      <c r="D11" s="50">
        <f t="shared" si="1"/>
        <v>0</v>
      </c>
      <c r="E11" s="51">
        <f t="shared" si="1"/>
        <v>44860000</v>
      </c>
      <c r="F11" s="51">
        <f t="shared" si="1"/>
        <v>44860000</v>
      </c>
      <c r="G11" s="51">
        <f t="shared" si="1"/>
        <v>1754809</v>
      </c>
      <c r="H11" s="51">
        <f t="shared" si="1"/>
        <v>5189675</v>
      </c>
      <c r="I11" s="51">
        <f t="shared" si="1"/>
        <v>1228070</v>
      </c>
      <c r="J11" s="51">
        <f t="shared" si="1"/>
        <v>8172554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8172554</v>
      </c>
      <c r="X11" s="51">
        <f t="shared" si="1"/>
        <v>11215000</v>
      </c>
      <c r="Y11" s="51">
        <f t="shared" si="1"/>
        <v>-3042446</v>
      </c>
      <c r="Z11" s="52">
        <f>+IF(X11&lt;&gt;0,+(Y11/X11)*100,0)</f>
        <v>-27.128363798484173</v>
      </c>
      <c r="AA11" s="53">
        <f>SUM(AA6:AA10)</f>
        <v>44860000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>
        <v>1884453</v>
      </c>
      <c r="H12" s="11">
        <v>2144053</v>
      </c>
      <c r="I12" s="11">
        <v>128616</v>
      </c>
      <c r="J12" s="11">
        <v>4157122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4157122</v>
      </c>
      <c r="X12" s="11"/>
      <c r="Y12" s="11">
        <v>4157122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3096254</v>
      </c>
      <c r="D15" s="10"/>
      <c r="E15" s="11">
        <v>3600000</v>
      </c>
      <c r="F15" s="11">
        <v>3600000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900000</v>
      </c>
      <c r="Y15" s="11">
        <v>-900000</v>
      </c>
      <c r="Z15" s="2">
        <v>-100</v>
      </c>
      <c r="AA15" s="15">
        <v>3600000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37142428</v>
      </c>
      <c r="D36" s="10">
        <f t="shared" si="4"/>
        <v>0</v>
      </c>
      <c r="E36" s="11">
        <f t="shared" si="4"/>
        <v>23060000</v>
      </c>
      <c r="F36" s="11">
        <f t="shared" si="4"/>
        <v>23060000</v>
      </c>
      <c r="G36" s="11">
        <f t="shared" si="4"/>
        <v>1754809</v>
      </c>
      <c r="H36" s="11">
        <f t="shared" si="4"/>
        <v>5183054</v>
      </c>
      <c r="I36" s="11">
        <f t="shared" si="4"/>
        <v>1228070</v>
      </c>
      <c r="J36" s="11">
        <f t="shared" si="4"/>
        <v>8165933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8165933</v>
      </c>
      <c r="X36" s="11">
        <f t="shared" si="4"/>
        <v>5765000</v>
      </c>
      <c r="Y36" s="11">
        <f t="shared" si="4"/>
        <v>2400933</v>
      </c>
      <c r="Z36" s="2">
        <f aca="true" t="shared" si="5" ref="Z36:Z49">+IF(X36&lt;&gt;0,+(Y36/X36)*100,0)</f>
        <v>41.64671292281006</v>
      </c>
      <c r="AA36" s="15">
        <f>AA6+AA21</f>
        <v>23060000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12600000</v>
      </c>
      <c r="F37" s="11">
        <f t="shared" si="4"/>
        <v>12600000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3150000</v>
      </c>
      <c r="Y37" s="11">
        <f t="shared" si="4"/>
        <v>-3150000</v>
      </c>
      <c r="Z37" s="2">
        <f t="shared" si="5"/>
        <v>-100</v>
      </c>
      <c r="AA37" s="15">
        <f>AA7+AA22</f>
        <v>12600000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12129199</v>
      </c>
      <c r="D40" s="10">
        <f t="shared" si="4"/>
        <v>0</v>
      </c>
      <c r="E40" s="11">
        <f t="shared" si="4"/>
        <v>9200000</v>
      </c>
      <c r="F40" s="11">
        <f t="shared" si="4"/>
        <v>9200000</v>
      </c>
      <c r="G40" s="11">
        <f t="shared" si="4"/>
        <v>0</v>
      </c>
      <c r="H40" s="11">
        <f t="shared" si="4"/>
        <v>6621</v>
      </c>
      <c r="I40" s="11">
        <f t="shared" si="4"/>
        <v>0</v>
      </c>
      <c r="J40" s="11">
        <f t="shared" si="4"/>
        <v>6621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6621</v>
      </c>
      <c r="X40" s="11">
        <f t="shared" si="4"/>
        <v>2300000</v>
      </c>
      <c r="Y40" s="11">
        <f t="shared" si="4"/>
        <v>-2293379</v>
      </c>
      <c r="Z40" s="2">
        <f t="shared" si="5"/>
        <v>-99.71213043478261</v>
      </c>
      <c r="AA40" s="15">
        <f>AA10+AA25</f>
        <v>9200000</v>
      </c>
    </row>
    <row r="41" spans="1:27" ht="13.5">
      <c r="A41" s="48" t="s">
        <v>37</v>
      </c>
      <c r="B41" s="47"/>
      <c r="C41" s="49">
        <f aca="true" t="shared" si="6" ref="C41:Y41">SUM(C36:C40)</f>
        <v>49271627</v>
      </c>
      <c r="D41" s="50">
        <f t="shared" si="6"/>
        <v>0</v>
      </c>
      <c r="E41" s="51">
        <f t="shared" si="6"/>
        <v>44860000</v>
      </c>
      <c r="F41" s="51">
        <f t="shared" si="6"/>
        <v>44860000</v>
      </c>
      <c r="G41" s="51">
        <f t="shared" si="6"/>
        <v>1754809</v>
      </c>
      <c r="H41" s="51">
        <f t="shared" si="6"/>
        <v>5189675</v>
      </c>
      <c r="I41" s="51">
        <f t="shared" si="6"/>
        <v>1228070</v>
      </c>
      <c r="J41" s="51">
        <f t="shared" si="6"/>
        <v>8172554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8172554</v>
      </c>
      <c r="X41" s="51">
        <f t="shared" si="6"/>
        <v>11215000</v>
      </c>
      <c r="Y41" s="51">
        <f t="shared" si="6"/>
        <v>-3042446</v>
      </c>
      <c r="Z41" s="52">
        <f t="shared" si="5"/>
        <v>-27.128363798484173</v>
      </c>
      <c r="AA41" s="53">
        <f>SUM(AA36:AA40)</f>
        <v>44860000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1884453</v>
      </c>
      <c r="H42" s="67">
        <f t="shared" si="7"/>
        <v>2144053</v>
      </c>
      <c r="I42" s="67">
        <f t="shared" si="7"/>
        <v>128616</v>
      </c>
      <c r="J42" s="67">
        <f t="shared" si="7"/>
        <v>4157122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4157122</v>
      </c>
      <c r="X42" s="67">
        <f t="shared" si="7"/>
        <v>0</v>
      </c>
      <c r="Y42" s="67">
        <f t="shared" si="7"/>
        <v>4157122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3096254</v>
      </c>
      <c r="D45" s="66">
        <f t="shared" si="7"/>
        <v>0</v>
      </c>
      <c r="E45" s="67">
        <f t="shared" si="7"/>
        <v>3600000</v>
      </c>
      <c r="F45" s="67">
        <f t="shared" si="7"/>
        <v>3600000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900000</v>
      </c>
      <c r="Y45" s="67">
        <f t="shared" si="7"/>
        <v>-900000</v>
      </c>
      <c r="Z45" s="69">
        <f t="shared" si="5"/>
        <v>-100</v>
      </c>
      <c r="AA45" s="68">
        <f t="shared" si="8"/>
        <v>3600000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52367881</v>
      </c>
      <c r="D49" s="78">
        <f t="shared" si="9"/>
        <v>0</v>
      </c>
      <c r="E49" s="79">
        <f t="shared" si="9"/>
        <v>48460000</v>
      </c>
      <c r="F49" s="79">
        <f t="shared" si="9"/>
        <v>48460000</v>
      </c>
      <c r="G49" s="79">
        <f t="shared" si="9"/>
        <v>3639262</v>
      </c>
      <c r="H49" s="79">
        <f t="shared" si="9"/>
        <v>7333728</v>
      </c>
      <c r="I49" s="79">
        <f t="shared" si="9"/>
        <v>1356686</v>
      </c>
      <c r="J49" s="79">
        <f t="shared" si="9"/>
        <v>12329676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12329676</v>
      </c>
      <c r="X49" s="79">
        <f t="shared" si="9"/>
        <v>12115000</v>
      </c>
      <c r="Y49" s="79">
        <f t="shared" si="9"/>
        <v>214676</v>
      </c>
      <c r="Z49" s="80">
        <f t="shared" si="5"/>
        <v>1.7719851423854724</v>
      </c>
      <c r="AA49" s="81">
        <f>SUM(AA41:AA48)</f>
        <v>48460000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20448444</v>
      </c>
      <c r="F51" s="67">
        <f t="shared" si="10"/>
        <v>20448444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5112111</v>
      </c>
      <c r="Y51" s="67">
        <f t="shared" si="10"/>
        <v>-5112111</v>
      </c>
      <c r="Z51" s="69">
        <f>+IF(X51&lt;&gt;0,+(Y51/X51)*100,0)</f>
        <v>-100</v>
      </c>
      <c r="AA51" s="68">
        <f>SUM(AA57:AA61)</f>
        <v>20448444</v>
      </c>
    </row>
    <row r="52" spans="1:27" ht="13.5">
      <c r="A52" s="84" t="s">
        <v>32</v>
      </c>
      <c r="B52" s="47"/>
      <c r="C52" s="9"/>
      <c r="D52" s="10"/>
      <c r="E52" s="11">
        <v>4143862</v>
      </c>
      <c r="F52" s="11">
        <v>4143862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1035966</v>
      </c>
      <c r="Y52" s="11">
        <v>-1035966</v>
      </c>
      <c r="Z52" s="2">
        <v>-100</v>
      </c>
      <c r="AA52" s="15">
        <v>4143862</v>
      </c>
    </row>
    <row r="53" spans="1:27" ht="13.5">
      <c r="A53" s="84" t="s">
        <v>33</v>
      </c>
      <c r="B53" s="47"/>
      <c r="C53" s="9"/>
      <c r="D53" s="10"/>
      <c r="E53" s="11">
        <v>6500000</v>
      </c>
      <c r="F53" s="11">
        <v>6500000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1625000</v>
      </c>
      <c r="Y53" s="11">
        <v>-1625000</v>
      </c>
      <c r="Z53" s="2">
        <v>-100</v>
      </c>
      <c r="AA53" s="15">
        <v>6500000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1535401</v>
      </c>
      <c r="F56" s="11">
        <v>1535401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383850</v>
      </c>
      <c r="Y56" s="11">
        <v>-383850</v>
      </c>
      <c r="Z56" s="2">
        <v>-100</v>
      </c>
      <c r="AA56" s="15">
        <v>1535401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12179263</v>
      </c>
      <c r="F57" s="51">
        <f t="shared" si="11"/>
        <v>12179263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3044816</v>
      </c>
      <c r="Y57" s="51">
        <f t="shared" si="11"/>
        <v>-3044816</v>
      </c>
      <c r="Z57" s="52">
        <f>+IF(X57&lt;&gt;0,+(Y57/X57)*100,0)</f>
        <v>-100</v>
      </c>
      <c r="AA57" s="53">
        <f>SUM(AA52:AA56)</f>
        <v>12179263</v>
      </c>
    </row>
    <row r="58" spans="1:27" ht="13.5">
      <c r="A58" s="86" t="s">
        <v>38</v>
      </c>
      <c r="B58" s="35"/>
      <c r="C58" s="9"/>
      <c r="D58" s="10"/>
      <c r="E58" s="11">
        <v>4951289</v>
      </c>
      <c r="F58" s="11">
        <v>4951289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1237822</v>
      </c>
      <c r="Y58" s="11">
        <v>-1237822</v>
      </c>
      <c r="Z58" s="2">
        <v>-100</v>
      </c>
      <c r="AA58" s="15">
        <v>4951289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3317892</v>
      </c>
      <c r="F61" s="11">
        <v>3317892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829473</v>
      </c>
      <c r="Y61" s="11">
        <v>-829473</v>
      </c>
      <c r="Z61" s="2">
        <v>-100</v>
      </c>
      <c r="AA61" s="15">
        <v>3317892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2303935</v>
      </c>
      <c r="H65" s="11">
        <v>2160828</v>
      </c>
      <c r="I65" s="11">
        <v>2250661</v>
      </c>
      <c r="J65" s="11">
        <v>6715424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6715424</v>
      </c>
      <c r="X65" s="11"/>
      <c r="Y65" s="11">
        <v>6715424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20448443</v>
      </c>
      <c r="F68" s="11"/>
      <c r="G68" s="11">
        <v>304054</v>
      </c>
      <c r="H68" s="11">
        <v>367314</v>
      </c>
      <c r="I68" s="11">
        <v>459860</v>
      </c>
      <c r="J68" s="11">
        <v>1131228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1131228</v>
      </c>
      <c r="X68" s="11"/>
      <c r="Y68" s="11">
        <v>1131228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20448443</v>
      </c>
      <c r="F69" s="79">
        <f t="shared" si="12"/>
        <v>0</v>
      </c>
      <c r="G69" s="79">
        <f t="shared" si="12"/>
        <v>2607989</v>
      </c>
      <c r="H69" s="79">
        <f t="shared" si="12"/>
        <v>2528142</v>
      </c>
      <c r="I69" s="79">
        <f t="shared" si="12"/>
        <v>2710521</v>
      </c>
      <c r="J69" s="79">
        <f t="shared" si="12"/>
        <v>7846652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7846652</v>
      </c>
      <c r="X69" s="79">
        <f t="shared" si="12"/>
        <v>0</v>
      </c>
      <c r="Y69" s="79">
        <f t="shared" si="12"/>
        <v>7846652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38003386</v>
      </c>
      <c r="D5" s="42">
        <f t="shared" si="0"/>
        <v>0</v>
      </c>
      <c r="E5" s="43">
        <f t="shared" si="0"/>
        <v>75484000</v>
      </c>
      <c r="F5" s="43">
        <f t="shared" si="0"/>
        <v>75484000</v>
      </c>
      <c r="G5" s="43">
        <f t="shared" si="0"/>
        <v>2986500</v>
      </c>
      <c r="H5" s="43">
        <f t="shared" si="0"/>
        <v>7812527</v>
      </c>
      <c r="I5" s="43">
        <f t="shared" si="0"/>
        <v>8031014</v>
      </c>
      <c r="J5" s="43">
        <f t="shared" si="0"/>
        <v>18830041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18830041</v>
      </c>
      <c r="X5" s="43">
        <f t="shared" si="0"/>
        <v>18871000</v>
      </c>
      <c r="Y5" s="43">
        <f t="shared" si="0"/>
        <v>-40959</v>
      </c>
      <c r="Z5" s="44">
        <f>+IF(X5&lt;&gt;0,+(Y5/X5)*100,0)</f>
        <v>-0.21704732128663026</v>
      </c>
      <c r="AA5" s="45">
        <f>SUM(AA11:AA18)</f>
        <v>75484000</v>
      </c>
    </row>
    <row r="6" spans="1:27" ht="13.5">
      <c r="A6" s="46" t="s">
        <v>32</v>
      </c>
      <c r="B6" s="47"/>
      <c r="C6" s="9">
        <v>13774148</v>
      </c>
      <c r="D6" s="10"/>
      <c r="E6" s="11">
        <v>25561799</v>
      </c>
      <c r="F6" s="11">
        <v>25561799</v>
      </c>
      <c r="G6" s="11">
        <v>2279968</v>
      </c>
      <c r="H6" s="11">
        <v>3902780</v>
      </c>
      <c r="I6" s="11">
        <v>4311445</v>
      </c>
      <c r="J6" s="11">
        <v>10494193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10494193</v>
      </c>
      <c r="X6" s="11">
        <v>6390450</v>
      </c>
      <c r="Y6" s="11">
        <v>4103743</v>
      </c>
      <c r="Z6" s="2">
        <v>64.22</v>
      </c>
      <c r="AA6" s="15">
        <v>25561799</v>
      </c>
    </row>
    <row r="7" spans="1:27" ht="13.5">
      <c r="A7" s="46" t="s">
        <v>33</v>
      </c>
      <c r="B7" s="47"/>
      <c r="C7" s="9">
        <v>3561603</v>
      </c>
      <c r="D7" s="10"/>
      <c r="E7" s="11">
        <v>500000</v>
      </c>
      <c r="F7" s="11">
        <v>500000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125000</v>
      </c>
      <c r="Y7" s="11">
        <v>-125000</v>
      </c>
      <c r="Z7" s="2">
        <v>-100</v>
      </c>
      <c r="AA7" s="15">
        <v>500000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17335751</v>
      </c>
      <c r="D11" s="50">
        <f t="shared" si="1"/>
        <v>0</v>
      </c>
      <c r="E11" s="51">
        <f t="shared" si="1"/>
        <v>26061799</v>
      </c>
      <c r="F11" s="51">
        <f t="shared" si="1"/>
        <v>26061799</v>
      </c>
      <c r="G11" s="51">
        <f t="shared" si="1"/>
        <v>2279968</v>
      </c>
      <c r="H11" s="51">
        <f t="shared" si="1"/>
        <v>3902780</v>
      </c>
      <c r="I11" s="51">
        <f t="shared" si="1"/>
        <v>4311445</v>
      </c>
      <c r="J11" s="51">
        <f t="shared" si="1"/>
        <v>10494193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10494193</v>
      </c>
      <c r="X11" s="51">
        <f t="shared" si="1"/>
        <v>6515450</v>
      </c>
      <c r="Y11" s="51">
        <f t="shared" si="1"/>
        <v>3978743</v>
      </c>
      <c r="Z11" s="52">
        <f>+IF(X11&lt;&gt;0,+(Y11/X11)*100,0)</f>
        <v>61.06628091689753</v>
      </c>
      <c r="AA11" s="53">
        <f>SUM(AA6:AA10)</f>
        <v>26061799</v>
      </c>
    </row>
    <row r="12" spans="1:27" ht="13.5">
      <c r="A12" s="54" t="s">
        <v>38</v>
      </c>
      <c r="B12" s="35"/>
      <c r="C12" s="9">
        <v>17490252</v>
      </c>
      <c r="D12" s="10"/>
      <c r="E12" s="11">
        <v>40756201</v>
      </c>
      <c r="F12" s="11">
        <v>40756201</v>
      </c>
      <c r="G12" s="11"/>
      <c r="H12" s="11">
        <v>3909747</v>
      </c>
      <c r="I12" s="11">
        <v>3666454</v>
      </c>
      <c r="J12" s="11">
        <v>7576201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7576201</v>
      </c>
      <c r="X12" s="11">
        <v>10189050</v>
      </c>
      <c r="Y12" s="11">
        <v>-2612849</v>
      </c>
      <c r="Z12" s="2">
        <v>-25.64</v>
      </c>
      <c r="AA12" s="15">
        <v>40756201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2514699</v>
      </c>
      <c r="D15" s="10"/>
      <c r="E15" s="11">
        <v>8666000</v>
      </c>
      <c r="F15" s="11">
        <v>8666000</v>
      </c>
      <c r="G15" s="11">
        <v>706532</v>
      </c>
      <c r="H15" s="11"/>
      <c r="I15" s="11">
        <v>53115</v>
      </c>
      <c r="J15" s="11">
        <v>759647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759647</v>
      </c>
      <c r="X15" s="11">
        <v>2166500</v>
      </c>
      <c r="Y15" s="11">
        <v>-1406853</v>
      </c>
      <c r="Z15" s="2">
        <v>-64.94</v>
      </c>
      <c r="AA15" s="15">
        <v>8666000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662684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6013853</v>
      </c>
      <c r="D20" s="59">
        <f t="shared" si="2"/>
        <v>0</v>
      </c>
      <c r="E20" s="60">
        <f t="shared" si="2"/>
        <v>6182000</v>
      </c>
      <c r="F20" s="60">
        <f t="shared" si="2"/>
        <v>6182000</v>
      </c>
      <c r="G20" s="60">
        <f t="shared" si="2"/>
        <v>0</v>
      </c>
      <c r="H20" s="60">
        <f t="shared" si="2"/>
        <v>0</v>
      </c>
      <c r="I20" s="60">
        <f t="shared" si="2"/>
        <v>497967</v>
      </c>
      <c r="J20" s="60">
        <f t="shared" si="2"/>
        <v>497967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497967</v>
      </c>
      <c r="X20" s="60">
        <f t="shared" si="2"/>
        <v>1545500</v>
      </c>
      <c r="Y20" s="60">
        <f t="shared" si="2"/>
        <v>-1047533</v>
      </c>
      <c r="Z20" s="61">
        <f>+IF(X20&lt;&gt;0,+(Y20/X20)*100,0)</f>
        <v>-67.77955354254287</v>
      </c>
      <c r="AA20" s="62">
        <f>SUM(AA26:AA33)</f>
        <v>6182000</v>
      </c>
    </row>
    <row r="21" spans="1:27" ht="13.5">
      <c r="A21" s="46" t="s">
        <v>32</v>
      </c>
      <c r="B21" s="47"/>
      <c r="C21" s="9">
        <v>6013853</v>
      </c>
      <c r="D21" s="10"/>
      <c r="E21" s="11">
        <v>6182000</v>
      </c>
      <c r="F21" s="11">
        <v>6182000</v>
      </c>
      <c r="G21" s="11"/>
      <c r="H21" s="11"/>
      <c r="I21" s="11">
        <v>497967</v>
      </c>
      <c r="J21" s="11">
        <v>497967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497967</v>
      </c>
      <c r="X21" s="11">
        <v>1545500</v>
      </c>
      <c r="Y21" s="11">
        <v>-1047533</v>
      </c>
      <c r="Z21" s="2">
        <v>-67.78</v>
      </c>
      <c r="AA21" s="15">
        <v>6182000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6013853</v>
      </c>
      <c r="D26" s="50">
        <f t="shared" si="3"/>
        <v>0</v>
      </c>
      <c r="E26" s="51">
        <f t="shared" si="3"/>
        <v>6182000</v>
      </c>
      <c r="F26" s="51">
        <f t="shared" si="3"/>
        <v>6182000</v>
      </c>
      <c r="G26" s="51">
        <f t="shared" si="3"/>
        <v>0</v>
      </c>
      <c r="H26" s="51">
        <f t="shared" si="3"/>
        <v>0</v>
      </c>
      <c r="I26" s="51">
        <f t="shared" si="3"/>
        <v>497967</v>
      </c>
      <c r="J26" s="51">
        <f t="shared" si="3"/>
        <v>497967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497967</v>
      </c>
      <c r="X26" s="51">
        <f t="shared" si="3"/>
        <v>1545500</v>
      </c>
      <c r="Y26" s="51">
        <f t="shared" si="3"/>
        <v>-1047533</v>
      </c>
      <c r="Z26" s="52">
        <f>+IF(X26&lt;&gt;0,+(Y26/X26)*100,0)</f>
        <v>-67.77955354254287</v>
      </c>
      <c r="AA26" s="53">
        <f>SUM(AA21:AA25)</f>
        <v>6182000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19788001</v>
      </c>
      <c r="D36" s="10">
        <f t="shared" si="4"/>
        <v>0</v>
      </c>
      <c r="E36" s="11">
        <f t="shared" si="4"/>
        <v>31743799</v>
      </c>
      <c r="F36" s="11">
        <f t="shared" si="4"/>
        <v>31743799</v>
      </c>
      <c r="G36" s="11">
        <f t="shared" si="4"/>
        <v>2279968</v>
      </c>
      <c r="H36" s="11">
        <f t="shared" si="4"/>
        <v>3902780</v>
      </c>
      <c r="I36" s="11">
        <f t="shared" si="4"/>
        <v>4809412</v>
      </c>
      <c r="J36" s="11">
        <f t="shared" si="4"/>
        <v>10992160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10992160</v>
      </c>
      <c r="X36" s="11">
        <f t="shared" si="4"/>
        <v>7935950</v>
      </c>
      <c r="Y36" s="11">
        <f t="shared" si="4"/>
        <v>3056210</v>
      </c>
      <c r="Z36" s="2">
        <f aca="true" t="shared" si="5" ref="Z36:Z49">+IF(X36&lt;&gt;0,+(Y36/X36)*100,0)</f>
        <v>38.5109533200184</v>
      </c>
      <c r="AA36" s="15">
        <f>AA6+AA21</f>
        <v>31743799</v>
      </c>
    </row>
    <row r="37" spans="1:27" ht="13.5">
      <c r="A37" s="46" t="s">
        <v>33</v>
      </c>
      <c r="B37" s="47"/>
      <c r="C37" s="9">
        <f t="shared" si="4"/>
        <v>3561603</v>
      </c>
      <c r="D37" s="10">
        <f t="shared" si="4"/>
        <v>0</v>
      </c>
      <c r="E37" s="11">
        <f t="shared" si="4"/>
        <v>500000</v>
      </c>
      <c r="F37" s="11">
        <f t="shared" si="4"/>
        <v>500000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125000</v>
      </c>
      <c r="Y37" s="11">
        <f t="shared" si="4"/>
        <v>-125000</v>
      </c>
      <c r="Z37" s="2">
        <f t="shared" si="5"/>
        <v>-100</v>
      </c>
      <c r="AA37" s="15">
        <f>AA7+AA22</f>
        <v>500000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23349604</v>
      </c>
      <c r="D41" s="50">
        <f t="shared" si="6"/>
        <v>0</v>
      </c>
      <c r="E41" s="51">
        <f t="shared" si="6"/>
        <v>32243799</v>
      </c>
      <c r="F41" s="51">
        <f t="shared" si="6"/>
        <v>32243799</v>
      </c>
      <c r="G41" s="51">
        <f t="shared" si="6"/>
        <v>2279968</v>
      </c>
      <c r="H41" s="51">
        <f t="shared" si="6"/>
        <v>3902780</v>
      </c>
      <c r="I41" s="51">
        <f t="shared" si="6"/>
        <v>4809412</v>
      </c>
      <c r="J41" s="51">
        <f t="shared" si="6"/>
        <v>10992160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10992160</v>
      </c>
      <c r="X41" s="51">
        <f t="shared" si="6"/>
        <v>8060950</v>
      </c>
      <c r="Y41" s="51">
        <f t="shared" si="6"/>
        <v>2931210</v>
      </c>
      <c r="Z41" s="52">
        <f t="shared" si="5"/>
        <v>36.363083755636744</v>
      </c>
      <c r="AA41" s="53">
        <f>SUM(AA36:AA40)</f>
        <v>32243799</v>
      </c>
    </row>
    <row r="42" spans="1:27" ht="13.5">
      <c r="A42" s="54" t="s">
        <v>38</v>
      </c>
      <c r="B42" s="35"/>
      <c r="C42" s="65">
        <f aca="true" t="shared" si="7" ref="C42:Y48">C12+C27</f>
        <v>17490252</v>
      </c>
      <c r="D42" s="66">
        <f t="shared" si="7"/>
        <v>0</v>
      </c>
      <c r="E42" s="67">
        <f t="shared" si="7"/>
        <v>40756201</v>
      </c>
      <c r="F42" s="67">
        <f t="shared" si="7"/>
        <v>40756201</v>
      </c>
      <c r="G42" s="67">
        <f t="shared" si="7"/>
        <v>0</v>
      </c>
      <c r="H42" s="67">
        <f t="shared" si="7"/>
        <v>3909747</v>
      </c>
      <c r="I42" s="67">
        <f t="shared" si="7"/>
        <v>3666454</v>
      </c>
      <c r="J42" s="67">
        <f t="shared" si="7"/>
        <v>7576201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7576201</v>
      </c>
      <c r="X42" s="67">
        <f t="shared" si="7"/>
        <v>10189050</v>
      </c>
      <c r="Y42" s="67">
        <f t="shared" si="7"/>
        <v>-2612849</v>
      </c>
      <c r="Z42" s="69">
        <f t="shared" si="5"/>
        <v>-25.643695928472233</v>
      </c>
      <c r="AA42" s="68">
        <f aca="true" t="shared" si="8" ref="AA42:AA48">AA12+AA27</f>
        <v>40756201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2514699</v>
      </c>
      <c r="D45" s="66">
        <f t="shared" si="7"/>
        <v>0</v>
      </c>
      <c r="E45" s="67">
        <f t="shared" si="7"/>
        <v>8666000</v>
      </c>
      <c r="F45" s="67">
        <f t="shared" si="7"/>
        <v>8666000</v>
      </c>
      <c r="G45" s="67">
        <f t="shared" si="7"/>
        <v>706532</v>
      </c>
      <c r="H45" s="67">
        <f t="shared" si="7"/>
        <v>0</v>
      </c>
      <c r="I45" s="67">
        <f t="shared" si="7"/>
        <v>53115</v>
      </c>
      <c r="J45" s="67">
        <f t="shared" si="7"/>
        <v>759647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759647</v>
      </c>
      <c r="X45" s="67">
        <f t="shared" si="7"/>
        <v>2166500</v>
      </c>
      <c r="Y45" s="67">
        <f t="shared" si="7"/>
        <v>-1406853</v>
      </c>
      <c r="Z45" s="69">
        <f t="shared" si="5"/>
        <v>-64.93667205169629</v>
      </c>
      <c r="AA45" s="68">
        <f t="shared" si="8"/>
        <v>8666000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662684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44017239</v>
      </c>
      <c r="D49" s="78">
        <f t="shared" si="9"/>
        <v>0</v>
      </c>
      <c r="E49" s="79">
        <f t="shared" si="9"/>
        <v>81666000</v>
      </c>
      <c r="F49" s="79">
        <f t="shared" si="9"/>
        <v>81666000</v>
      </c>
      <c r="G49" s="79">
        <f t="shared" si="9"/>
        <v>2986500</v>
      </c>
      <c r="H49" s="79">
        <f t="shared" si="9"/>
        <v>7812527</v>
      </c>
      <c r="I49" s="79">
        <f t="shared" si="9"/>
        <v>8528981</v>
      </c>
      <c r="J49" s="79">
        <f t="shared" si="9"/>
        <v>19328008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19328008</v>
      </c>
      <c r="X49" s="79">
        <f t="shared" si="9"/>
        <v>20416500</v>
      </c>
      <c r="Y49" s="79">
        <f t="shared" si="9"/>
        <v>-1088492</v>
      </c>
      <c r="Z49" s="80">
        <f t="shared" si="5"/>
        <v>-5.331432909656406</v>
      </c>
      <c r="AA49" s="81">
        <f>SUM(AA41:AA48)</f>
        <v>81666000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1373092</v>
      </c>
      <c r="D51" s="66">
        <f t="shared" si="10"/>
        <v>0</v>
      </c>
      <c r="E51" s="67">
        <f t="shared" si="10"/>
        <v>2280047</v>
      </c>
      <c r="F51" s="67">
        <f t="shared" si="10"/>
        <v>2280047</v>
      </c>
      <c r="G51" s="67">
        <f t="shared" si="10"/>
        <v>74413</v>
      </c>
      <c r="H51" s="67">
        <f t="shared" si="10"/>
        <v>20623</v>
      </c>
      <c r="I51" s="67">
        <f t="shared" si="10"/>
        <v>220507</v>
      </c>
      <c r="J51" s="67">
        <f t="shared" si="10"/>
        <v>315543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315543</v>
      </c>
      <c r="X51" s="67">
        <f t="shared" si="10"/>
        <v>570012</v>
      </c>
      <c r="Y51" s="67">
        <f t="shared" si="10"/>
        <v>-254469</v>
      </c>
      <c r="Z51" s="69">
        <f>+IF(X51&lt;&gt;0,+(Y51/X51)*100,0)</f>
        <v>-44.64274436327656</v>
      </c>
      <c r="AA51" s="68">
        <f>SUM(AA57:AA61)</f>
        <v>2280047</v>
      </c>
    </row>
    <row r="52" spans="1:27" ht="13.5">
      <c r="A52" s="84" t="s">
        <v>32</v>
      </c>
      <c r="B52" s="47"/>
      <c r="C52" s="9">
        <v>50163</v>
      </c>
      <c r="D52" s="10"/>
      <c r="E52" s="11">
        <v>500000</v>
      </c>
      <c r="F52" s="11">
        <v>500000</v>
      </c>
      <c r="G52" s="11"/>
      <c r="H52" s="11"/>
      <c r="I52" s="11">
        <v>120177</v>
      </c>
      <c r="J52" s="11">
        <v>120177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120177</v>
      </c>
      <c r="X52" s="11">
        <v>125000</v>
      </c>
      <c r="Y52" s="11">
        <v>-4823</v>
      </c>
      <c r="Z52" s="2">
        <v>-3.86</v>
      </c>
      <c r="AA52" s="15">
        <v>500000</v>
      </c>
    </row>
    <row r="53" spans="1:27" ht="13.5">
      <c r="A53" s="84" t="s">
        <v>33</v>
      </c>
      <c r="B53" s="47"/>
      <c r="C53" s="9">
        <v>33154</v>
      </c>
      <c r="D53" s="10"/>
      <c r="E53" s="11">
        <v>200000</v>
      </c>
      <c r="F53" s="11">
        <v>200000</v>
      </c>
      <c r="G53" s="11"/>
      <c r="H53" s="11"/>
      <c r="I53" s="11">
        <v>1544</v>
      </c>
      <c r="J53" s="11">
        <v>1544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1544</v>
      </c>
      <c r="X53" s="11">
        <v>50000</v>
      </c>
      <c r="Y53" s="11">
        <v>-48456</v>
      </c>
      <c r="Z53" s="2">
        <v>-96.91</v>
      </c>
      <c r="AA53" s="15">
        <v>200000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83317</v>
      </c>
      <c r="D57" s="50">
        <f t="shared" si="11"/>
        <v>0</v>
      </c>
      <c r="E57" s="51">
        <f t="shared" si="11"/>
        <v>700000</v>
      </c>
      <c r="F57" s="51">
        <f t="shared" si="11"/>
        <v>700000</v>
      </c>
      <c r="G57" s="51">
        <f t="shared" si="11"/>
        <v>0</v>
      </c>
      <c r="H57" s="51">
        <f t="shared" si="11"/>
        <v>0</v>
      </c>
      <c r="I57" s="51">
        <f t="shared" si="11"/>
        <v>121721</v>
      </c>
      <c r="J57" s="51">
        <f t="shared" si="11"/>
        <v>121721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121721</v>
      </c>
      <c r="X57" s="51">
        <f t="shared" si="11"/>
        <v>175000</v>
      </c>
      <c r="Y57" s="51">
        <f t="shared" si="11"/>
        <v>-53279</v>
      </c>
      <c r="Z57" s="52">
        <f>+IF(X57&lt;&gt;0,+(Y57/X57)*100,0)</f>
        <v>-30.44514285714286</v>
      </c>
      <c r="AA57" s="53">
        <f>SUM(AA52:AA56)</f>
        <v>700000</v>
      </c>
    </row>
    <row r="58" spans="1:27" ht="13.5">
      <c r="A58" s="86" t="s">
        <v>38</v>
      </c>
      <c r="B58" s="35"/>
      <c r="C58" s="9">
        <v>51385</v>
      </c>
      <c r="D58" s="10"/>
      <c r="E58" s="11">
        <v>580047</v>
      </c>
      <c r="F58" s="11">
        <v>580047</v>
      </c>
      <c r="G58" s="11">
        <v>33254</v>
      </c>
      <c r="H58" s="11">
        <v>6252</v>
      </c>
      <c r="I58" s="11">
        <v>-23542</v>
      </c>
      <c r="J58" s="11">
        <v>15964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15964</v>
      </c>
      <c r="X58" s="11">
        <v>145012</v>
      </c>
      <c r="Y58" s="11">
        <v>-129048</v>
      </c>
      <c r="Z58" s="2">
        <v>-88.99</v>
      </c>
      <c r="AA58" s="15">
        <v>580047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1238390</v>
      </c>
      <c r="D61" s="10"/>
      <c r="E61" s="11">
        <v>1000000</v>
      </c>
      <c r="F61" s="11">
        <v>1000000</v>
      </c>
      <c r="G61" s="11">
        <v>41159</v>
      </c>
      <c r="H61" s="11">
        <v>14371</v>
      </c>
      <c r="I61" s="11">
        <v>122328</v>
      </c>
      <c r="J61" s="11">
        <v>177858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177858</v>
      </c>
      <c r="X61" s="11">
        <v>250000</v>
      </c>
      <c r="Y61" s="11">
        <v>-72142</v>
      </c>
      <c r="Z61" s="2">
        <v>-28.86</v>
      </c>
      <c r="AA61" s="15">
        <v>1000000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2280047</v>
      </c>
      <c r="F66" s="14"/>
      <c r="G66" s="14">
        <v>45878</v>
      </c>
      <c r="H66" s="14">
        <v>191288</v>
      </c>
      <c r="I66" s="14">
        <v>266832</v>
      </c>
      <c r="J66" s="14">
        <v>503998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503998</v>
      </c>
      <c r="X66" s="14"/>
      <c r="Y66" s="14">
        <v>503998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303850</v>
      </c>
      <c r="H67" s="11">
        <v>856621</v>
      </c>
      <c r="I67" s="11">
        <v>511250</v>
      </c>
      <c r="J67" s="11">
        <v>1671721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1671721</v>
      </c>
      <c r="X67" s="11"/>
      <c r="Y67" s="11">
        <v>1671721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2280047</v>
      </c>
      <c r="F69" s="79">
        <f t="shared" si="12"/>
        <v>0</v>
      </c>
      <c r="G69" s="79">
        <f t="shared" si="12"/>
        <v>349728</v>
      </c>
      <c r="H69" s="79">
        <f t="shared" si="12"/>
        <v>1047909</v>
      </c>
      <c r="I69" s="79">
        <f t="shared" si="12"/>
        <v>778082</v>
      </c>
      <c r="J69" s="79">
        <f t="shared" si="12"/>
        <v>2175719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2175719</v>
      </c>
      <c r="X69" s="79">
        <f t="shared" si="12"/>
        <v>0</v>
      </c>
      <c r="Y69" s="79">
        <f t="shared" si="12"/>
        <v>2175719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449284255</v>
      </c>
      <c r="F5" s="43">
        <f t="shared" si="0"/>
        <v>449284255</v>
      </c>
      <c r="G5" s="43">
        <f t="shared" si="0"/>
        <v>12486059</v>
      </c>
      <c r="H5" s="43">
        <f t="shared" si="0"/>
        <v>38155599</v>
      </c>
      <c r="I5" s="43">
        <f t="shared" si="0"/>
        <v>17241969</v>
      </c>
      <c r="J5" s="43">
        <f t="shared" si="0"/>
        <v>67883627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67883627</v>
      </c>
      <c r="X5" s="43">
        <f t="shared" si="0"/>
        <v>112321064</v>
      </c>
      <c r="Y5" s="43">
        <f t="shared" si="0"/>
        <v>-44437437</v>
      </c>
      <c r="Z5" s="44">
        <f>+IF(X5&lt;&gt;0,+(Y5/X5)*100,0)</f>
        <v>-39.562870415828684</v>
      </c>
      <c r="AA5" s="45">
        <f>SUM(AA11:AA18)</f>
        <v>449284255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409373836</v>
      </c>
      <c r="F8" s="11">
        <v>409373836</v>
      </c>
      <c r="G8" s="11">
        <v>12474659</v>
      </c>
      <c r="H8" s="11">
        <v>13404899</v>
      </c>
      <c r="I8" s="11">
        <v>16349511</v>
      </c>
      <c r="J8" s="11">
        <v>42229069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42229069</v>
      </c>
      <c r="X8" s="11">
        <v>102343459</v>
      </c>
      <c r="Y8" s="11">
        <v>-60114390</v>
      </c>
      <c r="Z8" s="2">
        <v>-58.74</v>
      </c>
      <c r="AA8" s="15">
        <v>409373836</v>
      </c>
    </row>
    <row r="9" spans="1:27" ht="13.5">
      <c r="A9" s="46" t="s">
        <v>35</v>
      </c>
      <c r="B9" s="47"/>
      <c r="C9" s="9"/>
      <c r="D9" s="10"/>
      <c r="E9" s="11">
        <v>31582371</v>
      </c>
      <c r="F9" s="11">
        <v>31582371</v>
      </c>
      <c r="G9" s="11"/>
      <c r="H9" s="11">
        <v>1797650</v>
      </c>
      <c r="I9" s="11">
        <v>857205</v>
      </c>
      <c r="J9" s="11">
        <v>2654855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2654855</v>
      </c>
      <c r="X9" s="11">
        <v>7895593</v>
      </c>
      <c r="Y9" s="11">
        <v>-5240738</v>
      </c>
      <c r="Z9" s="2">
        <v>-66.38</v>
      </c>
      <c r="AA9" s="15">
        <v>31582371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440956207</v>
      </c>
      <c r="F11" s="51">
        <f t="shared" si="1"/>
        <v>440956207</v>
      </c>
      <c r="G11" s="51">
        <f t="shared" si="1"/>
        <v>12474659</v>
      </c>
      <c r="H11" s="51">
        <f t="shared" si="1"/>
        <v>15202549</v>
      </c>
      <c r="I11" s="51">
        <f t="shared" si="1"/>
        <v>17206716</v>
      </c>
      <c r="J11" s="51">
        <f t="shared" si="1"/>
        <v>44883924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44883924</v>
      </c>
      <c r="X11" s="51">
        <f t="shared" si="1"/>
        <v>110239052</v>
      </c>
      <c r="Y11" s="51">
        <f t="shared" si="1"/>
        <v>-65355128</v>
      </c>
      <c r="Z11" s="52">
        <f>+IF(X11&lt;&gt;0,+(Y11/X11)*100,0)</f>
        <v>-59.28491475053686</v>
      </c>
      <c r="AA11" s="53">
        <f>SUM(AA6:AA10)</f>
        <v>440956207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8328048</v>
      </c>
      <c r="F15" s="11">
        <v>8328048</v>
      </c>
      <c r="G15" s="11">
        <v>11400</v>
      </c>
      <c r="H15" s="11">
        <v>22953050</v>
      </c>
      <c r="I15" s="11">
        <v>35253</v>
      </c>
      <c r="J15" s="11">
        <v>22999703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22999703</v>
      </c>
      <c r="X15" s="11">
        <v>2082012</v>
      </c>
      <c r="Y15" s="11">
        <v>20917691</v>
      </c>
      <c r="Z15" s="2">
        <v>1004.69</v>
      </c>
      <c r="AA15" s="15">
        <v>8328048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409373836</v>
      </c>
      <c r="F38" s="11">
        <f t="shared" si="4"/>
        <v>409373836</v>
      </c>
      <c r="G38" s="11">
        <f t="shared" si="4"/>
        <v>12474659</v>
      </c>
      <c r="H38" s="11">
        <f t="shared" si="4"/>
        <v>13404899</v>
      </c>
      <c r="I38" s="11">
        <f t="shared" si="4"/>
        <v>16349511</v>
      </c>
      <c r="J38" s="11">
        <f t="shared" si="4"/>
        <v>42229069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42229069</v>
      </c>
      <c r="X38" s="11">
        <f t="shared" si="4"/>
        <v>102343459</v>
      </c>
      <c r="Y38" s="11">
        <f t="shared" si="4"/>
        <v>-60114390</v>
      </c>
      <c r="Z38" s="2">
        <f t="shared" si="5"/>
        <v>-58.737891593052375</v>
      </c>
      <c r="AA38" s="15">
        <f>AA8+AA23</f>
        <v>409373836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31582371</v>
      </c>
      <c r="F39" s="11">
        <f t="shared" si="4"/>
        <v>31582371</v>
      </c>
      <c r="G39" s="11">
        <f t="shared" si="4"/>
        <v>0</v>
      </c>
      <c r="H39" s="11">
        <f t="shared" si="4"/>
        <v>1797650</v>
      </c>
      <c r="I39" s="11">
        <f t="shared" si="4"/>
        <v>857205</v>
      </c>
      <c r="J39" s="11">
        <f t="shared" si="4"/>
        <v>2654855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2654855</v>
      </c>
      <c r="X39" s="11">
        <f t="shared" si="4"/>
        <v>7895593</v>
      </c>
      <c r="Y39" s="11">
        <f t="shared" si="4"/>
        <v>-5240738</v>
      </c>
      <c r="Z39" s="2">
        <f t="shared" si="5"/>
        <v>-66.37548313343912</v>
      </c>
      <c r="AA39" s="15">
        <f>AA9+AA24</f>
        <v>31582371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440956207</v>
      </c>
      <c r="F41" s="51">
        <f t="shared" si="6"/>
        <v>440956207</v>
      </c>
      <c r="G41" s="51">
        <f t="shared" si="6"/>
        <v>12474659</v>
      </c>
      <c r="H41" s="51">
        <f t="shared" si="6"/>
        <v>15202549</v>
      </c>
      <c r="I41" s="51">
        <f t="shared" si="6"/>
        <v>17206716</v>
      </c>
      <c r="J41" s="51">
        <f t="shared" si="6"/>
        <v>44883924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44883924</v>
      </c>
      <c r="X41" s="51">
        <f t="shared" si="6"/>
        <v>110239052</v>
      </c>
      <c r="Y41" s="51">
        <f t="shared" si="6"/>
        <v>-65355128</v>
      </c>
      <c r="Z41" s="52">
        <f t="shared" si="5"/>
        <v>-59.28491475053686</v>
      </c>
      <c r="AA41" s="53">
        <f>SUM(AA36:AA40)</f>
        <v>440956207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8328048</v>
      </c>
      <c r="F45" s="67">
        <f t="shared" si="7"/>
        <v>8328048</v>
      </c>
      <c r="G45" s="67">
        <f t="shared" si="7"/>
        <v>11400</v>
      </c>
      <c r="H45" s="67">
        <f t="shared" si="7"/>
        <v>22953050</v>
      </c>
      <c r="I45" s="67">
        <f t="shared" si="7"/>
        <v>35253</v>
      </c>
      <c r="J45" s="67">
        <f t="shared" si="7"/>
        <v>22999703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22999703</v>
      </c>
      <c r="X45" s="67">
        <f t="shared" si="7"/>
        <v>2082012</v>
      </c>
      <c r="Y45" s="67">
        <f t="shared" si="7"/>
        <v>20917691</v>
      </c>
      <c r="Z45" s="69">
        <f t="shared" si="5"/>
        <v>1004.686380289835</v>
      </c>
      <c r="AA45" s="68">
        <f t="shared" si="8"/>
        <v>8328048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449284255</v>
      </c>
      <c r="F49" s="79">
        <f t="shared" si="9"/>
        <v>449284255</v>
      </c>
      <c r="G49" s="79">
        <f t="shared" si="9"/>
        <v>12486059</v>
      </c>
      <c r="H49" s="79">
        <f t="shared" si="9"/>
        <v>38155599</v>
      </c>
      <c r="I49" s="79">
        <f t="shared" si="9"/>
        <v>17241969</v>
      </c>
      <c r="J49" s="79">
        <f t="shared" si="9"/>
        <v>67883627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67883627</v>
      </c>
      <c r="X49" s="79">
        <f t="shared" si="9"/>
        <v>112321064</v>
      </c>
      <c r="Y49" s="79">
        <f t="shared" si="9"/>
        <v>-44437437</v>
      </c>
      <c r="Z49" s="80">
        <f t="shared" si="5"/>
        <v>-39.562870415828684</v>
      </c>
      <c r="AA49" s="81">
        <f>SUM(AA41:AA48)</f>
        <v>449284255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95296430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95296430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38814000</v>
      </c>
      <c r="F5" s="43">
        <f t="shared" si="0"/>
        <v>38814000</v>
      </c>
      <c r="G5" s="43">
        <f t="shared" si="0"/>
        <v>60699</v>
      </c>
      <c r="H5" s="43">
        <f t="shared" si="0"/>
        <v>385250</v>
      </c>
      <c r="I5" s="43">
        <f t="shared" si="0"/>
        <v>1007759</v>
      </c>
      <c r="J5" s="43">
        <f t="shared" si="0"/>
        <v>1453708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1453708</v>
      </c>
      <c r="X5" s="43">
        <f t="shared" si="0"/>
        <v>9703500</v>
      </c>
      <c r="Y5" s="43">
        <f t="shared" si="0"/>
        <v>-8249792</v>
      </c>
      <c r="Z5" s="44">
        <f>+IF(X5&lt;&gt;0,+(Y5/X5)*100,0)</f>
        <v>-85.01872520224661</v>
      </c>
      <c r="AA5" s="45">
        <f>SUM(AA11:AA18)</f>
        <v>38814000</v>
      </c>
    </row>
    <row r="6" spans="1:27" ht="13.5">
      <c r="A6" s="46" t="s">
        <v>32</v>
      </c>
      <c r="B6" s="47"/>
      <c r="C6" s="9"/>
      <c r="D6" s="10"/>
      <c r="E6" s="11">
        <v>17556000</v>
      </c>
      <c r="F6" s="11">
        <v>17556000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4389000</v>
      </c>
      <c r="Y6" s="11">
        <v>-4389000</v>
      </c>
      <c r="Z6" s="2">
        <v>-100</v>
      </c>
      <c r="AA6" s="15">
        <v>17556000</v>
      </c>
    </row>
    <row r="7" spans="1:27" ht="13.5">
      <c r="A7" s="46" t="s">
        <v>33</v>
      </c>
      <c r="B7" s="47"/>
      <c r="C7" s="9"/>
      <c r="D7" s="10"/>
      <c r="E7" s="11">
        <v>3000000</v>
      </c>
      <c r="F7" s="11">
        <v>3000000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750000</v>
      </c>
      <c r="Y7" s="11">
        <v>-750000</v>
      </c>
      <c r="Z7" s="2">
        <v>-100</v>
      </c>
      <c r="AA7" s="15">
        <v>3000000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2530000</v>
      </c>
      <c r="F10" s="11">
        <v>2530000</v>
      </c>
      <c r="G10" s="11">
        <v>60699</v>
      </c>
      <c r="H10" s="11">
        <v>84360</v>
      </c>
      <c r="I10" s="11">
        <v>60269</v>
      </c>
      <c r="J10" s="11">
        <v>205328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205328</v>
      </c>
      <c r="X10" s="11">
        <v>632500</v>
      </c>
      <c r="Y10" s="11">
        <v>-427172</v>
      </c>
      <c r="Z10" s="2">
        <v>-67.54</v>
      </c>
      <c r="AA10" s="15">
        <v>2530000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23086000</v>
      </c>
      <c r="F11" s="51">
        <f t="shared" si="1"/>
        <v>23086000</v>
      </c>
      <c r="G11" s="51">
        <f t="shared" si="1"/>
        <v>60699</v>
      </c>
      <c r="H11" s="51">
        <f t="shared" si="1"/>
        <v>84360</v>
      </c>
      <c r="I11" s="51">
        <f t="shared" si="1"/>
        <v>60269</v>
      </c>
      <c r="J11" s="51">
        <f t="shared" si="1"/>
        <v>205328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205328</v>
      </c>
      <c r="X11" s="51">
        <f t="shared" si="1"/>
        <v>5771500</v>
      </c>
      <c r="Y11" s="51">
        <f t="shared" si="1"/>
        <v>-5566172</v>
      </c>
      <c r="Z11" s="52">
        <f>+IF(X11&lt;&gt;0,+(Y11/X11)*100,0)</f>
        <v>-96.44238066360565</v>
      </c>
      <c r="AA11" s="53">
        <f>SUM(AA6:AA10)</f>
        <v>23086000</v>
      </c>
    </row>
    <row r="12" spans="1:27" ht="13.5">
      <c r="A12" s="54" t="s">
        <v>38</v>
      </c>
      <c r="B12" s="35"/>
      <c r="C12" s="9"/>
      <c r="D12" s="10"/>
      <c r="E12" s="11">
        <v>15728000</v>
      </c>
      <c r="F12" s="11">
        <v>15728000</v>
      </c>
      <c r="G12" s="11"/>
      <c r="H12" s="11">
        <v>300890</v>
      </c>
      <c r="I12" s="11">
        <v>947490</v>
      </c>
      <c r="J12" s="11">
        <v>1248380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1248380</v>
      </c>
      <c r="X12" s="11">
        <v>3932000</v>
      </c>
      <c r="Y12" s="11">
        <v>-2683620</v>
      </c>
      <c r="Z12" s="2">
        <v>-68.25</v>
      </c>
      <c r="AA12" s="15">
        <v>15728000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1250000</v>
      </c>
      <c r="F20" s="60">
        <f t="shared" si="2"/>
        <v>1250000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312500</v>
      </c>
      <c r="Y20" s="60">
        <f t="shared" si="2"/>
        <v>-312500</v>
      </c>
      <c r="Z20" s="61">
        <f>+IF(X20&lt;&gt;0,+(Y20/X20)*100,0)</f>
        <v>-100</v>
      </c>
      <c r="AA20" s="62">
        <f>SUM(AA26:AA33)</f>
        <v>1250000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1250000</v>
      </c>
      <c r="F25" s="11">
        <v>1250000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312500</v>
      </c>
      <c r="Y25" s="11">
        <v>-312500</v>
      </c>
      <c r="Z25" s="2">
        <v>-100</v>
      </c>
      <c r="AA25" s="15">
        <v>1250000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1250000</v>
      </c>
      <c r="F26" s="51">
        <f t="shared" si="3"/>
        <v>1250000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312500</v>
      </c>
      <c r="Y26" s="51">
        <f t="shared" si="3"/>
        <v>-312500</v>
      </c>
      <c r="Z26" s="52">
        <f>+IF(X26&lt;&gt;0,+(Y26/X26)*100,0)</f>
        <v>-100</v>
      </c>
      <c r="AA26" s="53">
        <f>SUM(AA21:AA25)</f>
        <v>1250000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17556000</v>
      </c>
      <c r="F36" s="11">
        <f t="shared" si="4"/>
        <v>17556000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4389000</v>
      </c>
      <c r="Y36" s="11">
        <f t="shared" si="4"/>
        <v>-4389000</v>
      </c>
      <c r="Z36" s="2">
        <f aca="true" t="shared" si="5" ref="Z36:Z49">+IF(X36&lt;&gt;0,+(Y36/X36)*100,0)</f>
        <v>-100</v>
      </c>
      <c r="AA36" s="15">
        <f>AA6+AA21</f>
        <v>17556000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3000000</v>
      </c>
      <c r="F37" s="11">
        <f t="shared" si="4"/>
        <v>3000000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750000</v>
      </c>
      <c r="Y37" s="11">
        <f t="shared" si="4"/>
        <v>-750000</v>
      </c>
      <c r="Z37" s="2">
        <f t="shared" si="5"/>
        <v>-100</v>
      </c>
      <c r="AA37" s="15">
        <f>AA7+AA22</f>
        <v>3000000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3780000</v>
      </c>
      <c r="F40" s="11">
        <f t="shared" si="4"/>
        <v>3780000</v>
      </c>
      <c r="G40" s="11">
        <f t="shared" si="4"/>
        <v>60699</v>
      </c>
      <c r="H40" s="11">
        <f t="shared" si="4"/>
        <v>84360</v>
      </c>
      <c r="I40" s="11">
        <f t="shared" si="4"/>
        <v>60269</v>
      </c>
      <c r="J40" s="11">
        <f t="shared" si="4"/>
        <v>205328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205328</v>
      </c>
      <c r="X40" s="11">
        <f t="shared" si="4"/>
        <v>945000</v>
      </c>
      <c r="Y40" s="11">
        <f t="shared" si="4"/>
        <v>-739672</v>
      </c>
      <c r="Z40" s="2">
        <f t="shared" si="5"/>
        <v>-78.27216931216931</v>
      </c>
      <c r="AA40" s="15">
        <f>AA10+AA25</f>
        <v>3780000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24336000</v>
      </c>
      <c r="F41" s="51">
        <f t="shared" si="6"/>
        <v>24336000</v>
      </c>
      <c r="G41" s="51">
        <f t="shared" si="6"/>
        <v>60699</v>
      </c>
      <c r="H41" s="51">
        <f t="shared" si="6"/>
        <v>84360</v>
      </c>
      <c r="I41" s="51">
        <f t="shared" si="6"/>
        <v>60269</v>
      </c>
      <c r="J41" s="51">
        <f t="shared" si="6"/>
        <v>205328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205328</v>
      </c>
      <c r="X41" s="51">
        <f t="shared" si="6"/>
        <v>6084000</v>
      </c>
      <c r="Y41" s="51">
        <f t="shared" si="6"/>
        <v>-5878672</v>
      </c>
      <c r="Z41" s="52">
        <f t="shared" si="5"/>
        <v>-96.6251150558843</v>
      </c>
      <c r="AA41" s="53">
        <f>SUM(AA36:AA40)</f>
        <v>24336000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15728000</v>
      </c>
      <c r="F42" s="67">
        <f t="shared" si="7"/>
        <v>15728000</v>
      </c>
      <c r="G42" s="67">
        <f t="shared" si="7"/>
        <v>0</v>
      </c>
      <c r="H42" s="67">
        <f t="shared" si="7"/>
        <v>300890</v>
      </c>
      <c r="I42" s="67">
        <f t="shared" si="7"/>
        <v>947490</v>
      </c>
      <c r="J42" s="67">
        <f t="shared" si="7"/>
        <v>1248380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1248380</v>
      </c>
      <c r="X42" s="67">
        <f t="shared" si="7"/>
        <v>3932000</v>
      </c>
      <c r="Y42" s="67">
        <f t="shared" si="7"/>
        <v>-2683620</v>
      </c>
      <c r="Z42" s="69">
        <f t="shared" si="5"/>
        <v>-68.25076297049847</v>
      </c>
      <c r="AA42" s="68">
        <f aca="true" t="shared" si="8" ref="AA42:AA48">AA12+AA27</f>
        <v>15728000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40064000</v>
      </c>
      <c r="F49" s="79">
        <f t="shared" si="9"/>
        <v>40064000</v>
      </c>
      <c r="G49" s="79">
        <f t="shared" si="9"/>
        <v>60699</v>
      </c>
      <c r="H49" s="79">
        <f t="shared" si="9"/>
        <v>385250</v>
      </c>
      <c r="I49" s="79">
        <f t="shared" si="9"/>
        <v>1007759</v>
      </c>
      <c r="J49" s="79">
        <f t="shared" si="9"/>
        <v>1453708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1453708</v>
      </c>
      <c r="X49" s="79">
        <f t="shared" si="9"/>
        <v>10016000</v>
      </c>
      <c r="Y49" s="79">
        <f t="shared" si="9"/>
        <v>-8562292</v>
      </c>
      <c r="Z49" s="80">
        <f t="shared" si="5"/>
        <v>-85.48614217252396</v>
      </c>
      <c r="AA49" s="81">
        <f>SUM(AA41:AA48)</f>
        <v>40064000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18860000</v>
      </c>
      <c r="F51" s="67">
        <f t="shared" si="10"/>
        <v>18860000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4715000</v>
      </c>
      <c r="Y51" s="67">
        <f t="shared" si="10"/>
        <v>-4715000</v>
      </c>
      <c r="Z51" s="69">
        <f>+IF(X51&lt;&gt;0,+(Y51/X51)*100,0)</f>
        <v>-100</v>
      </c>
      <c r="AA51" s="68">
        <f>SUM(AA57:AA61)</f>
        <v>18860000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7505000</v>
      </c>
      <c r="F56" s="11">
        <v>7505000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1876250</v>
      </c>
      <c r="Y56" s="11">
        <v>-1876250</v>
      </c>
      <c r="Z56" s="2">
        <v>-100</v>
      </c>
      <c r="AA56" s="15">
        <v>7505000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7505000</v>
      </c>
      <c r="F57" s="51">
        <f t="shared" si="11"/>
        <v>7505000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1876250</v>
      </c>
      <c r="Y57" s="51">
        <f t="shared" si="11"/>
        <v>-1876250</v>
      </c>
      <c r="Z57" s="52">
        <f>+IF(X57&lt;&gt;0,+(Y57/X57)*100,0)</f>
        <v>-100</v>
      </c>
      <c r="AA57" s="53">
        <f>SUM(AA52:AA56)</f>
        <v>7505000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11355000</v>
      </c>
      <c r="F61" s="11">
        <v>11355000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2838750</v>
      </c>
      <c r="Y61" s="11">
        <v>-2838750</v>
      </c>
      <c r="Z61" s="2">
        <v>-100</v>
      </c>
      <c r="AA61" s="15">
        <v>11355000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>
        <v>777282</v>
      </c>
      <c r="J67" s="11">
        <v>777282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777282</v>
      </c>
      <c r="X67" s="11"/>
      <c r="Y67" s="11">
        <v>777282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26711478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26711478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777282</v>
      </c>
      <c r="J69" s="79">
        <f t="shared" si="12"/>
        <v>777282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777282</v>
      </c>
      <c r="X69" s="79">
        <f t="shared" si="12"/>
        <v>0</v>
      </c>
      <c r="Y69" s="79">
        <f t="shared" si="12"/>
        <v>777282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90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89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202030000</v>
      </c>
      <c r="F5" s="43">
        <f t="shared" si="0"/>
        <v>202030000</v>
      </c>
      <c r="G5" s="43">
        <f t="shared" si="0"/>
        <v>7640421</v>
      </c>
      <c r="H5" s="43">
        <f t="shared" si="0"/>
        <v>8141454</v>
      </c>
      <c r="I5" s="43">
        <f t="shared" si="0"/>
        <v>24150443</v>
      </c>
      <c r="J5" s="43">
        <f t="shared" si="0"/>
        <v>39932318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39932318</v>
      </c>
      <c r="X5" s="43">
        <f t="shared" si="0"/>
        <v>50507500</v>
      </c>
      <c r="Y5" s="43">
        <f t="shared" si="0"/>
        <v>-10575182</v>
      </c>
      <c r="Z5" s="44">
        <f>+IF(X5&lt;&gt;0,+(Y5/X5)*100,0)</f>
        <v>-20.937844874523588</v>
      </c>
      <c r="AA5" s="45">
        <f>SUM(AA11:AA18)</f>
        <v>202030000</v>
      </c>
    </row>
    <row r="6" spans="1:27" ht="13.5">
      <c r="A6" s="46" t="s">
        <v>32</v>
      </c>
      <c r="B6" s="47"/>
      <c r="C6" s="9"/>
      <c r="D6" s="10"/>
      <c r="E6" s="11">
        <v>145000000</v>
      </c>
      <c r="F6" s="11">
        <v>145000000</v>
      </c>
      <c r="G6" s="11">
        <v>6711841</v>
      </c>
      <c r="H6" s="11">
        <v>8141454</v>
      </c>
      <c r="I6" s="11">
        <v>21056691</v>
      </c>
      <c r="J6" s="11">
        <v>35909986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35909986</v>
      </c>
      <c r="X6" s="11">
        <v>36250000</v>
      </c>
      <c r="Y6" s="11">
        <v>-340014</v>
      </c>
      <c r="Z6" s="2">
        <v>-0.94</v>
      </c>
      <c r="AA6" s="15">
        <v>145000000</v>
      </c>
    </row>
    <row r="7" spans="1:27" ht="13.5">
      <c r="A7" s="46" t="s">
        <v>33</v>
      </c>
      <c r="B7" s="47"/>
      <c r="C7" s="9"/>
      <c r="D7" s="10"/>
      <c r="E7" s="11">
        <v>3700000</v>
      </c>
      <c r="F7" s="11">
        <v>3700000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925000</v>
      </c>
      <c r="Y7" s="11">
        <v>-925000</v>
      </c>
      <c r="Z7" s="2">
        <v>-100</v>
      </c>
      <c r="AA7" s="15">
        <v>3700000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148700000</v>
      </c>
      <c r="F11" s="51">
        <f t="shared" si="1"/>
        <v>148700000</v>
      </c>
      <c r="G11" s="51">
        <f t="shared" si="1"/>
        <v>6711841</v>
      </c>
      <c r="H11" s="51">
        <f t="shared" si="1"/>
        <v>8141454</v>
      </c>
      <c r="I11" s="51">
        <f t="shared" si="1"/>
        <v>21056691</v>
      </c>
      <c r="J11" s="51">
        <f t="shared" si="1"/>
        <v>35909986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35909986</v>
      </c>
      <c r="X11" s="51">
        <f t="shared" si="1"/>
        <v>37175000</v>
      </c>
      <c r="Y11" s="51">
        <f t="shared" si="1"/>
        <v>-1265014</v>
      </c>
      <c r="Z11" s="52">
        <f>+IF(X11&lt;&gt;0,+(Y11/X11)*100,0)</f>
        <v>-3.402862138533961</v>
      </c>
      <c r="AA11" s="53">
        <f>SUM(AA6:AA10)</f>
        <v>148700000</v>
      </c>
    </row>
    <row r="12" spans="1:27" ht="13.5">
      <c r="A12" s="54" t="s">
        <v>38</v>
      </c>
      <c r="B12" s="35"/>
      <c r="C12" s="9"/>
      <c r="D12" s="10"/>
      <c r="E12" s="11">
        <v>21500000</v>
      </c>
      <c r="F12" s="11">
        <v>21500000</v>
      </c>
      <c r="G12" s="11">
        <v>928580</v>
      </c>
      <c r="H12" s="11"/>
      <c r="I12" s="11">
        <v>3074852</v>
      </c>
      <c r="J12" s="11">
        <v>4003432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4003432</v>
      </c>
      <c r="X12" s="11">
        <v>5375000</v>
      </c>
      <c r="Y12" s="11">
        <v>-1371568</v>
      </c>
      <c r="Z12" s="2">
        <v>-25.52</v>
      </c>
      <c r="AA12" s="15">
        <v>21500000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31090000</v>
      </c>
      <c r="F15" s="11">
        <v>31090000</v>
      </c>
      <c r="G15" s="11"/>
      <c r="H15" s="11"/>
      <c r="I15" s="11">
        <v>18900</v>
      </c>
      <c r="J15" s="11">
        <v>18900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18900</v>
      </c>
      <c r="X15" s="11">
        <v>7772500</v>
      </c>
      <c r="Y15" s="11">
        <v>-7753600</v>
      </c>
      <c r="Z15" s="2">
        <v>-99.76</v>
      </c>
      <c r="AA15" s="15">
        <v>31090000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740000</v>
      </c>
      <c r="F18" s="18">
        <v>740000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185000</v>
      </c>
      <c r="Y18" s="18">
        <v>-185000</v>
      </c>
      <c r="Z18" s="3">
        <v>-100</v>
      </c>
      <c r="AA18" s="23">
        <v>740000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262258967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>
        <v>252799866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252799866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>
        <v>4381613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5077488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252799866</v>
      </c>
      <c r="D36" s="10">
        <f t="shared" si="4"/>
        <v>0</v>
      </c>
      <c r="E36" s="11">
        <f t="shared" si="4"/>
        <v>145000000</v>
      </c>
      <c r="F36" s="11">
        <f t="shared" si="4"/>
        <v>145000000</v>
      </c>
      <c r="G36" s="11">
        <f t="shared" si="4"/>
        <v>6711841</v>
      </c>
      <c r="H36" s="11">
        <f t="shared" si="4"/>
        <v>8141454</v>
      </c>
      <c r="I36" s="11">
        <f t="shared" si="4"/>
        <v>21056691</v>
      </c>
      <c r="J36" s="11">
        <f t="shared" si="4"/>
        <v>35909986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35909986</v>
      </c>
      <c r="X36" s="11">
        <f t="shared" si="4"/>
        <v>36250000</v>
      </c>
      <c r="Y36" s="11">
        <f t="shared" si="4"/>
        <v>-340014</v>
      </c>
      <c r="Z36" s="2">
        <f aca="true" t="shared" si="5" ref="Z36:Z49">+IF(X36&lt;&gt;0,+(Y36/X36)*100,0)</f>
        <v>-0.9379696551724138</v>
      </c>
      <c r="AA36" s="15">
        <f>AA6+AA21</f>
        <v>145000000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3700000</v>
      </c>
      <c r="F37" s="11">
        <f t="shared" si="4"/>
        <v>3700000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925000</v>
      </c>
      <c r="Y37" s="11">
        <f t="shared" si="4"/>
        <v>-925000</v>
      </c>
      <c r="Z37" s="2">
        <f t="shared" si="5"/>
        <v>-100</v>
      </c>
      <c r="AA37" s="15">
        <f>AA7+AA22</f>
        <v>3700000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252799866</v>
      </c>
      <c r="D41" s="50">
        <f t="shared" si="6"/>
        <v>0</v>
      </c>
      <c r="E41" s="51">
        <f t="shared" si="6"/>
        <v>148700000</v>
      </c>
      <c r="F41" s="51">
        <f t="shared" si="6"/>
        <v>148700000</v>
      </c>
      <c r="G41" s="51">
        <f t="shared" si="6"/>
        <v>6711841</v>
      </c>
      <c r="H41" s="51">
        <f t="shared" si="6"/>
        <v>8141454</v>
      </c>
      <c r="I41" s="51">
        <f t="shared" si="6"/>
        <v>21056691</v>
      </c>
      <c r="J41" s="51">
        <f t="shared" si="6"/>
        <v>35909986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35909986</v>
      </c>
      <c r="X41" s="51">
        <f t="shared" si="6"/>
        <v>37175000</v>
      </c>
      <c r="Y41" s="51">
        <f t="shared" si="6"/>
        <v>-1265014</v>
      </c>
      <c r="Z41" s="52">
        <f t="shared" si="5"/>
        <v>-3.402862138533961</v>
      </c>
      <c r="AA41" s="53">
        <f>SUM(AA36:AA40)</f>
        <v>148700000</v>
      </c>
    </row>
    <row r="42" spans="1:27" ht="13.5">
      <c r="A42" s="54" t="s">
        <v>38</v>
      </c>
      <c r="B42" s="35"/>
      <c r="C42" s="65">
        <f aca="true" t="shared" si="7" ref="C42:Y48">C12+C27</f>
        <v>4381613</v>
      </c>
      <c r="D42" s="66">
        <f t="shared" si="7"/>
        <v>0</v>
      </c>
      <c r="E42" s="67">
        <f t="shared" si="7"/>
        <v>21500000</v>
      </c>
      <c r="F42" s="67">
        <f t="shared" si="7"/>
        <v>21500000</v>
      </c>
      <c r="G42" s="67">
        <f t="shared" si="7"/>
        <v>928580</v>
      </c>
      <c r="H42" s="67">
        <f t="shared" si="7"/>
        <v>0</v>
      </c>
      <c r="I42" s="67">
        <f t="shared" si="7"/>
        <v>3074852</v>
      </c>
      <c r="J42" s="67">
        <f t="shared" si="7"/>
        <v>4003432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4003432</v>
      </c>
      <c r="X42" s="67">
        <f t="shared" si="7"/>
        <v>5375000</v>
      </c>
      <c r="Y42" s="67">
        <f t="shared" si="7"/>
        <v>-1371568</v>
      </c>
      <c r="Z42" s="69">
        <f t="shared" si="5"/>
        <v>-25.51754418604651</v>
      </c>
      <c r="AA42" s="68">
        <f aca="true" t="shared" si="8" ref="AA42:AA48">AA12+AA27</f>
        <v>21500000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5077488</v>
      </c>
      <c r="D45" s="66">
        <f t="shared" si="7"/>
        <v>0</v>
      </c>
      <c r="E45" s="67">
        <f t="shared" si="7"/>
        <v>31090000</v>
      </c>
      <c r="F45" s="67">
        <f t="shared" si="7"/>
        <v>31090000</v>
      </c>
      <c r="G45" s="67">
        <f t="shared" si="7"/>
        <v>0</v>
      </c>
      <c r="H45" s="67">
        <f t="shared" si="7"/>
        <v>0</v>
      </c>
      <c r="I45" s="67">
        <f t="shared" si="7"/>
        <v>18900</v>
      </c>
      <c r="J45" s="67">
        <f t="shared" si="7"/>
        <v>18900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18900</v>
      </c>
      <c r="X45" s="67">
        <f t="shared" si="7"/>
        <v>7772500</v>
      </c>
      <c r="Y45" s="67">
        <f t="shared" si="7"/>
        <v>-7753600</v>
      </c>
      <c r="Z45" s="69">
        <f t="shared" si="5"/>
        <v>-99.7568349951753</v>
      </c>
      <c r="AA45" s="68">
        <f t="shared" si="8"/>
        <v>31090000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740000</v>
      </c>
      <c r="F48" s="67">
        <f t="shared" si="7"/>
        <v>740000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185000</v>
      </c>
      <c r="Y48" s="67">
        <f t="shared" si="7"/>
        <v>-185000</v>
      </c>
      <c r="Z48" s="69">
        <f t="shared" si="5"/>
        <v>-100</v>
      </c>
      <c r="AA48" s="68">
        <f t="shared" si="8"/>
        <v>740000</v>
      </c>
    </row>
    <row r="49" spans="1:27" ht="13.5">
      <c r="A49" s="75" t="s">
        <v>49</v>
      </c>
      <c r="B49" s="76"/>
      <c r="C49" s="77">
        <f aca="true" t="shared" si="9" ref="C49:Y49">SUM(C41:C48)</f>
        <v>262258967</v>
      </c>
      <c r="D49" s="78">
        <f t="shared" si="9"/>
        <v>0</v>
      </c>
      <c r="E49" s="79">
        <f t="shared" si="9"/>
        <v>202030000</v>
      </c>
      <c r="F49" s="79">
        <f t="shared" si="9"/>
        <v>202030000</v>
      </c>
      <c r="G49" s="79">
        <f t="shared" si="9"/>
        <v>7640421</v>
      </c>
      <c r="H49" s="79">
        <f t="shared" si="9"/>
        <v>8141454</v>
      </c>
      <c r="I49" s="79">
        <f t="shared" si="9"/>
        <v>24150443</v>
      </c>
      <c r="J49" s="79">
        <f t="shared" si="9"/>
        <v>39932318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39932318</v>
      </c>
      <c r="X49" s="79">
        <f t="shared" si="9"/>
        <v>50507500</v>
      </c>
      <c r="Y49" s="79">
        <f t="shared" si="9"/>
        <v>-10575182</v>
      </c>
      <c r="Z49" s="80">
        <f t="shared" si="5"/>
        <v>-20.937844874523588</v>
      </c>
      <c r="AA49" s="81">
        <f>SUM(AA41:AA48)</f>
        <v>202030000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7530000</v>
      </c>
      <c r="F51" s="67">
        <f t="shared" si="10"/>
        <v>7530000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1882500</v>
      </c>
      <c r="Y51" s="67">
        <f t="shared" si="10"/>
        <v>-1882500</v>
      </c>
      <c r="Z51" s="69">
        <f>+IF(X51&lt;&gt;0,+(Y51/X51)*100,0)</f>
        <v>-100</v>
      </c>
      <c r="AA51" s="68">
        <f>SUM(AA57:AA61)</f>
        <v>7530000</v>
      </c>
    </row>
    <row r="52" spans="1:27" ht="13.5">
      <c r="A52" s="84" t="s">
        <v>32</v>
      </c>
      <c r="B52" s="47"/>
      <c r="C52" s="9"/>
      <c r="D52" s="10"/>
      <c r="E52" s="11">
        <v>3200000</v>
      </c>
      <c r="F52" s="11">
        <v>3200000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800000</v>
      </c>
      <c r="Y52" s="11">
        <v>-800000</v>
      </c>
      <c r="Z52" s="2">
        <v>-100</v>
      </c>
      <c r="AA52" s="15">
        <v>3200000</v>
      </c>
    </row>
    <row r="53" spans="1:27" ht="13.5">
      <c r="A53" s="84" t="s">
        <v>33</v>
      </c>
      <c r="B53" s="47"/>
      <c r="C53" s="9"/>
      <c r="D53" s="10"/>
      <c r="E53" s="11">
        <v>1500000</v>
      </c>
      <c r="F53" s="11">
        <v>1500000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375000</v>
      </c>
      <c r="Y53" s="11">
        <v>-375000</v>
      </c>
      <c r="Z53" s="2">
        <v>-100</v>
      </c>
      <c r="AA53" s="15">
        <v>1500000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4700000</v>
      </c>
      <c r="F57" s="51">
        <f t="shared" si="11"/>
        <v>4700000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1175000</v>
      </c>
      <c r="Y57" s="51">
        <f t="shared" si="11"/>
        <v>-1175000</v>
      </c>
      <c r="Z57" s="52">
        <f>+IF(X57&lt;&gt;0,+(Y57/X57)*100,0)</f>
        <v>-100</v>
      </c>
      <c r="AA57" s="53">
        <f>SUM(AA52:AA56)</f>
        <v>4700000</v>
      </c>
    </row>
    <row r="58" spans="1:27" ht="13.5">
      <c r="A58" s="86" t="s">
        <v>38</v>
      </c>
      <c r="B58" s="35"/>
      <c r="C58" s="9"/>
      <c r="D58" s="10"/>
      <c r="E58" s="11">
        <v>1510000</v>
      </c>
      <c r="F58" s="11">
        <v>1510000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377500</v>
      </c>
      <c r="Y58" s="11">
        <v>-377500</v>
      </c>
      <c r="Z58" s="2">
        <v>-100</v>
      </c>
      <c r="AA58" s="15">
        <v>1510000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1320000</v>
      </c>
      <c r="F61" s="11">
        <v>1320000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330000</v>
      </c>
      <c r="Y61" s="11">
        <v>-330000</v>
      </c>
      <c r="Z61" s="2">
        <v>-100</v>
      </c>
      <c r="AA61" s="15">
        <v>1320000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19410000</v>
      </c>
      <c r="F68" s="11"/>
      <c r="G68" s="11">
        <v>388373</v>
      </c>
      <c r="H68" s="11">
        <v>712148</v>
      </c>
      <c r="I68" s="11">
        <v>557127</v>
      </c>
      <c r="J68" s="11">
        <v>1657648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1657648</v>
      </c>
      <c r="X68" s="11"/>
      <c r="Y68" s="11">
        <v>1657648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19410000</v>
      </c>
      <c r="F69" s="79">
        <f t="shared" si="12"/>
        <v>0</v>
      </c>
      <c r="G69" s="79">
        <f t="shared" si="12"/>
        <v>388373</v>
      </c>
      <c r="H69" s="79">
        <f t="shared" si="12"/>
        <v>712148</v>
      </c>
      <c r="I69" s="79">
        <f t="shared" si="12"/>
        <v>557127</v>
      </c>
      <c r="J69" s="79">
        <f t="shared" si="12"/>
        <v>1657648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1657648</v>
      </c>
      <c r="X69" s="79">
        <f t="shared" si="12"/>
        <v>0</v>
      </c>
      <c r="Y69" s="79">
        <f t="shared" si="12"/>
        <v>1657648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85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86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87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88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2017-01-26T11:07:50Z</dcterms:created>
  <dcterms:modified xsi:type="dcterms:W3CDTF">2017-01-26T11:08:28Z</dcterms:modified>
  <cp:category/>
  <cp:version/>
  <cp:contentType/>
  <cp:contentStatus/>
</cp:coreProperties>
</file>