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'DC30'!$A$1:$AA$74</definedName>
    <definedName name="_xlnm.Print_Area" localSheetId="15">'DC31'!$A$1:$AA$74</definedName>
    <definedName name="_xlnm.Print_Area" localSheetId="20">'DC32'!$A$1:$AA$74</definedName>
    <definedName name="_xlnm.Print_Area" localSheetId="1">'MP301'!$A$1:$AA$74</definedName>
    <definedName name="_xlnm.Print_Area" localSheetId="2">'MP302'!$A$1:$AA$74</definedName>
    <definedName name="_xlnm.Print_Area" localSheetId="3">'MP303'!$A$1:$AA$74</definedName>
    <definedName name="_xlnm.Print_Area" localSheetId="4">'MP304'!$A$1:$AA$74</definedName>
    <definedName name="_xlnm.Print_Area" localSheetId="5">'MP305'!$A$1:$AA$74</definedName>
    <definedName name="_xlnm.Print_Area" localSheetId="6">'MP306'!$A$1:$AA$74</definedName>
    <definedName name="_xlnm.Print_Area" localSheetId="7">'MP307'!$A$1:$AA$74</definedName>
    <definedName name="_xlnm.Print_Area" localSheetId="9">'MP311'!$A$1:$AA$74</definedName>
    <definedName name="_xlnm.Print_Area" localSheetId="10">'MP312'!$A$1:$AA$74</definedName>
    <definedName name="_xlnm.Print_Area" localSheetId="11">'MP313'!$A$1:$AA$74</definedName>
    <definedName name="_xlnm.Print_Area" localSheetId="12">'MP314'!$A$1:$AA$74</definedName>
    <definedName name="_xlnm.Print_Area" localSheetId="13">'MP315'!$A$1:$AA$74</definedName>
    <definedName name="_xlnm.Print_Area" localSheetId="14">'MP316'!$A$1:$AA$74</definedName>
    <definedName name="_xlnm.Print_Area" localSheetId="16">'MP321'!$A$1:$AA$74</definedName>
    <definedName name="_xlnm.Print_Area" localSheetId="17">'MP324'!$A$1:$AA$74</definedName>
    <definedName name="_xlnm.Print_Area" localSheetId="18">'MP325'!$A$1:$AA$74</definedName>
    <definedName name="_xlnm.Print_Area" localSheetId="19">'MP326'!$A$1:$AA$74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<sst xmlns="http://schemas.openxmlformats.org/spreadsheetml/2006/main" count="2163" uniqueCount="84">
  <si>
    <t>Mpumalanga: Albert Luthuli(MP301) - Table C9 Quarterly Budget Statement - Capital Expenditure by Asset Clas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</si>
  <si>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</si>
  <si>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</si>
  <si>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</si>
  <si>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</si>
  <si>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</si>
  <si>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</si>
  <si>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</si>
  <si>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</si>
  <si>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</si>
  <si>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</si>
  <si>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</si>
  <si>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</si>
  <si>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</si>
  <si>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</si>
  <si>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</si>
  <si>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</si>
  <si>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</si>
  <si>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</si>
  <si>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</si>
  <si>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</si>
  <si>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</si>
  <si>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</si>
  <si>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</si>
  <si>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</si>
  <si>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</si>
  <si>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</si>
  <si>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</si>
  <si>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</si>
  <si>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</si>
  <si>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</si>
  <si>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</si>
  <si>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</si>
  <si>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</si>
  <si>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</si>
  <si>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</si>
  <si>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</si>
  <si>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</si>
  <si>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</si>
  <si>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</si>
  <si>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</si>
  <si>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</si>
  <si>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</si>
  <si>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</si>
  <si>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</si>
  <si>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</si>
  <si>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</si>
  <si>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</si>
  <si>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</si>
  <si>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</si>
  <si>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</si>
  <si>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</si>
  <si>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</si>
  <si>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</si>
  <si>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</si>
  <si>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</si>
  <si>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</si>
  <si>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</si>
  <si>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Mpumalanga: Msukaligwa(MP302) - Table C9 Quarterly Budget Statement - Capital Expenditure by Asset Clas ( All ) for 1st Quarter ended 30 September 2016 (Figures Finalised as at 2016/11/02)</t>
  </si>
  <si>
    <t>Mpumalanga: Mkhondo(MP303) - Table C9 Quarterly Budget Statement - Capital Expenditure by Asset Clas ( All ) for 1st Quarter ended 30 September 2016 (Figures Finalised as at 2016/11/02)</t>
  </si>
  <si>
    <t>Mpumalanga: Pixley Ka Seme (MP)(MP304) - Table C9 Quarterly Budget Statement - Capital Expenditure by Asset Clas ( All ) for 1st Quarter ended 30 September 2016 (Figures Finalised as at 2016/11/02)</t>
  </si>
  <si>
    <t>Mpumalanga: Lekwa(MP305) - Table C9 Quarterly Budget Statement - Capital Expenditure by Asset Clas ( All ) for 1st Quarter ended 30 September 2016 (Figures Finalised as at 2016/11/02)</t>
  </si>
  <si>
    <t>Mpumalanga: Dipaleseng(MP306) - Table C9 Quarterly Budget Statement - Capital Expenditure by Asset Clas ( All ) for 1st Quarter ended 30 September 2016 (Figures Finalised as at 2016/11/02)</t>
  </si>
  <si>
    <t>Mpumalanga: Govan Mbeki(MP307) - Table C9 Quarterly Budget Statement - Capital Expenditure by Asset Clas ( All ) for 1st Quarter ended 30 September 2016 (Figures Finalised as at 2016/11/02)</t>
  </si>
  <si>
    <t>Mpumalanga: Gert Sibande(DC30) - Table C9 Quarterly Budget Statement - Capital Expenditure by Asset Clas ( All ) for 1st Quarter ended 30 September 2016 (Figures Finalised as at 2016/11/02)</t>
  </si>
  <si>
    <t>Mpumalanga: Victor Khanye(MP311) - Table C9 Quarterly Budget Statement - Capital Expenditure by Asset Clas ( All ) for 1st Quarter ended 30 September 2016 (Figures Finalised as at 2016/11/02)</t>
  </si>
  <si>
    <t>Mpumalanga: Emalahleni (Mp)(MP312) - Table C9 Quarterly Budget Statement - Capital Expenditure by Asset Clas ( All ) for 1st Quarter ended 30 September 2016 (Figures Finalised as at 2016/11/02)</t>
  </si>
  <si>
    <t>Mpumalanga: Steve Tshwete(MP313) - Table C9 Quarterly Budget Statement - Capital Expenditure by Asset Clas ( All ) for 1st Quarter ended 30 September 2016 (Figures Finalised as at 2016/11/02)</t>
  </si>
  <si>
    <t>Mpumalanga: Emakhazeni(MP314) - Table C9 Quarterly Budget Statement - Capital Expenditure by Asset Clas ( All ) for 1st Quarter ended 30 September 2016 (Figures Finalised as at 2016/11/02)</t>
  </si>
  <si>
    <t>Mpumalanga: Thembisile Hani(MP315) - Table C9 Quarterly Budget Statement - Capital Expenditure by Asset Clas ( All ) for 1st Quarter ended 30 September 2016 (Figures Finalised as at 2016/11/02)</t>
  </si>
  <si>
    <t>Mpumalanga: Dr J.S. Moroka(MP316) - Table C9 Quarterly Budget Statement - Capital Expenditure by Asset Clas ( All ) for 1st Quarter ended 30 September 2016 (Figures Finalised as at 2016/11/02)</t>
  </si>
  <si>
    <t>Mpumalanga: Nkangala(DC31) - Table C9 Quarterly Budget Statement - Capital Expenditure by Asset Clas ( All ) for 1st Quarter ended 30 September 2016 (Figures Finalised as at 2016/11/02)</t>
  </si>
  <si>
    <t>Mpumalanga: Thaba Chweu(MP321) - Table C9 Quarterly Budget Statement - Capital Expenditure by Asset Clas ( All ) for 1st Quarter ended 30 September 2016 (Figures Finalised as at 2016/11/02)</t>
  </si>
  <si>
    <t>Mpumalanga: Nkomazi(MP324) - Table C9 Quarterly Budget Statement - Capital Expenditure by Asset Clas ( All ) for 1st Quarter ended 30 September 2016 (Figures Finalised as at 2016/11/02)</t>
  </si>
  <si>
    <t>Mpumalanga: Bushbuckridge(MP325) - Table C9 Quarterly Budget Statement - Capital Expenditure by Asset Clas ( All ) for 1st Quarter ended 30 September 2016 (Figures Finalised as at 2016/11/02)</t>
  </si>
  <si>
    <t>Mpumalanga: City of Mbombela(MP326) - Table C9 Quarterly Budget Statement - Capital Expenditure by Asset Clas ( All ) for 1st Quarter ended 30 September 2016 (Figures Finalised as at 2016/11/02)</t>
  </si>
  <si>
    <t>Mpumalanga: Ehlanzeni(DC32) - Table C9 Quarterly Budget Statement - Capital Expenditure by Asset Clas ( All ) for 1st Quarter ended 30 September 2016 (Figures Finalised as at 2016/11/02)</t>
  </si>
  <si>
    <t>Summary - Table C9 Quarterly Budget Statement - Capital Expenditure by Asset Class ( All ) for 1st Quarter ended 30 September 2016 (Figures Finalised as at 2016/11/02)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</si>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</sst>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1363256993</v>
      </c>
      <c r="D5" s="42">
        <f t="shared" si="0"/>
        <v>0</v>
      </c>
      <c r="E5" s="43">
        <f t="shared" si="0"/>
        <v>2495183369</v>
      </c>
      <c r="F5" s="43">
        <f t="shared" si="0"/>
        <v>2575793931</v>
      </c>
      <c r="G5" s="43">
        <f t="shared" si="0"/>
        <v>116363539</v>
      </c>
      <c r="H5" s="43">
        <f t="shared" si="0"/>
        <v>104945009</v>
      </c>
      <c r="I5" s="43">
        <f t="shared" si="0"/>
        <v>152858309</v>
      </c>
      <c r="J5" s="43">
        <f t="shared" si="0"/>
        <v>374166857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374166857</v>
      </c>
      <c r="X5" s="43">
        <f t="shared" si="0"/>
        <v>643948487</v>
      </c>
      <c r="Y5" s="43">
        <f t="shared" si="0"/>
        <v>-269781630</v>
      </c>
      <c r="Z5" s="44">
        <f>+IF(X5&lt;&gt;0,+(Y5/X5)*100,0)</f>
        <v>-41.894908590723965</v>
      </c>
      <c r="AA5" s="45">
        <f>SUM(AA11:AA18)</f>
        <v>2575793931</v>
      </c>
    </row>
    <row r="6" spans="1:27" ht="13.5">
      <c r="A6" s="46" t="s">
        <v>32</v>
      </c>
      <c r="B6" s="47"/>
      <c r="C6" s="9">
        <v>242936080</v>
      </c>
      <c r="D6" s="10"/>
      <c r="E6" s="11">
        <v>493305751</v>
      </c>
      <c r="F6" s="11">
        <v>494232463</v>
      </c>
      <c r="G6" s="11">
        <v>37352578</v>
      </c>
      <c r="H6" s="11">
        <v>23646287</v>
      </c>
      <c r="I6" s="11">
        <v>32570332</v>
      </c>
      <c r="J6" s="11">
        <v>93569197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93569197</v>
      </c>
      <c r="X6" s="11">
        <v>123558117</v>
      </c>
      <c r="Y6" s="11">
        <v>-29988920</v>
      </c>
      <c r="Z6" s="2">
        <v>-24.27</v>
      </c>
      <c r="AA6" s="15">
        <v>494232463</v>
      </c>
    </row>
    <row r="7" spans="1:27" ht="13.5">
      <c r="A7" s="46" t="s">
        <v>33</v>
      </c>
      <c r="B7" s="47"/>
      <c r="C7" s="9">
        <v>42548696</v>
      </c>
      <c r="D7" s="10"/>
      <c r="E7" s="11">
        <v>195082707</v>
      </c>
      <c r="F7" s="11">
        <v>209640041</v>
      </c>
      <c r="G7" s="11">
        <v>3760725</v>
      </c>
      <c r="H7" s="11">
        <v>6855703</v>
      </c>
      <c r="I7" s="11">
        <v>8767492</v>
      </c>
      <c r="J7" s="11">
        <v>19383920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19383920</v>
      </c>
      <c r="X7" s="11">
        <v>52410010</v>
      </c>
      <c r="Y7" s="11">
        <v>-33026090</v>
      </c>
      <c r="Z7" s="2">
        <v>-63.01</v>
      </c>
      <c r="AA7" s="15">
        <v>209640041</v>
      </c>
    </row>
    <row r="8" spans="1:27" ht="13.5">
      <c r="A8" s="46" t="s">
        <v>34</v>
      </c>
      <c r="B8" s="47"/>
      <c r="C8" s="9">
        <v>774470400</v>
      </c>
      <c r="D8" s="10"/>
      <c r="E8" s="11">
        <v>968816397</v>
      </c>
      <c r="F8" s="11">
        <v>984747562</v>
      </c>
      <c r="G8" s="11">
        <v>69202654</v>
      </c>
      <c r="H8" s="11">
        <v>38678750</v>
      </c>
      <c r="I8" s="11">
        <v>64496779</v>
      </c>
      <c r="J8" s="11">
        <v>172378183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172378183</v>
      </c>
      <c r="X8" s="11">
        <v>246186891</v>
      </c>
      <c r="Y8" s="11">
        <v>-73808708</v>
      </c>
      <c r="Z8" s="2">
        <v>-29.98</v>
      </c>
      <c r="AA8" s="15">
        <v>984747562</v>
      </c>
    </row>
    <row r="9" spans="1:27" ht="13.5">
      <c r="A9" s="46" t="s">
        <v>35</v>
      </c>
      <c r="B9" s="47"/>
      <c r="C9" s="9">
        <v>132796765</v>
      </c>
      <c r="D9" s="10"/>
      <c r="E9" s="11">
        <v>436941600</v>
      </c>
      <c r="F9" s="11">
        <v>448968409</v>
      </c>
      <c r="G9" s="11">
        <v>1289442</v>
      </c>
      <c r="H9" s="11">
        <v>7916999</v>
      </c>
      <c r="I9" s="11">
        <v>29004603</v>
      </c>
      <c r="J9" s="11">
        <v>38211044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38211044</v>
      </c>
      <c r="X9" s="11">
        <v>112242103</v>
      </c>
      <c r="Y9" s="11">
        <v>-74031059</v>
      </c>
      <c r="Z9" s="2">
        <v>-65.96</v>
      </c>
      <c r="AA9" s="15">
        <v>448968409</v>
      </c>
    </row>
    <row r="10" spans="1:27" ht="13.5">
      <c r="A10" s="46" t="s">
        <v>36</v>
      </c>
      <c r="B10" s="47"/>
      <c r="C10" s="9">
        <v>102589260</v>
      </c>
      <c r="D10" s="10"/>
      <c r="E10" s="11">
        <v>38509702</v>
      </c>
      <c r="F10" s="11">
        <v>38715569</v>
      </c>
      <c r="G10" s="11">
        <v>1622809</v>
      </c>
      <c r="H10" s="11">
        <v>3235192</v>
      </c>
      <c r="I10" s="11">
        <v>380247</v>
      </c>
      <c r="J10" s="11">
        <v>5238248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5238248</v>
      </c>
      <c r="X10" s="11">
        <v>9678893</v>
      </c>
      <c r="Y10" s="11">
        <v>-4440645</v>
      </c>
      <c r="Z10" s="2">
        <v>-45.88</v>
      </c>
      <c r="AA10" s="15">
        <v>38715569</v>
      </c>
    </row>
    <row r="11" spans="1:27" ht="13.5">
      <c r="A11" s="48" t="s">
        <v>37</v>
      </c>
      <c r="B11" s="47"/>
      <c r="C11" s="49">
        <f aca="true" t="shared" si="1" ref="C11:Y11">SUM(C6:C10)</f>
        <v>1295341201</v>
      </c>
      <c r="D11" s="50">
        <f t="shared" si="1"/>
        <v>0</v>
      </c>
      <c r="E11" s="51">
        <f t="shared" si="1"/>
        <v>2132656157</v>
      </c>
      <c r="F11" s="51">
        <f t="shared" si="1"/>
        <v>2176304044</v>
      </c>
      <c r="G11" s="51">
        <f t="shared" si="1"/>
        <v>113228208</v>
      </c>
      <c r="H11" s="51">
        <f t="shared" si="1"/>
        <v>80332931</v>
      </c>
      <c r="I11" s="51">
        <f t="shared" si="1"/>
        <v>135219453</v>
      </c>
      <c r="J11" s="51">
        <f t="shared" si="1"/>
        <v>328780592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328780592</v>
      </c>
      <c r="X11" s="51">
        <f t="shared" si="1"/>
        <v>544076014</v>
      </c>
      <c r="Y11" s="51">
        <f t="shared" si="1"/>
        <v>-215295422</v>
      </c>
      <c r="Z11" s="52">
        <f>+IF(X11&lt;&gt;0,+(Y11/X11)*100,0)</f>
        <v>-39.57083504144331</v>
      </c>
      <c r="AA11" s="53">
        <f>SUM(AA6:AA10)</f>
        <v>2176304044</v>
      </c>
    </row>
    <row r="12" spans="1:27" ht="13.5">
      <c r="A12" s="54" t="s">
        <v>38</v>
      </c>
      <c r="B12" s="35"/>
      <c r="C12" s="9">
        <v>27571361</v>
      </c>
      <c r="D12" s="10"/>
      <c r="E12" s="11">
        <v>151279060</v>
      </c>
      <c r="F12" s="11">
        <v>151750210</v>
      </c>
      <c r="G12" s="11">
        <v>740332</v>
      </c>
      <c r="H12" s="11">
        <v>5178174</v>
      </c>
      <c r="I12" s="11">
        <v>2000020</v>
      </c>
      <c r="J12" s="11">
        <v>7918526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7918526</v>
      </c>
      <c r="X12" s="11">
        <v>37937554</v>
      </c>
      <c r="Y12" s="11">
        <v>-30019028</v>
      </c>
      <c r="Z12" s="2">
        <v>-79.13</v>
      </c>
      <c r="AA12" s="15">
        <v>151750210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>
        <v>508772</v>
      </c>
      <c r="J13" s="14">
        <v>508772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>
        <v>508772</v>
      </c>
      <c r="X13" s="14"/>
      <c r="Y13" s="14">
        <v>508772</v>
      </c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39399060</v>
      </c>
      <c r="D15" s="10"/>
      <c r="E15" s="11">
        <v>200678152</v>
      </c>
      <c r="F15" s="11">
        <v>237169677</v>
      </c>
      <c r="G15" s="11">
        <v>2394999</v>
      </c>
      <c r="H15" s="11">
        <v>19433904</v>
      </c>
      <c r="I15" s="11">
        <v>14862016</v>
      </c>
      <c r="J15" s="11">
        <v>36690919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36690919</v>
      </c>
      <c r="X15" s="11">
        <v>59292419</v>
      </c>
      <c r="Y15" s="11">
        <v>-22601500</v>
      </c>
      <c r="Z15" s="2">
        <v>-38.12</v>
      </c>
      <c r="AA15" s="15">
        <v>237169677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945371</v>
      </c>
      <c r="D18" s="17"/>
      <c r="E18" s="18">
        <v>10570000</v>
      </c>
      <c r="F18" s="18">
        <v>10570000</v>
      </c>
      <c r="G18" s="18"/>
      <c r="H18" s="18"/>
      <c r="I18" s="18">
        <v>268048</v>
      </c>
      <c r="J18" s="18">
        <v>268048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268048</v>
      </c>
      <c r="X18" s="18">
        <v>2642500</v>
      </c>
      <c r="Y18" s="18">
        <v>-2374452</v>
      </c>
      <c r="Z18" s="3">
        <v>-89.86</v>
      </c>
      <c r="AA18" s="23">
        <v>10570000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867774797</v>
      </c>
      <c r="F20" s="60">
        <f t="shared" si="2"/>
        <v>867774797</v>
      </c>
      <c r="G20" s="60">
        <f t="shared" si="2"/>
        <v>50307</v>
      </c>
      <c r="H20" s="60">
        <f t="shared" si="2"/>
        <v>13161986</v>
      </c>
      <c r="I20" s="60">
        <f t="shared" si="2"/>
        <v>67625012</v>
      </c>
      <c r="J20" s="60">
        <f t="shared" si="2"/>
        <v>80837305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80837305</v>
      </c>
      <c r="X20" s="60">
        <f t="shared" si="2"/>
        <v>216943699</v>
      </c>
      <c r="Y20" s="60">
        <f t="shared" si="2"/>
        <v>-136106394</v>
      </c>
      <c r="Z20" s="61">
        <f>+IF(X20&lt;&gt;0,+(Y20/X20)*100,0)</f>
        <v>-62.73811805891629</v>
      </c>
      <c r="AA20" s="62">
        <f>SUM(AA26:AA33)</f>
        <v>867774797</v>
      </c>
    </row>
    <row r="21" spans="1:27" ht="13.5">
      <c r="A21" s="46" t="s">
        <v>32</v>
      </c>
      <c r="B21" s="47"/>
      <c r="C21" s="9"/>
      <c r="D21" s="10"/>
      <c r="E21" s="11">
        <v>312625495</v>
      </c>
      <c r="F21" s="11">
        <v>312625495</v>
      </c>
      <c r="G21" s="11"/>
      <c r="H21" s="11">
        <v>264494</v>
      </c>
      <c r="I21" s="11">
        <v>35356980</v>
      </c>
      <c r="J21" s="11">
        <v>35621474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35621474</v>
      </c>
      <c r="X21" s="11">
        <v>78156374</v>
      </c>
      <c r="Y21" s="11">
        <v>-42534900</v>
      </c>
      <c r="Z21" s="2">
        <v>-54.42</v>
      </c>
      <c r="AA21" s="15">
        <v>312625495</v>
      </c>
    </row>
    <row r="22" spans="1:27" ht="13.5">
      <c r="A22" s="46" t="s">
        <v>33</v>
      </c>
      <c r="B22" s="47"/>
      <c r="C22" s="9"/>
      <c r="D22" s="10"/>
      <c r="E22" s="11">
        <v>36646705</v>
      </c>
      <c r="F22" s="11">
        <v>36646705</v>
      </c>
      <c r="G22" s="11">
        <v>2388</v>
      </c>
      <c r="H22" s="11">
        <v>2684621</v>
      </c>
      <c r="I22" s="11">
        <v>5431903</v>
      </c>
      <c r="J22" s="11">
        <v>8118912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8118912</v>
      </c>
      <c r="X22" s="11">
        <v>9161676</v>
      </c>
      <c r="Y22" s="11">
        <v>-1042764</v>
      </c>
      <c r="Z22" s="2">
        <v>-11.38</v>
      </c>
      <c r="AA22" s="15">
        <v>36646705</v>
      </c>
    </row>
    <row r="23" spans="1:27" ht="13.5">
      <c r="A23" s="46" t="s">
        <v>34</v>
      </c>
      <c r="B23" s="47"/>
      <c r="C23" s="9"/>
      <c r="D23" s="10"/>
      <c r="E23" s="11">
        <v>335529829</v>
      </c>
      <c r="F23" s="11">
        <v>335529829</v>
      </c>
      <c r="G23" s="11">
        <v>47859</v>
      </c>
      <c r="H23" s="11">
        <v>2392555</v>
      </c>
      <c r="I23" s="11">
        <v>14871116</v>
      </c>
      <c r="J23" s="11">
        <v>17311530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17311530</v>
      </c>
      <c r="X23" s="11">
        <v>83882457</v>
      </c>
      <c r="Y23" s="11">
        <v>-66570927</v>
      </c>
      <c r="Z23" s="2">
        <v>-79.36</v>
      </c>
      <c r="AA23" s="15">
        <v>335529829</v>
      </c>
    </row>
    <row r="24" spans="1:27" ht="13.5">
      <c r="A24" s="46" t="s">
        <v>35</v>
      </c>
      <c r="B24" s="47"/>
      <c r="C24" s="9"/>
      <c r="D24" s="10"/>
      <c r="E24" s="11">
        <v>89621945</v>
      </c>
      <c r="F24" s="11">
        <v>89621945</v>
      </c>
      <c r="G24" s="11"/>
      <c r="H24" s="11">
        <v>20</v>
      </c>
      <c r="I24" s="11">
        <v>86368</v>
      </c>
      <c r="J24" s="11">
        <v>86388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86388</v>
      </c>
      <c r="X24" s="11">
        <v>22405486</v>
      </c>
      <c r="Y24" s="11">
        <v>-22319098</v>
      </c>
      <c r="Z24" s="2">
        <v>-99.61</v>
      </c>
      <c r="AA24" s="15">
        <v>89621945</v>
      </c>
    </row>
    <row r="25" spans="1:27" ht="13.5">
      <c r="A25" s="46" t="s">
        <v>36</v>
      </c>
      <c r="B25" s="47"/>
      <c r="C25" s="9"/>
      <c r="D25" s="10"/>
      <c r="E25" s="11">
        <v>2719253</v>
      </c>
      <c r="F25" s="11">
        <v>2719253</v>
      </c>
      <c r="G25" s="11"/>
      <c r="H25" s="11"/>
      <c r="I25" s="11">
        <v>3959020</v>
      </c>
      <c r="J25" s="11">
        <v>3959020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3959020</v>
      </c>
      <c r="X25" s="11">
        <v>679813</v>
      </c>
      <c r="Y25" s="11">
        <v>3279207</v>
      </c>
      <c r="Z25" s="2">
        <v>482.37</v>
      </c>
      <c r="AA25" s="15">
        <v>2719253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777143227</v>
      </c>
      <c r="F26" s="51">
        <f t="shared" si="3"/>
        <v>777143227</v>
      </c>
      <c r="G26" s="51">
        <f t="shared" si="3"/>
        <v>50247</v>
      </c>
      <c r="H26" s="51">
        <f t="shared" si="3"/>
        <v>5341690</v>
      </c>
      <c r="I26" s="51">
        <f t="shared" si="3"/>
        <v>59705387</v>
      </c>
      <c r="J26" s="51">
        <f t="shared" si="3"/>
        <v>65097324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65097324</v>
      </c>
      <c r="X26" s="51">
        <f t="shared" si="3"/>
        <v>194285806</v>
      </c>
      <c r="Y26" s="51">
        <f t="shared" si="3"/>
        <v>-129188482</v>
      </c>
      <c r="Z26" s="52">
        <f>+IF(X26&lt;&gt;0,+(Y26/X26)*100,0)</f>
        <v>-66.49404022854866</v>
      </c>
      <c r="AA26" s="53">
        <f>SUM(AA21:AA25)</f>
        <v>777143227</v>
      </c>
    </row>
    <row r="27" spans="1:27" ht="13.5">
      <c r="A27" s="54" t="s">
        <v>38</v>
      </c>
      <c r="B27" s="64"/>
      <c r="C27" s="9"/>
      <c r="D27" s="10"/>
      <c r="E27" s="11">
        <v>52826070</v>
      </c>
      <c r="F27" s="11">
        <v>52826070</v>
      </c>
      <c r="G27" s="11"/>
      <c r="H27" s="11"/>
      <c r="I27" s="11">
        <v>4037056</v>
      </c>
      <c r="J27" s="11">
        <v>4037056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4037056</v>
      </c>
      <c r="X27" s="11">
        <v>13206518</v>
      </c>
      <c r="Y27" s="11">
        <v>-9169462</v>
      </c>
      <c r="Z27" s="2">
        <v>-69.43</v>
      </c>
      <c r="AA27" s="15">
        <v>52826070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36105500</v>
      </c>
      <c r="F30" s="11">
        <v>36105500</v>
      </c>
      <c r="G30" s="11">
        <v>60</v>
      </c>
      <c r="H30" s="11">
        <v>7820296</v>
      </c>
      <c r="I30" s="11">
        <v>3882569</v>
      </c>
      <c r="J30" s="11">
        <v>11702925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11702925</v>
      </c>
      <c r="X30" s="11">
        <v>9026375</v>
      </c>
      <c r="Y30" s="11">
        <v>2676550</v>
      </c>
      <c r="Z30" s="2">
        <v>29.65</v>
      </c>
      <c r="AA30" s="15">
        <v>36105500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1700000</v>
      </c>
      <c r="F33" s="18">
        <v>1700000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425000</v>
      </c>
      <c r="Y33" s="18">
        <v>-425000</v>
      </c>
      <c r="Z33" s="3">
        <v>-100</v>
      </c>
      <c r="AA33" s="23">
        <v>1700000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242936080</v>
      </c>
      <c r="D36" s="10">
        <f t="shared" si="4"/>
        <v>0</v>
      </c>
      <c r="E36" s="11">
        <f t="shared" si="4"/>
        <v>805931246</v>
      </c>
      <c r="F36" s="11">
        <f t="shared" si="4"/>
        <v>806857958</v>
      </c>
      <c r="G36" s="11">
        <f t="shared" si="4"/>
        <v>37352578</v>
      </c>
      <c r="H36" s="11">
        <f t="shared" si="4"/>
        <v>23910781</v>
      </c>
      <c r="I36" s="11">
        <f t="shared" si="4"/>
        <v>67927312</v>
      </c>
      <c r="J36" s="11">
        <f t="shared" si="4"/>
        <v>129190671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129190671</v>
      </c>
      <c r="X36" s="11">
        <f t="shared" si="4"/>
        <v>201714491</v>
      </c>
      <c r="Y36" s="11">
        <f t="shared" si="4"/>
        <v>-72523820</v>
      </c>
      <c r="Z36" s="2">
        <f aca="true" t="shared" si="5" ref="Z36:Z49">+IF(X36&lt;&gt;0,+(Y36/X36)*100,0)</f>
        <v>-35.953698537206236</v>
      </c>
      <c r="AA36" s="15">
        <f>AA6+AA21</f>
        <v>806857958</v>
      </c>
    </row>
    <row r="37" spans="1:27" ht="13.5">
      <c r="A37" s="46" t="s">
        <v>33</v>
      </c>
      <c r="B37" s="47"/>
      <c r="C37" s="9">
        <f t="shared" si="4"/>
        <v>42548696</v>
      </c>
      <c r="D37" s="10">
        <f t="shared" si="4"/>
        <v>0</v>
      </c>
      <c r="E37" s="11">
        <f t="shared" si="4"/>
        <v>231729412</v>
      </c>
      <c r="F37" s="11">
        <f t="shared" si="4"/>
        <v>246286746</v>
      </c>
      <c r="G37" s="11">
        <f t="shared" si="4"/>
        <v>3763113</v>
      </c>
      <c r="H37" s="11">
        <f t="shared" si="4"/>
        <v>9540324</v>
      </c>
      <c r="I37" s="11">
        <f t="shared" si="4"/>
        <v>14199395</v>
      </c>
      <c r="J37" s="11">
        <f t="shared" si="4"/>
        <v>27502832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27502832</v>
      </c>
      <c r="X37" s="11">
        <f t="shared" si="4"/>
        <v>61571686</v>
      </c>
      <c r="Y37" s="11">
        <f t="shared" si="4"/>
        <v>-34068854</v>
      </c>
      <c r="Z37" s="2">
        <f t="shared" si="5"/>
        <v>-55.33201413389914</v>
      </c>
      <c r="AA37" s="15">
        <f>AA7+AA22</f>
        <v>246286746</v>
      </c>
    </row>
    <row r="38" spans="1:27" ht="13.5">
      <c r="A38" s="46" t="s">
        <v>34</v>
      </c>
      <c r="B38" s="47"/>
      <c r="C38" s="9">
        <f t="shared" si="4"/>
        <v>774470400</v>
      </c>
      <c r="D38" s="10">
        <f t="shared" si="4"/>
        <v>0</v>
      </c>
      <c r="E38" s="11">
        <f t="shared" si="4"/>
        <v>1304346226</v>
      </c>
      <c r="F38" s="11">
        <f t="shared" si="4"/>
        <v>1320277391</v>
      </c>
      <c r="G38" s="11">
        <f t="shared" si="4"/>
        <v>69250513</v>
      </c>
      <c r="H38" s="11">
        <f t="shared" si="4"/>
        <v>41071305</v>
      </c>
      <c r="I38" s="11">
        <f t="shared" si="4"/>
        <v>79367895</v>
      </c>
      <c r="J38" s="11">
        <f t="shared" si="4"/>
        <v>189689713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189689713</v>
      </c>
      <c r="X38" s="11">
        <f t="shared" si="4"/>
        <v>330069348</v>
      </c>
      <c r="Y38" s="11">
        <f t="shared" si="4"/>
        <v>-140379635</v>
      </c>
      <c r="Z38" s="2">
        <f t="shared" si="5"/>
        <v>-42.53034577448857</v>
      </c>
      <c r="AA38" s="15">
        <f>AA8+AA23</f>
        <v>1320277391</v>
      </c>
    </row>
    <row r="39" spans="1:27" ht="13.5">
      <c r="A39" s="46" t="s">
        <v>35</v>
      </c>
      <c r="B39" s="47"/>
      <c r="C39" s="9">
        <f t="shared" si="4"/>
        <v>132796765</v>
      </c>
      <c r="D39" s="10">
        <f t="shared" si="4"/>
        <v>0</v>
      </c>
      <c r="E39" s="11">
        <f t="shared" si="4"/>
        <v>526563545</v>
      </c>
      <c r="F39" s="11">
        <f t="shared" si="4"/>
        <v>538590354</v>
      </c>
      <c r="G39" s="11">
        <f t="shared" si="4"/>
        <v>1289442</v>
      </c>
      <c r="H39" s="11">
        <f t="shared" si="4"/>
        <v>7917019</v>
      </c>
      <c r="I39" s="11">
        <f t="shared" si="4"/>
        <v>29090971</v>
      </c>
      <c r="J39" s="11">
        <f t="shared" si="4"/>
        <v>38297432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38297432</v>
      </c>
      <c r="X39" s="11">
        <f t="shared" si="4"/>
        <v>134647589</v>
      </c>
      <c r="Y39" s="11">
        <f t="shared" si="4"/>
        <v>-96350157</v>
      </c>
      <c r="Z39" s="2">
        <f t="shared" si="5"/>
        <v>-71.55728350991862</v>
      </c>
      <c r="AA39" s="15">
        <f>AA9+AA24</f>
        <v>538590354</v>
      </c>
    </row>
    <row r="40" spans="1:27" ht="13.5">
      <c r="A40" s="46" t="s">
        <v>36</v>
      </c>
      <c r="B40" s="47"/>
      <c r="C40" s="9">
        <f t="shared" si="4"/>
        <v>102589260</v>
      </c>
      <c r="D40" s="10">
        <f t="shared" si="4"/>
        <v>0</v>
      </c>
      <c r="E40" s="11">
        <f t="shared" si="4"/>
        <v>41228955</v>
      </c>
      <c r="F40" s="11">
        <f t="shared" si="4"/>
        <v>41434822</v>
      </c>
      <c r="G40" s="11">
        <f t="shared" si="4"/>
        <v>1622809</v>
      </c>
      <c r="H40" s="11">
        <f t="shared" si="4"/>
        <v>3235192</v>
      </c>
      <c r="I40" s="11">
        <f t="shared" si="4"/>
        <v>4339267</v>
      </c>
      <c r="J40" s="11">
        <f t="shared" si="4"/>
        <v>9197268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9197268</v>
      </c>
      <c r="X40" s="11">
        <f t="shared" si="4"/>
        <v>10358706</v>
      </c>
      <c r="Y40" s="11">
        <f t="shared" si="4"/>
        <v>-1161438</v>
      </c>
      <c r="Z40" s="2">
        <f t="shared" si="5"/>
        <v>-11.212191947527037</v>
      </c>
      <c r="AA40" s="15">
        <f>AA10+AA25</f>
        <v>41434822</v>
      </c>
    </row>
    <row r="41" spans="1:27" ht="13.5">
      <c r="A41" s="48" t="s">
        <v>37</v>
      </c>
      <c r="B41" s="47"/>
      <c r="C41" s="49">
        <f aca="true" t="shared" si="6" ref="C41:Y41">SUM(C36:C40)</f>
        <v>1295341201</v>
      </c>
      <c r="D41" s="50">
        <f t="shared" si="6"/>
        <v>0</v>
      </c>
      <c r="E41" s="51">
        <f t="shared" si="6"/>
        <v>2909799384</v>
      </c>
      <c r="F41" s="51">
        <f t="shared" si="6"/>
        <v>2953447271</v>
      </c>
      <c r="G41" s="51">
        <f t="shared" si="6"/>
        <v>113278455</v>
      </c>
      <c r="H41" s="51">
        <f t="shared" si="6"/>
        <v>85674621</v>
      </c>
      <c r="I41" s="51">
        <f t="shared" si="6"/>
        <v>194924840</v>
      </c>
      <c r="J41" s="51">
        <f t="shared" si="6"/>
        <v>393877916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393877916</v>
      </c>
      <c r="X41" s="51">
        <f t="shared" si="6"/>
        <v>738361820</v>
      </c>
      <c r="Y41" s="51">
        <f t="shared" si="6"/>
        <v>-344483904</v>
      </c>
      <c r="Z41" s="52">
        <f t="shared" si="5"/>
        <v>-46.65516209925372</v>
      </c>
      <c r="AA41" s="53">
        <f>SUM(AA36:AA40)</f>
        <v>2953447271</v>
      </c>
    </row>
    <row r="42" spans="1:27" ht="13.5">
      <c r="A42" s="54" t="s">
        <v>38</v>
      </c>
      <c r="B42" s="35"/>
      <c r="C42" s="65">
        <f aca="true" t="shared" si="7" ref="C42:Y48">C12+C27</f>
        <v>27571361</v>
      </c>
      <c r="D42" s="66">
        <f t="shared" si="7"/>
        <v>0</v>
      </c>
      <c r="E42" s="67">
        <f t="shared" si="7"/>
        <v>204105130</v>
      </c>
      <c r="F42" s="67">
        <f t="shared" si="7"/>
        <v>204576280</v>
      </c>
      <c r="G42" s="67">
        <f t="shared" si="7"/>
        <v>740332</v>
      </c>
      <c r="H42" s="67">
        <f t="shared" si="7"/>
        <v>5178174</v>
      </c>
      <c r="I42" s="67">
        <f t="shared" si="7"/>
        <v>6037076</v>
      </c>
      <c r="J42" s="67">
        <f t="shared" si="7"/>
        <v>11955582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11955582</v>
      </c>
      <c r="X42" s="67">
        <f t="shared" si="7"/>
        <v>51144072</v>
      </c>
      <c r="Y42" s="67">
        <f t="shared" si="7"/>
        <v>-39188490</v>
      </c>
      <c r="Z42" s="69">
        <f t="shared" si="5"/>
        <v>-76.62371897177057</v>
      </c>
      <c r="AA42" s="68">
        <f aca="true" t="shared" si="8" ref="AA42:AA48">AA12+AA27</f>
        <v>204576280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508772</v>
      </c>
      <c r="J43" s="72">
        <f t="shared" si="7"/>
        <v>508772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508772</v>
      </c>
      <c r="X43" s="72">
        <f t="shared" si="7"/>
        <v>0</v>
      </c>
      <c r="Y43" s="72">
        <f t="shared" si="7"/>
        <v>508772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39399060</v>
      </c>
      <c r="D45" s="66">
        <f t="shared" si="7"/>
        <v>0</v>
      </c>
      <c r="E45" s="67">
        <f t="shared" si="7"/>
        <v>236783652</v>
      </c>
      <c r="F45" s="67">
        <f t="shared" si="7"/>
        <v>273275177</v>
      </c>
      <c r="G45" s="67">
        <f t="shared" si="7"/>
        <v>2395059</v>
      </c>
      <c r="H45" s="67">
        <f t="shared" si="7"/>
        <v>27254200</v>
      </c>
      <c r="I45" s="67">
        <f t="shared" si="7"/>
        <v>18744585</v>
      </c>
      <c r="J45" s="67">
        <f t="shared" si="7"/>
        <v>48393844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48393844</v>
      </c>
      <c r="X45" s="67">
        <f t="shared" si="7"/>
        <v>68318794</v>
      </c>
      <c r="Y45" s="67">
        <f t="shared" si="7"/>
        <v>-19924950</v>
      </c>
      <c r="Z45" s="69">
        <f t="shared" si="5"/>
        <v>-29.164668802555266</v>
      </c>
      <c r="AA45" s="68">
        <f t="shared" si="8"/>
        <v>273275177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945371</v>
      </c>
      <c r="D48" s="66">
        <f t="shared" si="7"/>
        <v>0</v>
      </c>
      <c r="E48" s="67">
        <f t="shared" si="7"/>
        <v>12270000</v>
      </c>
      <c r="F48" s="67">
        <f t="shared" si="7"/>
        <v>12270000</v>
      </c>
      <c r="G48" s="67">
        <f t="shared" si="7"/>
        <v>0</v>
      </c>
      <c r="H48" s="67">
        <f t="shared" si="7"/>
        <v>0</v>
      </c>
      <c r="I48" s="67">
        <f t="shared" si="7"/>
        <v>268048</v>
      </c>
      <c r="J48" s="67">
        <f t="shared" si="7"/>
        <v>268048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268048</v>
      </c>
      <c r="X48" s="67">
        <f t="shared" si="7"/>
        <v>3067500</v>
      </c>
      <c r="Y48" s="67">
        <f t="shared" si="7"/>
        <v>-2799452</v>
      </c>
      <c r="Z48" s="69">
        <f t="shared" si="5"/>
        <v>-91.26167889160554</v>
      </c>
      <c r="AA48" s="68">
        <f t="shared" si="8"/>
        <v>12270000</v>
      </c>
    </row>
    <row r="49" spans="1:27" ht="13.5">
      <c r="A49" s="75" t="s">
        <v>49</v>
      </c>
      <c r="B49" s="76"/>
      <c r="C49" s="77">
        <f aca="true" t="shared" si="9" ref="C49:Y49">SUM(C41:C48)</f>
        <v>1363256993</v>
      </c>
      <c r="D49" s="78">
        <f t="shared" si="9"/>
        <v>0</v>
      </c>
      <c r="E49" s="79">
        <f t="shared" si="9"/>
        <v>3362958166</v>
      </c>
      <c r="F49" s="79">
        <f t="shared" si="9"/>
        <v>3443568728</v>
      </c>
      <c r="G49" s="79">
        <f t="shared" si="9"/>
        <v>116413846</v>
      </c>
      <c r="H49" s="79">
        <f t="shared" si="9"/>
        <v>118106995</v>
      </c>
      <c r="I49" s="79">
        <f t="shared" si="9"/>
        <v>220483321</v>
      </c>
      <c r="J49" s="79">
        <f t="shared" si="9"/>
        <v>455004162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455004162</v>
      </c>
      <c r="X49" s="79">
        <f t="shared" si="9"/>
        <v>860892186</v>
      </c>
      <c r="Y49" s="79">
        <f t="shared" si="9"/>
        <v>-405888024</v>
      </c>
      <c r="Z49" s="80">
        <f t="shared" si="5"/>
        <v>-47.14736997275986</v>
      </c>
      <c r="AA49" s="81">
        <f>SUM(AA41:AA48)</f>
        <v>3443568728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27223625</v>
      </c>
      <c r="D51" s="66">
        <f t="shared" si="10"/>
        <v>0</v>
      </c>
      <c r="E51" s="67">
        <f t="shared" si="10"/>
        <v>657498183</v>
      </c>
      <c r="F51" s="67">
        <f t="shared" si="10"/>
        <v>650383347</v>
      </c>
      <c r="G51" s="67">
        <f t="shared" si="10"/>
        <v>7090918</v>
      </c>
      <c r="H51" s="67">
        <f t="shared" si="10"/>
        <v>9216496</v>
      </c>
      <c r="I51" s="67">
        <f t="shared" si="10"/>
        <v>12850373</v>
      </c>
      <c r="J51" s="67">
        <f t="shared" si="10"/>
        <v>29157787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29157787</v>
      </c>
      <c r="X51" s="67">
        <f t="shared" si="10"/>
        <v>162595843</v>
      </c>
      <c r="Y51" s="67">
        <f t="shared" si="10"/>
        <v>-133438056</v>
      </c>
      <c r="Z51" s="69">
        <f>+IF(X51&lt;&gt;0,+(Y51/X51)*100,0)</f>
        <v>-82.06732320948697</v>
      </c>
      <c r="AA51" s="68">
        <f>SUM(AA57:AA61)</f>
        <v>650383347</v>
      </c>
    </row>
    <row r="52" spans="1:27" ht="13.5">
      <c r="A52" s="84" t="s">
        <v>32</v>
      </c>
      <c r="B52" s="47"/>
      <c r="C52" s="9">
        <v>3670911</v>
      </c>
      <c r="D52" s="10"/>
      <c r="E52" s="11">
        <v>128760616</v>
      </c>
      <c r="F52" s="11">
        <v>128402781</v>
      </c>
      <c r="G52" s="11">
        <v>388249</v>
      </c>
      <c r="H52" s="11">
        <v>313460</v>
      </c>
      <c r="I52" s="11">
        <v>674898</v>
      </c>
      <c r="J52" s="11">
        <v>1376607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1376607</v>
      </c>
      <c r="X52" s="11">
        <v>32100696</v>
      </c>
      <c r="Y52" s="11">
        <v>-30724089</v>
      </c>
      <c r="Z52" s="2">
        <v>-95.71</v>
      </c>
      <c r="AA52" s="15">
        <v>128402781</v>
      </c>
    </row>
    <row r="53" spans="1:27" ht="13.5">
      <c r="A53" s="84" t="s">
        <v>33</v>
      </c>
      <c r="B53" s="47"/>
      <c r="C53" s="9">
        <v>2810888</v>
      </c>
      <c r="D53" s="10"/>
      <c r="E53" s="11">
        <v>161392832</v>
      </c>
      <c r="F53" s="11">
        <v>161827832</v>
      </c>
      <c r="G53" s="11">
        <v>1102006</v>
      </c>
      <c r="H53" s="11">
        <v>1727688</v>
      </c>
      <c r="I53" s="11">
        <v>1939491</v>
      </c>
      <c r="J53" s="11">
        <v>4769185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4769185</v>
      </c>
      <c r="X53" s="11">
        <v>40456958</v>
      </c>
      <c r="Y53" s="11">
        <v>-35687773</v>
      </c>
      <c r="Z53" s="2">
        <v>-88.21</v>
      </c>
      <c r="AA53" s="15">
        <v>161827832</v>
      </c>
    </row>
    <row r="54" spans="1:27" ht="13.5">
      <c r="A54" s="84" t="s">
        <v>34</v>
      </c>
      <c r="B54" s="47"/>
      <c r="C54" s="9">
        <v>6998486</v>
      </c>
      <c r="D54" s="10"/>
      <c r="E54" s="11">
        <v>83718978</v>
      </c>
      <c r="F54" s="11">
        <v>83179813</v>
      </c>
      <c r="G54" s="11">
        <v>1511214</v>
      </c>
      <c r="H54" s="11">
        <v>1310439</v>
      </c>
      <c r="I54" s="11">
        <v>3858613</v>
      </c>
      <c r="J54" s="11">
        <v>6680266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6680266</v>
      </c>
      <c r="X54" s="11">
        <v>20794954</v>
      </c>
      <c r="Y54" s="11">
        <v>-14114688</v>
      </c>
      <c r="Z54" s="2">
        <v>-67.88</v>
      </c>
      <c r="AA54" s="15">
        <v>83179813</v>
      </c>
    </row>
    <row r="55" spans="1:27" ht="13.5">
      <c r="A55" s="84" t="s">
        <v>35</v>
      </c>
      <c r="B55" s="47"/>
      <c r="C55" s="9">
        <v>1998860</v>
      </c>
      <c r="D55" s="10"/>
      <c r="E55" s="11">
        <v>52100649</v>
      </c>
      <c r="F55" s="11">
        <v>52074953</v>
      </c>
      <c r="G55" s="11">
        <v>395035</v>
      </c>
      <c r="H55" s="11">
        <v>233710</v>
      </c>
      <c r="I55" s="11">
        <v>1035587</v>
      </c>
      <c r="J55" s="11">
        <v>1664332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1664332</v>
      </c>
      <c r="X55" s="11">
        <v>13018739</v>
      </c>
      <c r="Y55" s="11">
        <v>-11354407</v>
      </c>
      <c r="Z55" s="2">
        <v>-87.22</v>
      </c>
      <c r="AA55" s="15">
        <v>52074953</v>
      </c>
    </row>
    <row r="56" spans="1:27" ht="13.5">
      <c r="A56" s="84" t="s">
        <v>36</v>
      </c>
      <c r="B56" s="47"/>
      <c r="C56" s="9">
        <v>837399</v>
      </c>
      <c r="D56" s="10"/>
      <c r="E56" s="11">
        <v>9331662</v>
      </c>
      <c r="F56" s="11">
        <v>10571112</v>
      </c>
      <c r="G56" s="11">
        <v>167345</v>
      </c>
      <c r="H56" s="11">
        <v>383195</v>
      </c>
      <c r="I56" s="11">
        <v>348180</v>
      </c>
      <c r="J56" s="11">
        <v>898720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898720</v>
      </c>
      <c r="X56" s="11">
        <v>2642779</v>
      </c>
      <c r="Y56" s="11">
        <v>-1744059</v>
      </c>
      <c r="Z56" s="2">
        <v>-65.99</v>
      </c>
      <c r="AA56" s="15">
        <v>10571112</v>
      </c>
    </row>
    <row r="57" spans="1:27" ht="13.5">
      <c r="A57" s="85" t="s">
        <v>37</v>
      </c>
      <c r="B57" s="47"/>
      <c r="C57" s="49">
        <f aca="true" t="shared" si="11" ref="C57:Y57">SUM(C52:C56)</f>
        <v>16316544</v>
      </c>
      <c r="D57" s="50">
        <f t="shared" si="11"/>
        <v>0</v>
      </c>
      <c r="E57" s="51">
        <f t="shared" si="11"/>
        <v>435304737</v>
      </c>
      <c r="F57" s="51">
        <f t="shared" si="11"/>
        <v>436056491</v>
      </c>
      <c r="G57" s="51">
        <f t="shared" si="11"/>
        <v>3563849</v>
      </c>
      <c r="H57" s="51">
        <f t="shared" si="11"/>
        <v>3968492</v>
      </c>
      <c r="I57" s="51">
        <f t="shared" si="11"/>
        <v>7856769</v>
      </c>
      <c r="J57" s="51">
        <f t="shared" si="11"/>
        <v>15389110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15389110</v>
      </c>
      <c r="X57" s="51">
        <f t="shared" si="11"/>
        <v>109014126</v>
      </c>
      <c r="Y57" s="51">
        <f t="shared" si="11"/>
        <v>-93625016</v>
      </c>
      <c r="Z57" s="52">
        <f>+IF(X57&lt;&gt;0,+(Y57/X57)*100,0)</f>
        <v>-85.88337992087374</v>
      </c>
      <c r="AA57" s="53">
        <f>SUM(AA52:AA56)</f>
        <v>436056491</v>
      </c>
    </row>
    <row r="58" spans="1:27" ht="13.5">
      <c r="A58" s="86" t="s">
        <v>38</v>
      </c>
      <c r="B58" s="35"/>
      <c r="C58" s="9">
        <v>25019</v>
      </c>
      <c r="D58" s="10"/>
      <c r="E58" s="11">
        <v>43017639</v>
      </c>
      <c r="F58" s="11">
        <v>42203319</v>
      </c>
      <c r="G58" s="11">
        <v>62687</v>
      </c>
      <c r="H58" s="11">
        <v>124094</v>
      </c>
      <c r="I58" s="11">
        <v>150466</v>
      </c>
      <c r="J58" s="11">
        <v>337247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337247</v>
      </c>
      <c r="X58" s="11">
        <v>10550831</v>
      </c>
      <c r="Y58" s="11">
        <v>-10213584</v>
      </c>
      <c r="Z58" s="2">
        <v>-96.8</v>
      </c>
      <c r="AA58" s="15">
        <v>42203319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15457</v>
      </c>
      <c r="F60" s="11">
        <v>15457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3864</v>
      </c>
      <c r="Y60" s="11">
        <v>-3864</v>
      </c>
      <c r="Z60" s="2">
        <v>-100</v>
      </c>
      <c r="AA60" s="15">
        <v>15457</v>
      </c>
    </row>
    <row r="61" spans="1:27" ht="13.5">
      <c r="A61" s="86" t="s">
        <v>41</v>
      </c>
      <c r="B61" s="35" t="s">
        <v>51</v>
      </c>
      <c r="C61" s="9">
        <v>10882062</v>
      </c>
      <c r="D61" s="10"/>
      <c r="E61" s="11">
        <v>179160350</v>
      </c>
      <c r="F61" s="11">
        <v>172108080</v>
      </c>
      <c r="G61" s="11">
        <v>3464382</v>
      </c>
      <c r="H61" s="11">
        <v>5123910</v>
      </c>
      <c r="I61" s="11">
        <v>4843138</v>
      </c>
      <c r="J61" s="11">
        <v>13431430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13431430</v>
      </c>
      <c r="X61" s="11">
        <v>43027022</v>
      </c>
      <c r="Y61" s="11">
        <v>-29595592</v>
      </c>
      <c r="Z61" s="2">
        <v>-68.78</v>
      </c>
      <c r="AA61" s="15">
        <v>172108080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192050000</v>
      </c>
      <c r="F65" s="11"/>
      <c r="G65" s="11">
        <v>28763529</v>
      </c>
      <c r="H65" s="11">
        <v>30163183</v>
      </c>
      <c r="I65" s="11">
        <v>31005008</v>
      </c>
      <c r="J65" s="11">
        <v>89931720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89931720</v>
      </c>
      <c r="X65" s="11"/>
      <c r="Y65" s="11">
        <v>89931720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361965733</v>
      </c>
      <c r="F66" s="14"/>
      <c r="G66" s="14">
        <v>4206056</v>
      </c>
      <c r="H66" s="14">
        <v>15746925</v>
      </c>
      <c r="I66" s="14">
        <v>21801436</v>
      </c>
      <c r="J66" s="14">
        <v>41754417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41754417</v>
      </c>
      <c r="X66" s="14"/>
      <c r="Y66" s="14">
        <v>41754417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49173165</v>
      </c>
      <c r="F67" s="11"/>
      <c r="G67" s="11">
        <v>4770636</v>
      </c>
      <c r="H67" s="11">
        <v>6670545</v>
      </c>
      <c r="I67" s="11">
        <v>18230372</v>
      </c>
      <c r="J67" s="11">
        <v>29671553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29671553</v>
      </c>
      <c r="X67" s="11"/>
      <c r="Y67" s="11">
        <v>29671553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648248242</v>
      </c>
      <c r="F68" s="11"/>
      <c r="G68" s="11">
        <v>22943193</v>
      </c>
      <c r="H68" s="11">
        <v>56494760</v>
      </c>
      <c r="I68" s="11">
        <v>65705841</v>
      </c>
      <c r="J68" s="11">
        <v>145143794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145143794</v>
      </c>
      <c r="X68" s="11"/>
      <c r="Y68" s="11">
        <v>145143794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1251437140</v>
      </c>
      <c r="F69" s="79">
        <f t="shared" si="12"/>
        <v>0</v>
      </c>
      <c r="G69" s="79">
        <f t="shared" si="12"/>
        <v>60683414</v>
      </c>
      <c r="H69" s="79">
        <f t="shared" si="12"/>
        <v>109075413</v>
      </c>
      <c r="I69" s="79">
        <f t="shared" si="12"/>
        <v>136742657</v>
      </c>
      <c r="J69" s="79">
        <f t="shared" si="12"/>
        <v>306501484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306501484</v>
      </c>
      <c r="X69" s="79">
        <f t="shared" si="12"/>
        <v>0</v>
      </c>
      <c r="Y69" s="79">
        <f t="shared" si="12"/>
        <v>306501484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94488000</v>
      </c>
      <c r="F5" s="43">
        <f t="shared" si="0"/>
        <v>94488000</v>
      </c>
      <c r="G5" s="43">
        <f t="shared" si="0"/>
        <v>659680</v>
      </c>
      <c r="H5" s="43">
        <f t="shared" si="0"/>
        <v>659680</v>
      </c>
      <c r="I5" s="43">
        <f t="shared" si="0"/>
        <v>659520</v>
      </c>
      <c r="J5" s="43">
        <f t="shared" si="0"/>
        <v>1978880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1978880</v>
      </c>
      <c r="X5" s="43">
        <f t="shared" si="0"/>
        <v>23622000</v>
      </c>
      <c r="Y5" s="43">
        <f t="shared" si="0"/>
        <v>-21643120</v>
      </c>
      <c r="Z5" s="44">
        <f>+IF(X5&lt;&gt;0,+(Y5/X5)*100,0)</f>
        <v>-91.62272457878248</v>
      </c>
      <c r="AA5" s="45">
        <f>SUM(AA11:AA18)</f>
        <v>94488000</v>
      </c>
    </row>
    <row r="6" spans="1:27" ht="13.5">
      <c r="A6" s="46" t="s">
        <v>32</v>
      </c>
      <c r="B6" s="47"/>
      <c r="C6" s="9"/>
      <c r="D6" s="10"/>
      <c r="E6" s="11">
        <v>6254000</v>
      </c>
      <c r="F6" s="11">
        <v>6254000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1563500</v>
      </c>
      <c r="Y6" s="11">
        <v>-1563500</v>
      </c>
      <c r="Z6" s="2">
        <v>-100</v>
      </c>
      <c r="AA6" s="15">
        <v>6254000</v>
      </c>
    </row>
    <row r="7" spans="1:27" ht="13.5">
      <c r="A7" s="46" t="s">
        <v>33</v>
      </c>
      <c r="B7" s="47"/>
      <c r="C7" s="9"/>
      <c r="D7" s="10"/>
      <c r="E7" s="11">
        <v>19071000</v>
      </c>
      <c r="F7" s="11">
        <v>19071000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4767750</v>
      </c>
      <c r="Y7" s="11">
        <v>-4767750</v>
      </c>
      <c r="Z7" s="2">
        <v>-100</v>
      </c>
      <c r="AA7" s="15">
        <v>19071000</v>
      </c>
    </row>
    <row r="8" spans="1:27" ht="13.5">
      <c r="A8" s="46" t="s">
        <v>34</v>
      </c>
      <c r="B8" s="47"/>
      <c r="C8" s="9"/>
      <c r="D8" s="10"/>
      <c r="E8" s="11">
        <v>8627000</v>
      </c>
      <c r="F8" s="11">
        <v>8627000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2156750</v>
      </c>
      <c r="Y8" s="11">
        <v>-2156750</v>
      </c>
      <c r="Z8" s="2">
        <v>-100</v>
      </c>
      <c r="AA8" s="15">
        <v>8627000</v>
      </c>
    </row>
    <row r="9" spans="1:27" ht="13.5">
      <c r="A9" s="46" t="s">
        <v>35</v>
      </c>
      <c r="B9" s="47"/>
      <c r="C9" s="9"/>
      <c r="D9" s="10"/>
      <c r="E9" s="11">
        <v>50719000</v>
      </c>
      <c r="F9" s="11">
        <v>50719000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12679750</v>
      </c>
      <c r="Y9" s="11">
        <v>-12679750</v>
      </c>
      <c r="Z9" s="2">
        <v>-100</v>
      </c>
      <c r="AA9" s="15">
        <v>50719000</v>
      </c>
    </row>
    <row r="10" spans="1:27" ht="13.5">
      <c r="A10" s="46" t="s">
        <v>36</v>
      </c>
      <c r="B10" s="47"/>
      <c r="C10" s="9"/>
      <c r="D10" s="10"/>
      <c r="E10" s="11">
        <v>4690000</v>
      </c>
      <c r="F10" s="11">
        <v>4690000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1172500</v>
      </c>
      <c r="Y10" s="11">
        <v>-1172500</v>
      </c>
      <c r="Z10" s="2">
        <v>-100</v>
      </c>
      <c r="AA10" s="15">
        <v>4690000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89361000</v>
      </c>
      <c r="F11" s="51">
        <f t="shared" si="1"/>
        <v>89361000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22340250</v>
      </c>
      <c r="Y11" s="51">
        <f t="shared" si="1"/>
        <v>-22340250</v>
      </c>
      <c r="Z11" s="52">
        <f>+IF(X11&lt;&gt;0,+(Y11/X11)*100,0)</f>
        <v>-100</v>
      </c>
      <c r="AA11" s="53">
        <f>SUM(AA6:AA10)</f>
        <v>89361000</v>
      </c>
    </row>
    <row r="12" spans="1:27" ht="13.5">
      <c r="A12" s="54" t="s">
        <v>38</v>
      </c>
      <c r="B12" s="35"/>
      <c r="C12" s="9"/>
      <c r="D12" s="10"/>
      <c r="E12" s="11">
        <v>4877000</v>
      </c>
      <c r="F12" s="11">
        <v>4877000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1219250</v>
      </c>
      <c r="Y12" s="11">
        <v>-1219250</v>
      </c>
      <c r="Z12" s="2">
        <v>-100</v>
      </c>
      <c r="AA12" s="15">
        <v>4877000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250000</v>
      </c>
      <c r="F15" s="11">
        <v>250000</v>
      </c>
      <c r="G15" s="11">
        <v>659680</v>
      </c>
      <c r="H15" s="11">
        <v>659680</v>
      </c>
      <c r="I15" s="11">
        <v>659520</v>
      </c>
      <c r="J15" s="11">
        <v>1978880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1978880</v>
      </c>
      <c r="X15" s="11">
        <v>62500</v>
      </c>
      <c r="Y15" s="11">
        <v>1916380</v>
      </c>
      <c r="Z15" s="2">
        <v>3066.21</v>
      </c>
      <c r="AA15" s="15">
        <v>250000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6254000</v>
      </c>
      <c r="F36" s="11">
        <f t="shared" si="4"/>
        <v>6254000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1563500</v>
      </c>
      <c r="Y36" s="11">
        <f t="shared" si="4"/>
        <v>-1563500</v>
      </c>
      <c r="Z36" s="2">
        <f aca="true" t="shared" si="5" ref="Z36:Z49">+IF(X36&lt;&gt;0,+(Y36/X36)*100,0)</f>
        <v>-100</v>
      </c>
      <c r="AA36" s="15">
        <f>AA6+AA21</f>
        <v>6254000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19071000</v>
      </c>
      <c r="F37" s="11">
        <f t="shared" si="4"/>
        <v>19071000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4767750</v>
      </c>
      <c r="Y37" s="11">
        <f t="shared" si="4"/>
        <v>-4767750</v>
      </c>
      <c r="Z37" s="2">
        <f t="shared" si="5"/>
        <v>-100</v>
      </c>
      <c r="AA37" s="15">
        <f>AA7+AA22</f>
        <v>19071000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8627000</v>
      </c>
      <c r="F38" s="11">
        <f t="shared" si="4"/>
        <v>8627000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2156750</v>
      </c>
      <c r="Y38" s="11">
        <f t="shared" si="4"/>
        <v>-2156750</v>
      </c>
      <c r="Z38" s="2">
        <f t="shared" si="5"/>
        <v>-100</v>
      </c>
      <c r="AA38" s="15">
        <f>AA8+AA23</f>
        <v>8627000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50719000</v>
      </c>
      <c r="F39" s="11">
        <f t="shared" si="4"/>
        <v>50719000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12679750</v>
      </c>
      <c r="Y39" s="11">
        <f t="shared" si="4"/>
        <v>-12679750</v>
      </c>
      <c r="Z39" s="2">
        <f t="shared" si="5"/>
        <v>-100</v>
      </c>
      <c r="AA39" s="15">
        <f>AA9+AA24</f>
        <v>50719000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4690000</v>
      </c>
      <c r="F40" s="11">
        <f t="shared" si="4"/>
        <v>4690000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1172500</v>
      </c>
      <c r="Y40" s="11">
        <f t="shared" si="4"/>
        <v>-1172500</v>
      </c>
      <c r="Z40" s="2">
        <f t="shared" si="5"/>
        <v>-100</v>
      </c>
      <c r="AA40" s="15">
        <f>AA10+AA25</f>
        <v>4690000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89361000</v>
      </c>
      <c r="F41" s="51">
        <f t="shared" si="6"/>
        <v>89361000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22340250</v>
      </c>
      <c r="Y41" s="51">
        <f t="shared" si="6"/>
        <v>-22340250</v>
      </c>
      <c r="Z41" s="52">
        <f t="shared" si="5"/>
        <v>-100</v>
      </c>
      <c r="AA41" s="53">
        <f>SUM(AA36:AA40)</f>
        <v>89361000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4877000</v>
      </c>
      <c r="F42" s="67">
        <f t="shared" si="7"/>
        <v>4877000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1219250</v>
      </c>
      <c r="Y42" s="67">
        <f t="shared" si="7"/>
        <v>-1219250</v>
      </c>
      <c r="Z42" s="69">
        <f t="shared" si="5"/>
        <v>-100</v>
      </c>
      <c r="AA42" s="68">
        <f aca="true" t="shared" si="8" ref="AA42:AA48">AA12+AA27</f>
        <v>4877000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250000</v>
      </c>
      <c r="F45" s="67">
        <f t="shared" si="7"/>
        <v>250000</v>
      </c>
      <c r="G45" s="67">
        <f t="shared" si="7"/>
        <v>659680</v>
      </c>
      <c r="H45" s="67">
        <f t="shared" si="7"/>
        <v>659680</v>
      </c>
      <c r="I45" s="67">
        <f t="shared" si="7"/>
        <v>659520</v>
      </c>
      <c r="J45" s="67">
        <f t="shared" si="7"/>
        <v>1978880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1978880</v>
      </c>
      <c r="X45" s="67">
        <f t="shared" si="7"/>
        <v>62500</v>
      </c>
      <c r="Y45" s="67">
        <f t="shared" si="7"/>
        <v>1916380</v>
      </c>
      <c r="Z45" s="69">
        <f t="shared" si="5"/>
        <v>3066.208</v>
      </c>
      <c r="AA45" s="68">
        <f t="shared" si="8"/>
        <v>250000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94488000</v>
      </c>
      <c r="F49" s="79">
        <f t="shared" si="9"/>
        <v>94488000</v>
      </c>
      <c r="G49" s="79">
        <f t="shared" si="9"/>
        <v>659680</v>
      </c>
      <c r="H49" s="79">
        <f t="shared" si="9"/>
        <v>659680</v>
      </c>
      <c r="I49" s="79">
        <f t="shared" si="9"/>
        <v>659520</v>
      </c>
      <c r="J49" s="79">
        <f t="shared" si="9"/>
        <v>1978880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1978880</v>
      </c>
      <c r="X49" s="79">
        <f t="shared" si="9"/>
        <v>23622000</v>
      </c>
      <c r="Y49" s="79">
        <f t="shared" si="9"/>
        <v>-21643120</v>
      </c>
      <c r="Z49" s="80">
        <f t="shared" si="5"/>
        <v>-91.62272457878248</v>
      </c>
      <c r="AA49" s="81">
        <f>SUM(AA41:AA48)</f>
        <v>94488000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15713947</v>
      </c>
      <c r="F51" s="67">
        <f t="shared" si="10"/>
        <v>15713947</v>
      </c>
      <c r="G51" s="67">
        <f t="shared" si="10"/>
        <v>1831595</v>
      </c>
      <c r="H51" s="67">
        <f t="shared" si="10"/>
        <v>1831595</v>
      </c>
      <c r="I51" s="67">
        <f t="shared" si="10"/>
        <v>1867198</v>
      </c>
      <c r="J51" s="67">
        <f t="shared" si="10"/>
        <v>5530388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5530388</v>
      </c>
      <c r="X51" s="67">
        <f t="shared" si="10"/>
        <v>3928488</v>
      </c>
      <c r="Y51" s="67">
        <f t="shared" si="10"/>
        <v>1601900</v>
      </c>
      <c r="Z51" s="69">
        <f>+IF(X51&lt;&gt;0,+(Y51/X51)*100,0)</f>
        <v>40.7765023082672</v>
      </c>
      <c r="AA51" s="68">
        <f>SUM(AA57:AA61)</f>
        <v>15713947</v>
      </c>
    </row>
    <row r="52" spans="1:27" ht="13.5">
      <c r="A52" s="84" t="s">
        <v>32</v>
      </c>
      <c r="B52" s="47"/>
      <c r="C52" s="9"/>
      <c r="D52" s="10"/>
      <c r="E52" s="11">
        <v>2529760</v>
      </c>
      <c r="F52" s="11">
        <v>2529760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632440</v>
      </c>
      <c r="Y52" s="11">
        <v>-632440</v>
      </c>
      <c r="Z52" s="2">
        <v>-100</v>
      </c>
      <c r="AA52" s="15">
        <v>2529760</v>
      </c>
    </row>
    <row r="53" spans="1:27" ht="13.5">
      <c r="A53" s="84" t="s">
        <v>33</v>
      </c>
      <c r="B53" s="47"/>
      <c r="C53" s="9"/>
      <c r="D53" s="10"/>
      <c r="E53" s="11">
        <v>2011494</v>
      </c>
      <c r="F53" s="11">
        <v>2011494</v>
      </c>
      <c r="G53" s="11">
        <v>7770</v>
      </c>
      <c r="H53" s="11">
        <v>7770</v>
      </c>
      <c r="I53" s="11">
        <v>426575</v>
      </c>
      <c r="J53" s="11">
        <v>442115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442115</v>
      </c>
      <c r="X53" s="11">
        <v>502874</v>
      </c>
      <c r="Y53" s="11">
        <v>-60759</v>
      </c>
      <c r="Z53" s="2">
        <v>-12.08</v>
      </c>
      <c r="AA53" s="15">
        <v>2011494</v>
      </c>
    </row>
    <row r="54" spans="1:27" ht="13.5">
      <c r="A54" s="84" t="s">
        <v>34</v>
      </c>
      <c r="B54" s="47"/>
      <c r="C54" s="9"/>
      <c r="D54" s="10"/>
      <c r="E54" s="11">
        <v>2490588</v>
      </c>
      <c r="F54" s="11">
        <v>2490588</v>
      </c>
      <c r="G54" s="11">
        <v>84361</v>
      </c>
      <c r="H54" s="11">
        <v>84361</v>
      </c>
      <c r="I54" s="11">
        <v>274893</v>
      </c>
      <c r="J54" s="11">
        <v>443615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443615</v>
      </c>
      <c r="X54" s="11">
        <v>622647</v>
      </c>
      <c r="Y54" s="11">
        <v>-179032</v>
      </c>
      <c r="Z54" s="2">
        <v>-28.75</v>
      </c>
      <c r="AA54" s="15">
        <v>2490588</v>
      </c>
    </row>
    <row r="55" spans="1:27" ht="13.5">
      <c r="A55" s="84" t="s">
        <v>35</v>
      </c>
      <c r="B55" s="47"/>
      <c r="C55" s="9"/>
      <c r="D55" s="10"/>
      <c r="E55" s="11">
        <v>1412983</v>
      </c>
      <c r="F55" s="11">
        <v>1412983</v>
      </c>
      <c r="G55" s="11">
        <v>15710</v>
      </c>
      <c r="H55" s="11">
        <v>15710</v>
      </c>
      <c r="I55" s="11">
        <v>563059</v>
      </c>
      <c r="J55" s="11">
        <v>594479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594479</v>
      </c>
      <c r="X55" s="11">
        <v>353246</v>
      </c>
      <c r="Y55" s="11">
        <v>241233</v>
      </c>
      <c r="Z55" s="2">
        <v>68.29</v>
      </c>
      <c r="AA55" s="15">
        <v>1412983</v>
      </c>
    </row>
    <row r="56" spans="1:27" ht="13.5">
      <c r="A56" s="84" t="s">
        <v>36</v>
      </c>
      <c r="B56" s="47"/>
      <c r="C56" s="9"/>
      <c r="D56" s="10"/>
      <c r="E56" s="11">
        <v>2128699</v>
      </c>
      <c r="F56" s="11">
        <v>2128699</v>
      </c>
      <c r="G56" s="11">
        <v>167345</v>
      </c>
      <c r="H56" s="11">
        <v>167345</v>
      </c>
      <c r="I56" s="11">
        <v>254790</v>
      </c>
      <c r="J56" s="11">
        <v>589480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589480</v>
      </c>
      <c r="X56" s="11">
        <v>532175</v>
      </c>
      <c r="Y56" s="11">
        <v>57305</v>
      </c>
      <c r="Z56" s="2">
        <v>10.77</v>
      </c>
      <c r="AA56" s="15">
        <v>2128699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10573524</v>
      </c>
      <c r="F57" s="51">
        <f t="shared" si="11"/>
        <v>10573524</v>
      </c>
      <c r="G57" s="51">
        <f t="shared" si="11"/>
        <v>275186</v>
      </c>
      <c r="H57" s="51">
        <f t="shared" si="11"/>
        <v>275186</v>
      </c>
      <c r="I57" s="51">
        <f t="shared" si="11"/>
        <v>1519317</v>
      </c>
      <c r="J57" s="51">
        <f t="shared" si="11"/>
        <v>2069689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2069689</v>
      </c>
      <c r="X57" s="51">
        <f t="shared" si="11"/>
        <v>2643382</v>
      </c>
      <c r="Y57" s="51">
        <f t="shared" si="11"/>
        <v>-573693</v>
      </c>
      <c r="Z57" s="52">
        <f>+IF(X57&lt;&gt;0,+(Y57/X57)*100,0)</f>
        <v>-21.70299260568469</v>
      </c>
      <c r="AA57" s="53">
        <f>SUM(AA52:AA56)</f>
        <v>10573524</v>
      </c>
    </row>
    <row r="58" spans="1:27" ht="13.5">
      <c r="A58" s="86" t="s">
        <v>38</v>
      </c>
      <c r="B58" s="35"/>
      <c r="C58" s="9"/>
      <c r="D58" s="10"/>
      <c r="E58" s="11">
        <v>1505347</v>
      </c>
      <c r="F58" s="11">
        <v>1505347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376337</v>
      </c>
      <c r="Y58" s="11">
        <v>-376337</v>
      </c>
      <c r="Z58" s="2">
        <v>-100</v>
      </c>
      <c r="AA58" s="15">
        <v>1505347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15457</v>
      </c>
      <c r="F60" s="11">
        <v>15457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3864</v>
      </c>
      <c r="Y60" s="11">
        <v>-3864</v>
      </c>
      <c r="Z60" s="2">
        <v>-100</v>
      </c>
      <c r="AA60" s="15">
        <v>15457</v>
      </c>
    </row>
    <row r="61" spans="1:27" ht="13.5">
      <c r="A61" s="86" t="s">
        <v>41</v>
      </c>
      <c r="B61" s="35" t="s">
        <v>51</v>
      </c>
      <c r="C61" s="9"/>
      <c r="D61" s="10"/>
      <c r="E61" s="11">
        <v>3619619</v>
      </c>
      <c r="F61" s="11">
        <v>3619619</v>
      </c>
      <c r="G61" s="11">
        <v>1556409</v>
      </c>
      <c r="H61" s="11">
        <v>1556409</v>
      </c>
      <c r="I61" s="11">
        <v>347881</v>
      </c>
      <c r="J61" s="11">
        <v>3460699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3460699</v>
      </c>
      <c r="X61" s="11">
        <v>904905</v>
      </c>
      <c r="Y61" s="11">
        <v>2555794</v>
      </c>
      <c r="Z61" s="2">
        <v>282.44</v>
      </c>
      <c r="AA61" s="15">
        <v>3619619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15713947</v>
      </c>
      <c r="F66" s="14"/>
      <c r="G66" s="14">
        <v>1831655</v>
      </c>
      <c r="H66" s="14">
        <v>3606444</v>
      </c>
      <c r="I66" s="14">
        <v>5495149</v>
      </c>
      <c r="J66" s="14">
        <v>10933248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10933248</v>
      </c>
      <c r="X66" s="14"/>
      <c r="Y66" s="14">
        <v>10933248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15713947</v>
      </c>
      <c r="F69" s="79">
        <f t="shared" si="12"/>
        <v>0</v>
      </c>
      <c r="G69" s="79">
        <f t="shared" si="12"/>
        <v>1831655</v>
      </c>
      <c r="H69" s="79">
        <f t="shared" si="12"/>
        <v>3606444</v>
      </c>
      <c r="I69" s="79">
        <f t="shared" si="12"/>
        <v>5495149</v>
      </c>
      <c r="J69" s="79">
        <f t="shared" si="12"/>
        <v>10933248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10933248</v>
      </c>
      <c r="X69" s="79">
        <f t="shared" si="12"/>
        <v>0</v>
      </c>
      <c r="Y69" s="79">
        <f t="shared" si="12"/>
        <v>10933248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201311730</v>
      </c>
      <c r="F5" s="43">
        <f t="shared" si="0"/>
        <v>201311730</v>
      </c>
      <c r="G5" s="43">
        <f t="shared" si="0"/>
        <v>786222</v>
      </c>
      <c r="H5" s="43">
        <f t="shared" si="0"/>
        <v>0</v>
      </c>
      <c r="I5" s="43">
        <f t="shared" si="0"/>
        <v>1581758</v>
      </c>
      <c r="J5" s="43">
        <f t="shared" si="0"/>
        <v>2367980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2367980</v>
      </c>
      <c r="X5" s="43">
        <f t="shared" si="0"/>
        <v>50327933</v>
      </c>
      <c r="Y5" s="43">
        <f t="shared" si="0"/>
        <v>-47959953</v>
      </c>
      <c r="Z5" s="44">
        <f>+IF(X5&lt;&gt;0,+(Y5/X5)*100,0)</f>
        <v>-95.29489915669693</v>
      </c>
      <c r="AA5" s="45">
        <f>SUM(AA11:AA18)</f>
        <v>201311730</v>
      </c>
    </row>
    <row r="6" spans="1:27" ht="13.5">
      <c r="A6" s="46" t="s">
        <v>32</v>
      </c>
      <c r="B6" s="47"/>
      <c r="C6" s="9"/>
      <c r="D6" s="10"/>
      <c r="E6" s="11">
        <v>49628717</v>
      </c>
      <c r="F6" s="11">
        <v>49628717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12407179</v>
      </c>
      <c r="Y6" s="11">
        <v>-12407179</v>
      </c>
      <c r="Z6" s="2">
        <v>-100</v>
      </c>
      <c r="AA6" s="15">
        <v>49628717</v>
      </c>
    </row>
    <row r="7" spans="1:27" ht="13.5">
      <c r="A7" s="46" t="s">
        <v>33</v>
      </c>
      <c r="B7" s="47"/>
      <c r="C7" s="9"/>
      <c r="D7" s="10"/>
      <c r="E7" s="11">
        <v>44000000</v>
      </c>
      <c r="F7" s="11">
        <v>44000000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11000000</v>
      </c>
      <c r="Y7" s="11">
        <v>-11000000</v>
      </c>
      <c r="Z7" s="2">
        <v>-100</v>
      </c>
      <c r="AA7" s="15">
        <v>44000000</v>
      </c>
    </row>
    <row r="8" spans="1:27" ht="13.5">
      <c r="A8" s="46" t="s">
        <v>34</v>
      </c>
      <c r="B8" s="47"/>
      <c r="C8" s="9"/>
      <c r="D8" s="10"/>
      <c r="E8" s="11">
        <v>63375000</v>
      </c>
      <c r="F8" s="11">
        <v>63375000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15843750</v>
      </c>
      <c r="Y8" s="11">
        <v>-15843750</v>
      </c>
      <c r="Z8" s="2">
        <v>-100</v>
      </c>
      <c r="AA8" s="15">
        <v>63375000</v>
      </c>
    </row>
    <row r="9" spans="1:27" ht="13.5">
      <c r="A9" s="46" t="s">
        <v>35</v>
      </c>
      <c r="B9" s="47"/>
      <c r="C9" s="9"/>
      <c r="D9" s="10"/>
      <c r="E9" s="11">
        <v>29297311</v>
      </c>
      <c r="F9" s="11">
        <v>29297311</v>
      </c>
      <c r="G9" s="11">
        <v>786222</v>
      </c>
      <c r="H9" s="11"/>
      <c r="I9" s="11">
        <v>1581758</v>
      </c>
      <c r="J9" s="11">
        <v>2367980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2367980</v>
      </c>
      <c r="X9" s="11">
        <v>7324328</v>
      </c>
      <c r="Y9" s="11">
        <v>-4956348</v>
      </c>
      <c r="Z9" s="2">
        <v>-67.67</v>
      </c>
      <c r="AA9" s="15">
        <v>29297311</v>
      </c>
    </row>
    <row r="10" spans="1:27" ht="13.5">
      <c r="A10" s="46" t="s">
        <v>36</v>
      </c>
      <c r="B10" s="47"/>
      <c r="C10" s="9"/>
      <c r="D10" s="10"/>
      <c r="E10" s="11">
        <v>6760702</v>
      </c>
      <c r="F10" s="11">
        <v>6760702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1690176</v>
      </c>
      <c r="Y10" s="11">
        <v>-1690176</v>
      </c>
      <c r="Z10" s="2">
        <v>-100</v>
      </c>
      <c r="AA10" s="15">
        <v>6760702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193061730</v>
      </c>
      <c r="F11" s="51">
        <f t="shared" si="1"/>
        <v>193061730</v>
      </c>
      <c r="G11" s="51">
        <f t="shared" si="1"/>
        <v>786222</v>
      </c>
      <c r="H11" s="51">
        <f t="shared" si="1"/>
        <v>0</v>
      </c>
      <c r="I11" s="51">
        <f t="shared" si="1"/>
        <v>1581758</v>
      </c>
      <c r="J11" s="51">
        <f t="shared" si="1"/>
        <v>2367980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2367980</v>
      </c>
      <c r="X11" s="51">
        <f t="shared" si="1"/>
        <v>48265433</v>
      </c>
      <c r="Y11" s="51">
        <f t="shared" si="1"/>
        <v>-45897453</v>
      </c>
      <c r="Z11" s="52">
        <f>+IF(X11&lt;&gt;0,+(Y11/X11)*100,0)</f>
        <v>-95.09383868989634</v>
      </c>
      <c r="AA11" s="53">
        <f>SUM(AA6:AA10)</f>
        <v>193061730</v>
      </c>
    </row>
    <row r="12" spans="1:27" ht="13.5">
      <c r="A12" s="54" t="s">
        <v>38</v>
      </c>
      <c r="B12" s="35"/>
      <c r="C12" s="9"/>
      <c r="D12" s="10"/>
      <c r="E12" s="11">
        <v>8000000</v>
      </c>
      <c r="F12" s="11">
        <v>8000000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2000000</v>
      </c>
      <c r="Y12" s="11">
        <v>-2000000</v>
      </c>
      <c r="Z12" s="2">
        <v>-100</v>
      </c>
      <c r="AA12" s="15">
        <v>8000000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250000</v>
      </c>
      <c r="F15" s="11">
        <v>250000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62500</v>
      </c>
      <c r="Y15" s="11">
        <v>-62500</v>
      </c>
      <c r="Z15" s="2">
        <v>-100</v>
      </c>
      <c r="AA15" s="15">
        <v>250000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59826120</v>
      </c>
      <c r="F20" s="60">
        <f t="shared" si="2"/>
        <v>59826120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14956530</v>
      </c>
      <c r="Y20" s="60">
        <f t="shared" si="2"/>
        <v>-14956530</v>
      </c>
      <c r="Z20" s="61">
        <f>+IF(X20&lt;&gt;0,+(Y20/X20)*100,0)</f>
        <v>-100</v>
      </c>
      <c r="AA20" s="62">
        <f>SUM(AA26:AA33)</f>
        <v>59826120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59826120</v>
      </c>
      <c r="F24" s="11">
        <v>59826120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14956530</v>
      </c>
      <c r="Y24" s="11">
        <v>-14956530</v>
      </c>
      <c r="Z24" s="2">
        <v>-100</v>
      </c>
      <c r="AA24" s="15">
        <v>59826120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59826120</v>
      </c>
      <c r="F26" s="51">
        <f t="shared" si="3"/>
        <v>59826120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14956530</v>
      </c>
      <c r="Y26" s="51">
        <f t="shared" si="3"/>
        <v>-14956530</v>
      </c>
      <c r="Z26" s="52">
        <f>+IF(X26&lt;&gt;0,+(Y26/X26)*100,0)</f>
        <v>-100</v>
      </c>
      <c r="AA26" s="53">
        <f>SUM(AA21:AA25)</f>
        <v>59826120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49628717</v>
      </c>
      <c r="F36" s="11">
        <f t="shared" si="4"/>
        <v>49628717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12407179</v>
      </c>
      <c r="Y36" s="11">
        <f t="shared" si="4"/>
        <v>-12407179</v>
      </c>
      <c r="Z36" s="2">
        <f aca="true" t="shared" si="5" ref="Z36:Z49">+IF(X36&lt;&gt;0,+(Y36/X36)*100,0)</f>
        <v>-100</v>
      </c>
      <c r="AA36" s="15">
        <f>AA6+AA21</f>
        <v>49628717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44000000</v>
      </c>
      <c r="F37" s="11">
        <f t="shared" si="4"/>
        <v>44000000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11000000</v>
      </c>
      <c r="Y37" s="11">
        <f t="shared" si="4"/>
        <v>-11000000</v>
      </c>
      <c r="Z37" s="2">
        <f t="shared" si="5"/>
        <v>-100</v>
      </c>
      <c r="AA37" s="15">
        <f>AA7+AA22</f>
        <v>44000000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63375000</v>
      </c>
      <c r="F38" s="11">
        <f t="shared" si="4"/>
        <v>63375000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15843750</v>
      </c>
      <c r="Y38" s="11">
        <f t="shared" si="4"/>
        <v>-15843750</v>
      </c>
      <c r="Z38" s="2">
        <f t="shared" si="5"/>
        <v>-100</v>
      </c>
      <c r="AA38" s="15">
        <f>AA8+AA23</f>
        <v>63375000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89123431</v>
      </c>
      <c r="F39" s="11">
        <f t="shared" si="4"/>
        <v>89123431</v>
      </c>
      <c r="G39" s="11">
        <f t="shared" si="4"/>
        <v>786222</v>
      </c>
      <c r="H39" s="11">
        <f t="shared" si="4"/>
        <v>0</v>
      </c>
      <c r="I39" s="11">
        <f t="shared" si="4"/>
        <v>1581758</v>
      </c>
      <c r="J39" s="11">
        <f t="shared" si="4"/>
        <v>2367980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2367980</v>
      </c>
      <c r="X39" s="11">
        <f t="shared" si="4"/>
        <v>22280858</v>
      </c>
      <c r="Y39" s="11">
        <f t="shared" si="4"/>
        <v>-19912878</v>
      </c>
      <c r="Z39" s="2">
        <f t="shared" si="5"/>
        <v>-89.37213279668134</v>
      </c>
      <c r="AA39" s="15">
        <f>AA9+AA24</f>
        <v>89123431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6760702</v>
      </c>
      <c r="F40" s="11">
        <f t="shared" si="4"/>
        <v>6760702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1690176</v>
      </c>
      <c r="Y40" s="11">
        <f t="shared" si="4"/>
        <v>-1690176</v>
      </c>
      <c r="Z40" s="2">
        <f t="shared" si="5"/>
        <v>-100</v>
      </c>
      <c r="AA40" s="15">
        <f>AA10+AA25</f>
        <v>6760702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252887850</v>
      </c>
      <c r="F41" s="51">
        <f t="shared" si="6"/>
        <v>252887850</v>
      </c>
      <c r="G41" s="51">
        <f t="shared" si="6"/>
        <v>786222</v>
      </c>
      <c r="H41" s="51">
        <f t="shared" si="6"/>
        <v>0</v>
      </c>
      <c r="I41" s="51">
        <f t="shared" si="6"/>
        <v>1581758</v>
      </c>
      <c r="J41" s="51">
        <f t="shared" si="6"/>
        <v>2367980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2367980</v>
      </c>
      <c r="X41" s="51">
        <f t="shared" si="6"/>
        <v>63221963</v>
      </c>
      <c r="Y41" s="51">
        <f t="shared" si="6"/>
        <v>-60853983</v>
      </c>
      <c r="Z41" s="52">
        <f t="shared" si="5"/>
        <v>-96.25449782380215</v>
      </c>
      <c r="AA41" s="53">
        <f>SUM(AA36:AA40)</f>
        <v>252887850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8000000</v>
      </c>
      <c r="F42" s="67">
        <f t="shared" si="7"/>
        <v>8000000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2000000</v>
      </c>
      <c r="Y42" s="67">
        <f t="shared" si="7"/>
        <v>-2000000</v>
      </c>
      <c r="Z42" s="69">
        <f t="shared" si="5"/>
        <v>-100</v>
      </c>
      <c r="AA42" s="68">
        <f aca="true" t="shared" si="8" ref="AA42:AA48">AA12+AA27</f>
        <v>8000000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250000</v>
      </c>
      <c r="F45" s="67">
        <f t="shared" si="7"/>
        <v>250000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62500</v>
      </c>
      <c r="Y45" s="67">
        <f t="shared" si="7"/>
        <v>-62500</v>
      </c>
      <c r="Z45" s="69">
        <f t="shared" si="5"/>
        <v>-100</v>
      </c>
      <c r="AA45" s="68">
        <f t="shared" si="8"/>
        <v>250000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261137850</v>
      </c>
      <c r="F49" s="79">
        <f t="shared" si="9"/>
        <v>261137850</v>
      </c>
      <c r="G49" s="79">
        <f t="shared" si="9"/>
        <v>786222</v>
      </c>
      <c r="H49" s="79">
        <f t="shared" si="9"/>
        <v>0</v>
      </c>
      <c r="I49" s="79">
        <f t="shared" si="9"/>
        <v>1581758</v>
      </c>
      <c r="J49" s="79">
        <f t="shared" si="9"/>
        <v>2367980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2367980</v>
      </c>
      <c r="X49" s="79">
        <f t="shared" si="9"/>
        <v>65284463</v>
      </c>
      <c r="Y49" s="79">
        <f t="shared" si="9"/>
        <v>-62916483</v>
      </c>
      <c r="Z49" s="80">
        <f t="shared" si="5"/>
        <v>-96.37282763588021</v>
      </c>
      <c r="AA49" s="81">
        <f>SUM(AA41:AA48)</f>
        <v>261137850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125517653</v>
      </c>
      <c r="F51" s="67">
        <f t="shared" si="10"/>
        <v>125517653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31379414</v>
      </c>
      <c r="Y51" s="67">
        <f t="shared" si="10"/>
        <v>-31379414</v>
      </c>
      <c r="Z51" s="69">
        <f>+IF(X51&lt;&gt;0,+(Y51/X51)*100,0)</f>
        <v>-100</v>
      </c>
      <c r="AA51" s="68">
        <f>SUM(AA57:AA61)</f>
        <v>125517653</v>
      </c>
    </row>
    <row r="52" spans="1:27" ht="13.5">
      <c r="A52" s="84" t="s">
        <v>32</v>
      </c>
      <c r="B52" s="47"/>
      <c r="C52" s="9"/>
      <c r="D52" s="10"/>
      <c r="E52" s="11">
        <v>15362559</v>
      </c>
      <c r="F52" s="11">
        <v>15362559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3840640</v>
      </c>
      <c r="Y52" s="11">
        <v>-3840640</v>
      </c>
      <c r="Z52" s="2">
        <v>-100</v>
      </c>
      <c r="AA52" s="15">
        <v>15362559</v>
      </c>
    </row>
    <row r="53" spans="1:27" ht="13.5">
      <c r="A53" s="84" t="s">
        <v>33</v>
      </c>
      <c r="B53" s="47"/>
      <c r="C53" s="9"/>
      <c r="D53" s="10"/>
      <c r="E53" s="11">
        <v>43498541</v>
      </c>
      <c r="F53" s="11">
        <v>43498541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10874635</v>
      </c>
      <c r="Y53" s="11">
        <v>-10874635</v>
      </c>
      <c r="Z53" s="2">
        <v>-100</v>
      </c>
      <c r="AA53" s="15">
        <v>43498541</v>
      </c>
    </row>
    <row r="54" spans="1:27" ht="13.5">
      <c r="A54" s="84" t="s">
        <v>34</v>
      </c>
      <c r="B54" s="47"/>
      <c r="C54" s="9"/>
      <c r="D54" s="10"/>
      <c r="E54" s="11">
        <v>17202694</v>
      </c>
      <c r="F54" s="11">
        <v>17202694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4300674</v>
      </c>
      <c r="Y54" s="11">
        <v>-4300674</v>
      </c>
      <c r="Z54" s="2">
        <v>-100</v>
      </c>
      <c r="AA54" s="15">
        <v>17202694</v>
      </c>
    </row>
    <row r="55" spans="1:27" ht="13.5">
      <c r="A55" s="84" t="s">
        <v>35</v>
      </c>
      <c r="B55" s="47"/>
      <c r="C55" s="9"/>
      <c r="D55" s="10"/>
      <c r="E55" s="11">
        <v>15300948</v>
      </c>
      <c r="F55" s="11">
        <v>15300948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3825237</v>
      </c>
      <c r="Y55" s="11">
        <v>-3825237</v>
      </c>
      <c r="Z55" s="2">
        <v>-100</v>
      </c>
      <c r="AA55" s="15">
        <v>15300948</v>
      </c>
    </row>
    <row r="56" spans="1:27" ht="13.5">
      <c r="A56" s="84" t="s">
        <v>36</v>
      </c>
      <c r="B56" s="47"/>
      <c r="C56" s="9"/>
      <c r="D56" s="10"/>
      <c r="E56" s="11">
        <v>720092</v>
      </c>
      <c r="F56" s="11">
        <v>720092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180023</v>
      </c>
      <c r="Y56" s="11">
        <v>-180023</v>
      </c>
      <c r="Z56" s="2">
        <v>-100</v>
      </c>
      <c r="AA56" s="15">
        <v>720092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92084834</v>
      </c>
      <c r="F57" s="51">
        <f t="shared" si="11"/>
        <v>92084834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23021209</v>
      </c>
      <c r="Y57" s="51">
        <f t="shared" si="11"/>
        <v>-23021209</v>
      </c>
      <c r="Z57" s="52">
        <f>+IF(X57&lt;&gt;0,+(Y57/X57)*100,0)</f>
        <v>-100</v>
      </c>
      <c r="AA57" s="53">
        <f>SUM(AA52:AA56)</f>
        <v>92084834</v>
      </c>
    </row>
    <row r="58" spans="1:27" ht="13.5">
      <c r="A58" s="86" t="s">
        <v>38</v>
      </c>
      <c r="B58" s="35"/>
      <c r="C58" s="9"/>
      <c r="D58" s="10"/>
      <c r="E58" s="11">
        <v>4280243</v>
      </c>
      <c r="F58" s="11">
        <v>4280243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1070061</v>
      </c>
      <c r="Y58" s="11">
        <v>-1070061</v>
      </c>
      <c r="Z58" s="2">
        <v>-100</v>
      </c>
      <c r="AA58" s="15">
        <v>4280243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29152576</v>
      </c>
      <c r="F61" s="11">
        <v>29152576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7288144</v>
      </c>
      <c r="Y61" s="11">
        <v>-7288144</v>
      </c>
      <c r="Z61" s="2">
        <v>-100</v>
      </c>
      <c r="AA61" s="15">
        <v>29152576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17231237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108286416</v>
      </c>
      <c r="F68" s="11"/>
      <c r="G68" s="11">
        <v>1526136</v>
      </c>
      <c r="H68" s="11">
        <v>2628094</v>
      </c>
      <c r="I68" s="11">
        <v>9379376</v>
      </c>
      <c r="J68" s="11">
        <v>13533606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13533606</v>
      </c>
      <c r="X68" s="11"/>
      <c r="Y68" s="11">
        <v>13533606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125517653</v>
      </c>
      <c r="F69" s="79">
        <f t="shared" si="12"/>
        <v>0</v>
      </c>
      <c r="G69" s="79">
        <f t="shared" si="12"/>
        <v>1526136</v>
      </c>
      <c r="H69" s="79">
        <f t="shared" si="12"/>
        <v>2628094</v>
      </c>
      <c r="I69" s="79">
        <f t="shared" si="12"/>
        <v>9379376</v>
      </c>
      <c r="J69" s="79">
        <f t="shared" si="12"/>
        <v>13533606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13533606</v>
      </c>
      <c r="X69" s="79">
        <f t="shared" si="12"/>
        <v>0</v>
      </c>
      <c r="Y69" s="79">
        <f t="shared" si="12"/>
        <v>13533606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184439259</v>
      </c>
      <c r="F5" s="43">
        <f t="shared" si="0"/>
        <v>241815644</v>
      </c>
      <c r="G5" s="43">
        <f t="shared" si="0"/>
        <v>207186</v>
      </c>
      <c r="H5" s="43">
        <f t="shared" si="0"/>
        <v>3009627</v>
      </c>
      <c r="I5" s="43">
        <f t="shared" si="0"/>
        <v>3611243</v>
      </c>
      <c r="J5" s="43">
        <f t="shared" si="0"/>
        <v>6828056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6828056</v>
      </c>
      <c r="X5" s="43">
        <f t="shared" si="0"/>
        <v>60453912</v>
      </c>
      <c r="Y5" s="43">
        <f t="shared" si="0"/>
        <v>-53625856</v>
      </c>
      <c r="Z5" s="44">
        <f>+IF(X5&lt;&gt;0,+(Y5/X5)*100,0)</f>
        <v>-88.70535293067552</v>
      </c>
      <c r="AA5" s="45">
        <f>SUM(AA11:AA18)</f>
        <v>241815644</v>
      </c>
    </row>
    <row r="6" spans="1:27" ht="13.5">
      <c r="A6" s="46" t="s">
        <v>32</v>
      </c>
      <c r="B6" s="47"/>
      <c r="C6" s="9"/>
      <c r="D6" s="10"/>
      <c r="E6" s="11">
        <v>58022000</v>
      </c>
      <c r="F6" s="11">
        <v>58948712</v>
      </c>
      <c r="G6" s="11">
        <v>34611</v>
      </c>
      <c r="H6" s="11"/>
      <c r="I6" s="11">
        <v>659891</v>
      </c>
      <c r="J6" s="11">
        <v>694502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694502</v>
      </c>
      <c r="X6" s="11">
        <v>14737178</v>
      </c>
      <c r="Y6" s="11">
        <v>-14042676</v>
      </c>
      <c r="Z6" s="2">
        <v>-95.29</v>
      </c>
      <c r="AA6" s="15">
        <v>58948712</v>
      </c>
    </row>
    <row r="7" spans="1:27" ht="13.5">
      <c r="A7" s="46" t="s">
        <v>33</v>
      </c>
      <c r="B7" s="47"/>
      <c r="C7" s="9"/>
      <c r="D7" s="10"/>
      <c r="E7" s="11">
        <v>14144354</v>
      </c>
      <c r="F7" s="11">
        <v>28701688</v>
      </c>
      <c r="G7" s="11">
        <v>155116</v>
      </c>
      <c r="H7" s="11">
        <v>226828</v>
      </c>
      <c r="I7" s="11">
        <v>190095</v>
      </c>
      <c r="J7" s="11">
        <v>572039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572039</v>
      </c>
      <c r="X7" s="11">
        <v>7175422</v>
      </c>
      <c r="Y7" s="11">
        <v>-6603383</v>
      </c>
      <c r="Z7" s="2">
        <v>-92.03</v>
      </c>
      <c r="AA7" s="15">
        <v>28701688</v>
      </c>
    </row>
    <row r="8" spans="1:27" ht="13.5">
      <c r="A8" s="46" t="s">
        <v>34</v>
      </c>
      <c r="B8" s="47"/>
      <c r="C8" s="9"/>
      <c r="D8" s="10"/>
      <c r="E8" s="11">
        <v>19721360</v>
      </c>
      <c r="F8" s="11">
        <v>35652525</v>
      </c>
      <c r="G8" s="11">
        <v>17439</v>
      </c>
      <c r="H8" s="11">
        <v>1423637</v>
      </c>
      <c r="I8" s="11">
        <v>1437827</v>
      </c>
      <c r="J8" s="11">
        <v>2878903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2878903</v>
      </c>
      <c r="X8" s="11">
        <v>8913131</v>
      </c>
      <c r="Y8" s="11">
        <v>-6034228</v>
      </c>
      <c r="Z8" s="2">
        <v>-67.7</v>
      </c>
      <c r="AA8" s="15">
        <v>35652525</v>
      </c>
    </row>
    <row r="9" spans="1:27" ht="13.5">
      <c r="A9" s="46" t="s">
        <v>35</v>
      </c>
      <c r="B9" s="47"/>
      <c r="C9" s="9"/>
      <c r="D9" s="10"/>
      <c r="E9" s="11">
        <v>64366545</v>
      </c>
      <c r="F9" s="11">
        <v>76393354</v>
      </c>
      <c r="G9" s="11">
        <v>20</v>
      </c>
      <c r="H9" s="11">
        <v>470523</v>
      </c>
      <c r="I9" s="11">
        <v>564560</v>
      </c>
      <c r="J9" s="11">
        <v>1035103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1035103</v>
      </c>
      <c r="X9" s="11">
        <v>19098339</v>
      </c>
      <c r="Y9" s="11">
        <v>-18063236</v>
      </c>
      <c r="Z9" s="2">
        <v>-94.58</v>
      </c>
      <c r="AA9" s="15">
        <v>76393354</v>
      </c>
    </row>
    <row r="10" spans="1:27" ht="13.5">
      <c r="A10" s="46" t="s">
        <v>36</v>
      </c>
      <c r="B10" s="47"/>
      <c r="C10" s="9"/>
      <c r="D10" s="10"/>
      <c r="E10" s="11">
        <v>4305000</v>
      </c>
      <c r="F10" s="11">
        <v>4510867</v>
      </c>
      <c r="G10" s="11"/>
      <c r="H10" s="11">
        <v>345008</v>
      </c>
      <c r="I10" s="11">
        <v>18285</v>
      </c>
      <c r="J10" s="11">
        <v>363293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363293</v>
      </c>
      <c r="X10" s="11">
        <v>1127717</v>
      </c>
      <c r="Y10" s="11">
        <v>-764424</v>
      </c>
      <c r="Z10" s="2">
        <v>-67.79</v>
      </c>
      <c r="AA10" s="15">
        <v>4510867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160559259</v>
      </c>
      <c r="F11" s="51">
        <f t="shared" si="1"/>
        <v>204207146</v>
      </c>
      <c r="G11" s="51">
        <f t="shared" si="1"/>
        <v>207186</v>
      </c>
      <c r="H11" s="51">
        <f t="shared" si="1"/>
        <v>2465996</v>
      </c>
      <c r="I11" s="51">
        <f t="shared" si="1"/>
        <v>2870658</v>
      </c>
      <c r="J11" s="51">
        <f t="shared" si="1"/>
        <v>5543840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5543840</v>
      </c>
      <c r="X11" s="51">
        <f t="shared" si="1"/>
        <v>51051787</v>
      </c>
      <c r="Y11" s="51">
        <f t="shared" si="1"/>
        <v>-45507947</v>
      </c>
      <c r="Z11" s="52">
        <f>+IF(X11&lt;&gt;0,+(Y11/X11)*100,0)</f>
        <v>-89.14075231098178</v>
      </c>
      <c r="AA11" s="53">
        <f>SUM(AA6:AA10)</f>
        <v>204207146</v>
      </c>
    </row>
    <row r="12" spans="1:27" ht="13.5">
      <c r="A12" s="54" t="s">
        <v>38</v>
      </c>
      <c r="B12" s="35"/>
      <c r="C12" s="9"/>
      <c r="D12" s="10"/>
      <c r="E12" s="11">
        <v>9490000</v>
      </c>
      <c r="F12" s="11">
        <v>9961150</v>
      </c>
      <c r="G12" s="11"/>
      <c r="H12" s="11">
        <v>20</v>
      </c>
      <c r="I12" s="11">
        <v>20</v>
      </c>
      <c r="J12" s="11">
        <v>40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40</v>
      </c>
      <c r="X12" s="11">
        <v>2490288</v>
      </c>
      <c r="Y12" s="11">
        <v>-2490248</v>
      </c>
      <c r="Z12" s="2">
        <v>-100</v>
      </c>
      <c r="AA12" s="15">
        <v>9961150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13320000</v>
      </c>
      <c r="F15" s="11">
        <v>26577348</v>
      </c>
      <c r="G15" s="11"/>
      <c r="H15" s="11">
        <v>543611</v>
      </c>
      <c r="I15" s="11">
        <v>740565</v>
      </c>
      <c r="J15" s="11">
        <v>1284176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1284176</v>
      </c>
      <c r="X15" s="11">
        <v>6644337</v>
      </c>
      <c r="Y15" s="11">
        <v>-5360161</v>
      </c>
      <c r="Z15" s="2">
        <v>-80.67</v>
      </c>
      <c r="AA15" s="15">
        <v>26577348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1070000</v>
      </c>
      <c r="F18" s="18">
        <v>1070000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267500</v>
      </c>
      <c r="Y18" s="18">
        <v>-267500</v>
      </c>
      <c r="Z18" s="3">
        <v>-100</v>
      </c>
      <c r="AA18" s="23">
        <v>1070000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72695500</v>
      </c>
      <c r="F20" s="60">
        <f t="shared" si="2"/>
        <v>72695500</v>
      </c>
      <c r="G20" s="60">
        <f t="shared" si="2"/>
        <v>50307</v>
      </c>
      <c r="H20" s="60">
        <f t="shared" si="2"/>
        <v>9139819</v>
      </c>
      <c r="I20" s="60">
        <f t="shared" si="2"/>
        <v>1399657</v>
      </c>
      <c r="J20" s="60">
        <f t="shared" si="2"/>
        <v>10589783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10589783</v>
      </c>
      <c r="X20" s="60">
        <f t="shared" si="2"/>
        <v>18173875</v>
      </c>
      <c r="Y20" s="60">
        <f t="shared" si="2"/>
        <v>-7584092</v>
      </c>
      <c r="Z20" s="61">
        <f>+IF(X20&lt;&gt;0,+(Y20/X20)*100,0)</f>
        <v>-41.73073711577746</v>
      </c>
      <c r="AA20" s="62">
        <f>SUM(AA26:AA33)</f>
        <v>72695500</v>
      </c>
    </row>
    <row r="21" spans="1:27" ht="13.5">
      <c r="A21" s="46" t="s">
        <v>32</v>
      </c>
      <c r="B21" s="47"/>
      <c r="C21" s="9"/>
      <c r="D21" s="10"/>
      <c r="E21" s="11">
        <v>13450000</v>
      </c>
      <c r="F21" s="11">
        <v>13450000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3362500</v>
      </c>
      <c r="Y21" s="11">
        <v>-3362500</v>
      </c>
      <c r="Z21" s="2">
        <v>-100</v>
      </c>
      <c r="AA21" s="15">
        <v>13450000</v>
      </c>
    </row>
    <row r="22" spans="1:27" ht="13.5">
      <c r="A22" s="46" t="s">
        <v>33</v>
      </c>
      <c r="B22" s="47"/>
      <c r="C22" s="9"/>
      <c r="D22" s="10"/>
      <c r="E22" s="11">
        <v>16150000</v>
      </c>
      <c r="F22" s="11">
        <v>16150000</v>
      </c>
      <c r="G22" s="11">
        <v>2388</v>
      </c>
      <c r="H22" s="11">
        <v>896753</v>
      </c>
      <c r="I22" s="11"/>
      <c r="J22" s="11">
        <v>899141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899141</v>
      </c>
      <c r="X22" s="11">
        <v>4037500</v>
      </c>
      <c r="Y22" s="11">
        <v>-3138359</v>
      </c>
      <c r="Z22" s="2">
        <v>-77.73</v>
      </c>
      <c r="AA22" s="15">
        <v>16150000</v>
      </c>
    </row>
    <row r="23" spans="1:27" ht="13.5">
      <c r="A23" s="46" t="s">
        <v>34</v>
      </c>
      <c r="B23" s="47"/>
      <c r="C23" s="9"/>
      <c r="D23" s="10"/>
      <c r="E23" s="11">
        <v>6340000</v>
      </c>
      <c r="F23" s="11">
        <v>6340000</v>
      </c>
      <c r="G23" s="11">
        <v>47859</v>
      </c>
      <c r="H23" s="11">
        <v>422750</v>
      </c>
      <c r="I23" s="11">
        <v>707424</v>
      </c>
      <c r="J23" s="11">
        <v>1178033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1178033</v>
      </c>
      <c r="X23" s="11">
        <v>1585000</v>
      </c>
      <c r="Y23" s="11">
        <v>-406967</v>
      </c>
      <c r="Z23" s="2">
        <v>-25.68</v>
      </c>
      <c r="AA23" s="15">
        <v>6340000</v>
      </c>
    </row>
    <row r="24" spans="1:27" ht="13.5">
      <c r="A24" s="46" t="s">
        <v>35</v>
      </c>
      <c r="B24" s="47"/>
      <c r="C24" s="9"/>
      <c r="D24" s="10"/>
      <c r="E24" s="11">
        <v>1550000</v>
      </c>
      <c r="F24" s="11">
        <v>1550000</v>
      </c>
      <c r="G24" s="11"/>
      <c r="H24" s="11">
        <v>20</v>
      </c>
      <c r="I24" s="11">
        <v>86368</v>
      </c>
      <c r="J24" s="11">
        <v>86388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86388</v>
      </c>
      <c r="X24" s="11">
        <v>387500</v>
      </c>
      <c r="Y24" s="11">
        <v>-301112</v>
      </c>
      <c r="Z24" s="2">
        <v>-77.71</v>
      </c>
      <c r="AA24" s="15">
        <v>1550000</v>
      </c>
    </row>
    <row r="25" spans="1:27" ht="13.5">
      <c r="A25" s="46" t="s">
        <v>36</v>
      </c>
      <c r="B25" s="47"/>
      <c r="C25" s="9"/>
      <c r="D25" s="10"/>
      <c r="E25" s="11">
        <v>485000</v>
      </c>
      <c r="F25" s="11">
        <v>485000</v>
      </c>
      <c r="G25" s="11"/>
      <c r="H25" s="11"/>
      <c r="I25" s="11">
        <v>20</v>
      </c>
      <c r="J25" s="11">
        <v>20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20</v>
      </c>
      <c r="X25" s="11">
        <v>121250</v>
      </c>
      <c r="Y25" s="11">
        <v>-121230</v>
      </c>
      <c r="Z25" s="2">
        <v>-99.98</v>
      </c>
      <c r="AA25" s="15">
        <v>485000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37975000</v>
      </c>
      <c r="F26" s="51">
        <f t="shared" si="3"/>
        <v>37975000</v>
      </c>
      <c r="G26" s="51">
        <f t="shared" si="3"/>
        <v>50247</v>
      </c>
      <c r="H26" s="51">
        <f t="shared" si="3"/>
        <v>1319523</v>
      </c>
      <c r="I26" s="51">
        <f t="shared" si="3"/>
        <v>793812</v>
      </c>
      <c r="J26" s="51">
        <f t="shared" si="3"/>
        <v>2163582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2163582</v>
      </c>
      <c r="X26" s="51">
        <f t="shared" si="3"/>
        <v>9493750</v>
      </c>
      <c r="Y26" s="51">
        <f t="shared" si="3"/>
        <v>-7330168</v>
      </c>
      <c r="Z26" s="52">
        <f>+IF(X26&lt;&gt;0,+(Y26/X26)*100,0)</f>
        <v>-77.21045951283739</v>
      </c>
      <c r="AA26" s="53">
        <f>SUM(AA21:AA25)</f>
        <v>37975000</v>
      </c>
    </row>
    <row r="27" spans="1:27" ht="13.5">
      <c r="A27" s="54" t="s">
        <v>38</v>
      </c>
      <c r="B27" s="64"/>
      <c r="C27" s="9"/>
      <c r="D27" s="10"/>
      <c r="E27" s="11">
        <v>6715000</v>
      </c>
      <c r="F27" s="11">
        <v>6715000</v>
      </c>
      <c r="G27" s="11"/>
      <c r="H27" s="11"/>
      <c r="I27" s="11">
        <v>79383</v>
      </c>
      <c r="J27" s="11">
        <v>79383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79383</v>
      </c>
      <c r="X27" s="11">
        <v>1678750</v>
      </c>
      <c r="Y27" s="11">
        <v>-1599367</v>
      </c>
      <c r="Z27" s="2">
        <v>-95.27</v>
      </c>
      <c r="AA27" s="15">
        <v>6715000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26305500</v>
      </c>
      <c r="F30" s="11">
        <v>26305500</v>
      </c>
      <c r="G30" s="11">
        <v>60</v>
      </c>
      <c r="H30" s="11">
        <v>7820296</v>
      </c>
      <c r="I30" s="11">
        <v>526462</v>
      </c>
      <c r="J30" s="11">
        <v>8346818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8346818</v>
      </c>
      <c r="X30" s="11">
        <v>6576375</v>
      </c>
      <c r="Y30" s="11">
        <v>1770443</v>
      </c>
      <c r="Z30" s="2">
        <v>26.92</v>
      </c>
      <c r="AA30" s="15">
        <v>26305500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1700000</v>
      </c>
      <c r="F33" s="18">
        <v>1700000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425000</v>
      </c>
      <c r="Y33" s="18">
        <v>-425000</v>
      </c>
      <c r="Z33" s="3">
        <v>-100</v>
      </c>
      <c r="AA33" s="23">
        <v>1700000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71472000</v>
      </c>
      <c r="F36" s="11">
        <f t="shared" si="4"/>
        <v>72398712</v>
      </c>
      <c r="G36" s="11">
        <f t="shared" si="4"/>
        <v>34611</v>
      </c>
      <c r="H36" s="11">
        <f t="shared" si="4"/>
        <v>0</v>
      </c>
      <c r="I36" s="11">
        <f t="shared" si="4"/>
        <v>659891</v>
      </c>
      <c r="J36" s="11">
        <f t="shared" si="4"/>
        <v>694502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694502</v>
      </c>
      <c r="X36" s="11">
        <f t="shared" si="4"/>
        <v>18099678</v>
      </c>
      <c r="Y36" s="11">
        <f t="shared" si="4"/>
        <v>-17405176</v>
      </c>
      <c r="Z36" s="2">
        <f aca="true" t="shared" si="5" ref="Z36:Z49">+IF(X36&lt;&gt;0,+(Y36/X36)*100,0)</f>
        <v>-96.1629041135428</v>
      </c>
      <c r="AA36" s="15">
        <f>AA6+AA21</f>
        <v>72398712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30294354</v>
      </c>
      <c r="F37" s="11">
        <f t="shared" si="4"/>
        <v>44851688</v>
      </c>
      <c r="G37" s="11">
        <f t="shared" si="4"/>
        <v>157504</v>
      </c>
      <c r="H37" s="11">
        <f t="shared" si="4"/>
        <v>1123581</v>
      </c>
      <c r="I37" s="11">
        <f t="shared" si="4"/>
        <v>190095</v>
      </c>
      <c r="J37" s="11">
        <f t="shared" si="4"/>
        <v>1471180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1471180</v>
      </c>
      <c r="X37" s="11">
        <f t="shared" si="4"/>
        <v>11212922</v>
      </c>
      <c r="Y37" s="11">
        <f t="shared" si="4"/>
        <v>-9741742</v>
      </c>
      <c r="Z37" s="2">
        <f t="shared" si="5"/>
        <v>-86.87960194497028</v>
      </c>
      <c r="AA37" s="15">
        <f>AA7+AA22</f>
        <v>44851688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26061360</v>
      </c>
      <c r="F38" s="11">
        <f t="shared" si="4"/>
        <v>41992525</v>
      </c>
      <c r="G38" s="11">
        <f t="shared" si="4"/>
        <v>65298</v>
      </c>
      <c r="H38" s="11">
        <f t="shared" si="4"/>
        <v>1846387</v>
      </c>
      <c r="I38" s="11">
        <f t="shared" si="4"/>
        <v>2145251</v>
      </c>
      <c r="J38" s="11">
        <f t="shared" si="4"/>
        <v>4056936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4056936</v>
      </c>
      <c r="X38" s="11">
        <f t="shared" si="4"/>
        <v>10498131</v>
      </c>
      <c r="Y38" s="11">
        <f t="shared" si="4"/>
        <v>-6441195</v>
      </c>
      <c r="Z38" s="2">
        <f t="shared" si="5"/>
        <v>-61.3556355888491</v>
      </c>
      <c r="AA38" s="15">
        <f>AA8+AA23</f>
        <v>41992525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65916545</v>
      </c>
      <c r="F39" s="11">
        <f t="shared" si="4"/>
        <v>77943354</v>
      </c>
      <c r="G39" s="11">
        <f t="shared" si="4"/>
        <v>20</v>
      </c>
      <c r="H39" s="11">
        <f t="shared" si="4"/>
        <v>470543</v>
      </c>
      <c r="I39" s="11">
        <f t="shared" si="4"/>
        <v>650928</v>
      </c>
      <c r="J39" s="11">
        <f t="shared" si="4"/>
        <v>1121491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1121491</v>
      </c>
      <c r="X39" s="11">
        <f t="shared" si="4"/>
        <v>19485839</v>
      </c>
      <c r="Y39" s="11">
        <f t="shared" si="4"/>
        <v>-18364348</v>
      </c>
      <c r="Z39" s="2">
        <f t="shared" si="5"/>
        <v>-94.24458449030601</v>
      </c>
      <c r="AA39" s="15">
        <f>AA9+AA24</f>
        <v>77943354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4790000</v>
      </c>
      <c r="F40" s="11">
        <f t="shared" si="4"/>
        <v>4995867</v>
      </c>
      <c r="G40" s="11">
        <f t="shared" si="4"/>
        <v>0</v>
      </c>
      <c r="H40" s="11">
        <f t="shared" si="4"/>
        <v>345008</v>
      </c>
      <c r="I40" s="11">
        <f t="shared" si="4"/>
        <v>18305</v>
      </c>
      <c r="J40" s="11">
        <f t="shared" si="4"/>
        <v>363313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363313</v>
      </c>
      <c r="X40" s="11">
        <f t="shared" si="4"/>
        <v>1248967</v>
      </c>
      <c r="Y40" s="11">
        <f t="shared" si="4"/>
        <v>-885654</v>
      </c>
      <c r="Z40" s="2">
        <f t="shared" si="5"/>
        <v>-70.91092078493666</v>
      </c>
      <c r="AA40" s="15">
        <f>AA10+AA25</f>
        <v>4995867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198534259</v>
      </c>
      <c r="F41" s="51">
        <f t="shared" si="6"/>
        <v>242182146</v>
      </c>
      <c r="G41" s="51">
        <f t="shared" si="6"/>
        <v>257433</v>
      </c>
      <c r="H41" s="51">
        <f t="shared" si="6"/>
        <v>3785519</v>
      </c>
      <c r="I41" s="51">
        <f t="shared" si="6"/>
        <v>3664470</v>
      </c>
      <c r="J41" s="51">
        <f t="shared" si="6"/>
        <v>7707422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7707422</v>
      </c>
      <c r="X41" s="51">
        <f t="shared" si="6"/>
        <v>60545537</v>
      </c>
      <c r="Y41" s="51">
        <f t="shared" si="6"/>
        <v>-52838115</v>
      </c>
      <c r="Z41" s="52">
        <f t="shared" si="5"/>
        <v>-87.27004106016932</v>
      </c>
      <c r="AA41" s="53">
        <f>SUM(AA36:AA40)</f>
        <v>242182146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16205000</v>
      </c>
      <c r="F42" s="67">
        <f t="shared" si="7"/>
        <v>16676150</v>
      </c>
      <c r="G42" s="67">
        <f t="shared" si="7"/>
        <v>0</v>
      </c>
      <c r="H42" s="67">
        <f t="shared" si="7"/>
        <v>20</v>
      </c>
      <c r="I42" s="67">
        <f t="shared" si="7"/>
        <v>79403</v>
      </c>
      <c r="J42" s="67">
        <f t="shared" si="7"/>
        <v>79423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79423</v>
      </c>
      <c r="X42" s="67">
        <f t="shared" si="7"/>
        <v>4169038</v>
      </c>
      <c r="Y42" s="67">
        <f t="shared" si="7"/>
        <v>-4089615</v>
      </c>
      <c r="Z42" s="69">
        <f t="shared" si="5"/>
        <v>-98.09493221217942</v>
      </c>
      <c r="AA42" s="68">
        <f aca="true" t="shared" si="8" ref="AA42:AA48">AA12+AA27</f>
        <v>16676150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39625500</v>
      </c>
      <c r="F45" s="67">
        <f t="shared" si="7"/>
        <v>52882848</v>
      </c>
      <c r="G45" s="67">
        <f t="shared" si="7"/>
        <v>60</v>
      </c>
      <c r="H45" s="67">
        <f t="shared" si="7"/>
        <v>8363907</v>
      </c>
      <c r="I45" s="67">
        <f t="shared" si="7"/>
        <v>1267027</v>
      </c>
      <c r="J45" s="67">
        <f t="shared" si="7"/>
        <v>9630994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9630994</v>
      </c>
      <c r="X45" s="67">
        <f t="shared" si="7"/>
        <v>13220712</v>
      </c>
      <c r="Y45" s="67">
        <f t="shared" si="7"/>
        <v>-3589718</v>
      </c>
      <c r="Z45" s="69">
        <f t="shared" si="5"/>
        <v>-27.152229017620233</v>
      </c>
      <c r="AA45" s="68">
        <f t="shared" si="8"/>
        <v>52882848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2770000</v>
      </c>
      <c r="F48" s="67">
        <f t="shared" si="7"/>
        <v>2770000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692500</v>
      </c>
      <c r="Y48" s="67">
        <f t="shared" si="7"/>
        <v>-692500</v>
      </c>
      <c r="Z48" s="69">
        <f t="shared" si="5"/>
        <v>-100</v>
      </c>
      <c r="AA48" s="68">
        <f t="shared" si="8"/>
        <v>2770000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257134759</v>
      </c>
      <c r="F49" s="79">
        <f t="shared" si="9"/>
        <v>314511144</v>
      </c>
      <c r="G49" s="79">
        <f t="shared" si="9"/>
        <v>257493</v>
      </c>
      <c r="H49" s="79">
        <f t="shared" si="9"/>
        <v>12149446</v>
      </c>
      <c r="I49" s="79">
        <f t="shared" si="9"/>
        <v>5010900</v>
      </c>
      <c r="J49" s="79">
        <f t="shared" si="9"/>
        <v>17417839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17417839</v>
      </c>
      <c r="X49" s="79">
        <f t="shared" si="9"/>
        <v>78627787</v>
      </c>
      <c r="Y49" s="79">
        <f t="shared" si="9"/>
        <v>-61209948</v>
      </c>
      <c r="Z49" s="80">
        <f t="shared" si="5"/>
        <v>-77.84773085372477</v>
      </c>
      <c r="AA49" s="81">
        <f>SUM(AA41:AA48)</f>
        <v>314511144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80091216</v>
      </c>
      <c r="F51" s="67">
        <f t="shared" si="10"/>
        <v>80149545</v>
      </c>
      <c r="G51" s="67">
        <f t="shared" si="10"/>
        <v>1023645</v>
      </c>
      <c r="H51" s="67">
        <f t="shared" si="10"/>
        <v>2038493</v>
      </c>
      <c r="I51" s="67">
        <f t="shared" si="10"/>
        <v>4899586</v>
      </c>
      <c r="J51" s="67">
        <f t="shared" si="10"/>
        <v>7961724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7961724</v>
      </c>
      <c r="X51" s="67">
        <f t="shared" si="10"/>
        <v>20037387</v>
      </c>
      <c r="Y51" s="67">
        <f t="shared" si="10"/>
        <v>-12075663</v>
      </c>
      <c r="Z51" s="69">
        <f>+IF(X51&lt;&gt;0,+(Y51/X51)*100,0)</f>
        <v>-60.26565739335174</v>
      </c>
      <c r="AA51" s="68">
        <f>SUM(AA57:AA61)</f>
        <v>80149545</v>
      </c>
    </row>
    <row r="52" spans="1:27" ht="13.5">
      <c r="A52" s="84" t="s">
        <v>32</v>
      </c>
      <c r="B52" s="47"/>
      <c r="C52" s="9"/>
      <c r="D52" s="10"/>
      <c r="E52" s="11">
        <v>6900542</v>
      </c>
      <c r="F52" s="11">
        <v>6542707</v>
      </c>
      <c r="G52" s="11">
        <v>101751</v>
      </c>
      <c r="H52" s="11">
        <v>256605</v>
      </c>
      <c r="I52" s="11">
        <v>492200</v>
      </c>
      <c r="J52" s="11">
        <v>850556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850556</v>
      </c>
      <c r="X52" s="11">
        <v>1635677</v>
      </c>
      <c r="Y52" s="11">
        <v>-785121</v>
      </c>
      <c r="Z52" s="2">
        <v>-48</v>
      </c>
      <c r="AA52" s="15">
        <v>6542707</v>
      </c>
    </row>
    <row r="53" spans="1:27" ht="13.5">
      <c r="A53" s="84" t="s">
        <v>33</v>
      </c>
      <c r="B53" s="47"/>
      <c r="C53" s="9"/>
      <c r="D53" s="10"/>
      <c r="E53" s="11">
        <v>21822152</v>
      </c>
      <c r="F53" s="11">
        <v>22257152</v>
      </c>
      <c r="G53" s="11">
        <v>316942</v>
      </c>
      <c r="H53" s="11">
        <v>590688</v>
      </c>
      <c r="I53" s="11">
        <v>1204991</v>
      </c>
      <c r="J53" s="11">
        <v>2112621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2112621</v>
      </c>
      <c r="X53" s="11">
        <v>5564288</v>
      </c>
      <c r="Y53" s="11">
        <v>-3451667</v>
      </c>
      <c r="Z53" s="2">
        <v>-62.03</v>
      </c>
      <c r="AA53" s="15">
        <v>22257152</v>
      </c>
    </row>
    <row r="54" spans="1:27" ht="13.5">
      <c r="A54" s="84" t="s">
        <v>34</v>
      </c>
      <c r="B54" s="47"/>
      <c r="C54" s="9"/>
      <c r="D54" s="10"/>
      <c r="E54" s="11">
        <v>3576101</v>
      </c>
      <c r="F54" s="11">
        <v>3036936</v>
      </c>
      <c r="G54" s="11">
        <v>96823</v>
      </c>
      <c r="H54" s="11">
        <v>106089</v>
      </c>
      <c r="I54" s="11">
        <v>75376</v>
      </c>
      <c r="J54" s="11">
        <v>278288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278288</v>
      </c>
      <c r="X54" s="11">
        <v>759234</v>
      </c>
      <c r="Y54" s="11">
        <v>-480946</v>
      </c>
      <c r="Z54" s="2">
        <v>-63.35</v>
      </c>
      <c r="AA54" s="15">
        <v>3036936</v>
      </c>
    </row>
    <row r="55" spans="1:27" ht="13.5">
      <c r="A55" s="84" t="s">
        <v>35</v>
      </c>
      <c r="B55" s="47"/>
      <c r="C55" s="9"/>
      <c r="D55" s="10"/>
      <c r="E55" s="11">
        <v>1849296</v>
      </c>
      <c r="F55" s="11">
        <v>1823600</v>
      </c>
      <c r="G55" s="11">
        <v>8385</v>
      </c>
      <c r="H55" s="11">
        <v>31455</v>
      </c>
      <c r="I55" s="11">
        <v>89557</v>
      </c>
      <c r="J55" s="11">
        <v>129397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129397</v>
      </c>
      <c r="X55" s="11">
        <v>455900</v>
      </c>
      <c r="Y55" s="11">
        <v>-326503</v>
      </c>
      <c r="Z55" s="2">
        <v>-71.62</v>
      </c>
      <c r="AA55" s="15">
        <v>1823600</v>
      </c>
    </row>
    <row r="56" spans="1:27" ht="13.5">
      <c r="A56" s="84" t="s">
        <v>36</v>
      </c>
      <c r="B56" s="47"/>
      <c r="C56" s="9"/>
      <c r="D56" s="10"/>
      <c r="E56" s="11">
        <v>839425</v>
      </c>
      <c r="F56" s="11">
        <v>2078875</v>
      </c>
      <c r="G56" s="11"/>
      <c r="H56" s="11">
        <v>29950</v>
      </c>
      <c r="I56" s="11">
        <v>93390</v>
      </c>
      <c r="J56" s="11">
        <v>123340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123340</v>
      </c>
      <c r="X56" s="11">
        <v>519719</v>
      </c>
      <c r="Y56" s="11">
        <v>-396379</v>
      </c>
      <c r="Z56" s="2">
        <v>-76.27</v>
      </c>
      <c r="AA56" s="15">
        <v>2078875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34987516</v>
      </c>
      <c r="F57" s="51">
        <f t="shared" si="11"/>
        <v>35739270</v>
      </c>
      <c r="G57" s="51">
        <f t="shared" si="11"/>
        <v>523901</v>
      </c>
      <c r="H57" s="51">
        <f t="shared" si="11"/>
        <v>1014787</v>
      </c>
      <c r="I57" s="51">
        <f t="shared" si="11"/>
        <v>1955514</v>
      </c>
      <c r="J57" s="51">
        <f t="shared" si="11"/>
        <v>3494202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3494202</v>
      </c>
      <c r="X57" s="51">
        <f t="shared" si="11"/>
        <v>8934818</v>
      </c>
      <c r="Y57" s="51">
        <f t="shared" si="11"/>
        <v>-5440616</v>
      </c>
      <c r="Z57" s="52">
        <f>+IF(X57&lt;&gt;0,+(Y57/X57)*100,0)</f>
        <v>-60.89229797406058</v>
      </c>
      <c r="AA57" s="53">
        <f>SUM(AA52:AA56)</f>
        <v>35739270</v>
      </c>
    </row>
    <row r="58" spans="1:27" ht="13.5">
      <c r="A58" s="86" t="s">
        <v>38</v>
      </c>
      <c r="B58" s="35"/>
      <c r="C58" s="9"/>
      <c r="D58" s="10"/>
      <c r="E58" s="11">
        <v>11035342</v>
      </c>
      <c r="F58" s="11">
        <v>10221022</v>
      </c>
      <c r="G58" s="11">
        <v>22736</v>
      </c>
      <c r="H58" s="11">
        <v>6464</v>
      </c>
      <c r="I58" s="11">
        <v>78251</v>
      </c>
      <c r="J58" s="11">
        <v>107451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107451</v>
      </c>
      <c r="X58" s="11">
        <v>2555256</v>
      </c>
      <c r="Y58" s="11">
        <v>-2447805</v>
      </c>
      <c r="Z58" s="2">
        <v>-95.79</v>
      </c>
      <c r="AA58" s="15">
        <v>10221022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34068358</v>
      </c>
      <c r="F61" s="11">
        <v>34189253</v>
      </c>
      <c r="G61" s="11">
        <v>477008</v>
      </c>
      <c r="H61" s="11">
        <v>1017242</v>
      </c>
      <c r="I61" s="11">
        <v>2865821</v>
      </c>
      <c r="J61" s="11">
        <v>4360071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4360071</v>
      </c>
      <c r="X61" s="11">
        <v>8547313</v>
      </c>
      <c r="Y61" s="11">
        <v>-4187242</v>
      </c>
      <c r="Z61" s="2">
        <v>-48.99</v>
      </c>
      <c r="AA61" s="15">
        <v>34189253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299885013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1023643</v>
      </c>
      <c r="H68" s="11">
        <v>2038492</v>
      </c>
      <c r="I68" s="11">
        <v>4899585</v>
      </c>
      <c r="J68" s="11">
        <v>7961720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7961720</v>
      </c>
      <c r="X68" s="11"/>
      <c r="Y68" s="11">
        <v>7961720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299885013</v>
      </c>
      <c r="F69" s="79">
        <f t="shared" si="12"/>
        <v>0</v>
      </c>
      <c r="G69" s="79">
        <f t="shared" si="12"/>
        <v>1023643</v>
      </c>
      <c r="H69" s="79">
        <f t="shared" si="12"/>
        <v>2038492</v>
      </c>
      <c r="I69" s="79">
        <f t="shared" si="12"/>
        <v>4899585</v>
      </c>
      <c r="J69" s="79">
        <f t="shared" si="12"/>
        <v>7961720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7961720</v>
      </c>
      <c r="X69" s="79">
        <f t="shared" si="12"/>
        <v>0</v>
      </c>
      <c r="Y69" s="79">
        <f t="shared" si="12"/>
        <v>7961720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62841250</v>
      </c>
      <c r="F5" s="43">
        <f t="shared" si="0"/>
        <v>62841250</v>
      </c>
      <c r="G5" s="43">
        <f t="shared" si="0"/>
        <v>46280</v>
      </c>
      <c r="H5" s="43">
        <f t="shared" si="0"/>
        <v>516720</v>
      </c>
      <c r="I5" s="43">
        <f t="shared" si="0"/>
        <v>881472</v>
      </c>
      <c r="J5" s="43">
        <f t="shared" si="0"/>
        <v>1444472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1444472</v>
      </c>
      <c r="X5" s="43">
        <f t="shared" si="0"/>
        <v>15710313</v>
      </c>
      <c r="Y5" s="43">
        <f t="shared" si="0"/>
        <v>-14265841</v>
      </c>
      <c r="Z5" s="44">
        <f>+IF(X5&lt;&gt;0,+(Y5/X5)*100,0)</f>
        <v>-90.80558102184216</v>
      </c>
      <c r="AA5" s="45">
        <f>SUM(AA11:AA18)</f>
        <v>62841250</v>
      </c>
    </row>
    <row r="6" spans="1:27" ht="13.5">
      <c r="A6" s="46" t="s">
        <v>32</v>
      </c>
      <c r="B6" s="47"/>
      <c r="C6" s="9"/>
      <c r="D6" s="10"/>
      <c r="E6" s="11">
        <v>4172450</v>
      </c>
      <c r="F6" s="11">
        <v>4172450</v>
      </c>
      <c r="G6" s="11"/>
      <c r="H6" s="11"/>
      <c r="I6" s="11">
        <v>881472</v>
      </c>
      <c r="J6" s="11">
        <v>881472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881472</v>
      </c>
      <c r="X6" s="11">
        <v>1043113</v>
      </c>
      <c r="Y6" s="11">
        <v>-161641</v>
      </c>
      <c r="Z6" s="2">
        <v>-15.5</v>
      </c>
      <c r="AA6" s="15">
        <v>4172450</v>
      </c>
    </row>
    <row r="7" spans="1:27" ht="13.5">
      <c r="A7" s="46" t="s">
        <v>33</v>
      </c>
      <c r="B7" s="47"/>
      <c r="C7" s="9"/>
      <c r="D7" s="10"/>
      <c r="E7" s="11">
        <v>11500000</v>
      </c>
      <c r="F7" s="11">
        <v>11500000</v>
      </c>
      <c r="G7" s="11"/>
      <c r="H7" s="11">
        <v>516720</v>
      </c>
      <c r="I7" s="11"/>
      <c r="J7" s="11">
        <v>516720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516720</v>
      </c>
      <c r="X7" s="11">
        <v>2875000</v>
      </c>
      <c r="Y7" s="11">
        <v>-2358280</v>
      </c>
      <c r="Z7" s="2">
        <v>-82.03</v>
      </c>
      <c r="AA7" s="15">
        <v>11500000</v>
      </c>
    </row>
    <row r="8" spans="1:27" ht="13.5">
      <c r="A8" s="46" t="s">
        <v>34</v>
      </c>
      <c r="B8" s="47"/>
      <c r="C8" s="9"/>
      <c r="D8" s="10"/>
      <c r="E8" s="11">
        <v>24258600</v>
      </c>
      <c r="F8" s="11">
        <v>24258600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6064650</v>
      </c>
      <c r="Y8" s="11">
        <v>-6064650</v>
      </c>
      <c r="Z8" s="2">
        <v>-100</v>
      </c>
      <c r="AA8" s="15">
        <v>24258600</v>
      </c>
    </row>
    <row r="9" spans="1:27" ht="13.5">
      <c r="A9" s="46" t="s">
        <v>35</v>
      </c>
      <c r="B9" s="47"/>
      <c r="C9" s="9"/>
      <c r="D9" s="10"/>
      <c r="E9" s="11">
        <v>13571200</v>
      </c>
      <c r="F9" s="11">
        <v>13571200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3392800</v>
      </c>
      <c r="Y9" s="11">
        <v>-3392800</v>
      </c>
      <c r="Z9" s="2">
        <v>-100</v>
      </c>
      <c r="AA9" s="15">
        <v>13571200</v>
      </c>
    </row>
    <row r="10" spans="1:27" ht="13.5">
      <c r="A10" s="46" t="s">
        <v>36</v>
      </c>
      <c r="B10" s="47"/>
      <c r="C10" s="9"/>
      <c r="D10" s="10"/>
      <c r="E10" s="11">
        <v>3604000</v>
      </c>
      <c r="F10" s="11">
        <v>3604000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901000</v>
      </c>
      <c r="Y10" s="11">
        <v>-901000</v>
      </c>
      <c r="Z10" s="2">
        <v>-100</v>
      </c>
      <c r="AA10" s="15">
        <v>3604000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57106250</v>
      </c>
      <c r="F11" s="51">
        <f t="shared" si="1"/>
        <v>57106250</v>
      </c>
      <c r="G11" s="51">
        <f t="shared" si="1"/>
        <v>0</v>
      </c>
      <c r="H11" s="51">
        <f t="shared" si="1"/>
        <v>516720</v>
      </c>
      <c r="I11" s="51">
        <f t="shared" si="1"/>
        <v>881472</v>
      </c>
      <c r="J11" s="51">
        <f t="shared" si="1"/>
        <v>1398192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1398192</v>
      </c>
      <c r="X11" s="51">
        <f t="shared" si="1"/>
        <v>14276563</v>
      </c>
      <c r="Y11" s="51">
        <f t="shared" si="1"/>
        <v>-12878371</v>
      </c>
      <c r="Z11" s="52">
        <f>+IF(X11&lt;&gt;0,+(Y11/X11)*100,0)</f>
        <v>-90.20638230644168</v>
      </c>
      <c r="AA11" s="53">
        <f>SUM(AA6:AA10)</f>
        <v>57106250</v>
      </c>
    </row>
    <row r="12" spans="1:27" ht="13.5">
      <c r="A12" s="54" t="s">
        <v>38</v>
      </c>
      <c r="B12" s="35"/>
      <c r="C12" s="9"/>
      <c r="D12" s="10"/>
      <c r="E12" s="11">
        <v>2480000</v>
      </c>
      <c r="F12" s="11">
        <v>2480000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620000</v>
      </c>
      <c r="Y12" s="11">
        <v>-620000</v>
      </c>
      <c r="Z12" s="2">
        <v>-100</v>
      </c>
      <c r="AA12" s="15">
        <v>2480000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3255000</v>
      </c>
      <c r="F15" s="11">
        <v>3255000</v>
      </c>
      <c r="G15" s="11">
        <v>46280</v>
      </c>
      <c r="H15" s="11"/>
      <c r="I15" s="11"/>
      <c r="J15" s="11">
        <v>46280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46280</v>
      </c>
      <c r="X15" s="11">
        <v>813750</v>
      </c>
      <c r="Y15" s="11">
        <v>-767470</v>
      </c>
      <c r="Z15" s="2">
        <v>-94.31</v>
      </c>
      <c r="AA15" s="15">
        <v>3255000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13000000</v>
      </c>
      <c r="F20" s="60">
        <f t="shared" si="2"/>
        <v>13000000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3250000</v>
      </c>
      <c r="Y20" s="60">
        <f t="shared" si="2"/>
        <v>-3250000</v>
      </c>
      <c r="Z20" s="61">
        <f>+IF(X20&lt;&gt;0,+(Y20/X20)*100,0)</f>
        <v>-100</v>
      </c>
      <c r="AA20" s="62">
        <f>SUM(AA26:AA33)</f>
        <v>13000000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13000000</v>
      </c>
      <c r="F24" s="11">
        <v>13000000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3250000</v>
      </c>
      <c r="Y24" s="11">
        <v>-3250000</v>
      </c>
      <c r="Z24" s="2">
        <v>-100</v>
      </c>
      <c r="AA24" s="15">
        <v>13000000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13000000</v>
      </c>
      <c r="F26" s="51">
        <f t="shared" si="3"/>
        <v>13000000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3250000</v>
      </c>
      <c r="Y26" s="51">
        <f t="shared" si="3"/>
        <v>-3250000</v>
      </c>
      <c r="Z26" s="52">
        <f>+IF(X26&lt;&gt;0,+(Y26/X26)*100,0)</f>
        <v>-100</v>
      </c>
      <c r="AA26" s="53">
        <f>SUM(AA21:AA25)</f>
        <v>13000000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4172450</v>
      </c>
      <c r="F36" s="11">
        <f t="shared" si="4"/>
        <v>4172450</v>
      </c>
      <c r="G36" s="11">
        <f t="shared" si="4"/>
        <v>0</v>
      </c>
      <c r="H36" s="11">
        <f t="shared" si="4"/>
        <v>0</v>
      </c>
      <c r="I36" s="11">
        <f t="shared" si="4"/>
        <v>881472</v>
      </c>
      <c r="J36" s="11">
        <f t="shared" si="4"/>
        <v>881472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881472</v>
      </c>
      <c r="X36" s="11">
        <f t="shared" si="4"/>
        <v>1043113</v>
      </c>
      <c r="Y36" s="11">
        <f t="shared" si="4"/>
        <v>-161641</v>
      </c>
      <c r="Z36" s="2">
        <f aca="true" t="shared" si="5" ref="Z36:Z49">+IF(X36&lt;&gt;0,+(Y36/X36)*100,0)</f>
        <v>-15.49602008603095</v>
      </c>
      <c r="AA36" s="15">
        <f>AA6+AA21</f>
        <v>4172450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11500000</v>
      </c>
      <c r="F37" s="11">
        <f t="shared" si="4"/>
        <v>11500000</v>
      </c>
      <c r="G37" s="11">
        <f t="shared" si="4"/>
        <v>0</v>
      </c>
      <c r="H37" s="11">
        <f t="shared" si="4"/>
        <v>516720</v>
      </c>
      <c r="I37" s="11">
        <f t="shared" si="4"/>
        <v>0</v>
      </c>
      <c r="J37" s="11">
        <f t="shared" si="4"/>
        <v>516720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516720</v>
      </c>
      <c r="X37" s="11">
        <f t="shared" si="4"/>
        <v>2875000</v>
      </c>
      <c r="Y37" s="11">
        <f t="shared" si="4"/>
        <v>-2358280</v>
      </c>
      <c r="Z37" s="2">
        <f t="shared" si="5"/>
        <v>-82.02713043478262</v>
      </c>
      <c r="AA37" s="15">
        <f>AA7+AA22</f>
        <v>11500000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24258600</v>
      </c>
      <c r="F38" s="11">
        <f t="shared" si="4"/>
        <v>24258600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6064650</v>
      </c>
      <c r="Y38" s="11">
        <f t="shared" si="4"/>
        <v>-6064650</v>
      </c>
      <c r="Z38" s="2">
        <f t="shared" si="5"/>
        <v>-100</v>
      </c>
      <c r="AA38" s="15">
        <f>AA8+AA23</f>
        <v>24258600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26571200</v>
      </c>
      <c r="F39" s="11">
        <f t="shared" si="4"/>
        <v>26571200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6642800</v>
      </c>
      <c r="Y39" s="11">
        <f t="shared" si="4"/>
        <v>-6642800</v>
      </c>
      <c r="Z39" s="2">
        <f t="shared" si="5"/>
        <v>-100</v>
      </c>
      <c r="AA39" s="15">
        <f>AA9+AA24</f>
        <v>26571200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3604000</v>
      </c>
      <c r="F40" s="11">
        <f t="shared" si="4"/>
        <v>3604000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901000</v>
      </c>
      <c r="Y40" s="11">
        <f t="shared" si="4"/>
        <v>-901000</v>
      </c>
      <c r="Z40" s="2">
        <f t="shared" si="5"/>
        <v>-100</v>
      </c>
      <c r="AA40" s="15">
        <f>AA10+AA25</f>
        <v>3604000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70106250</v>
      </c>
      <c r="F41" s="51">
        <f t="shared" si="6"/>
        <v>70106250</v>
      </c>
      <c r="G41" s="51">
        <f t="shared" si="6"/>
        <v>0</v>
      </c>
      <c r="H41" s="51">
        <f t="shared" si="6"/>
        <v>516720</v>
      </c>
      <c r="I41" s="51">
        <f t="shared" si="6"/>
        <v>881472</v>
      </c>
      <c r="J41" s="51">
        <f t="shared" si="6"/>
        <v>1398192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1398192</v>
      </c>
      <c r="X41" s="51">
        <f t="shared" si="6"/>
        <v>17526563</v>
      </c>
      <c r="Y41" s="51">
        <f t="shared" si="6"/>
        <v>-16128371</v>
      </c>
      <c r="Z41" s="52">
        <f t="shared" si="5"/>
        <v>-92.02244045224384</v>
      </c>
      <c r="AA41" s="53">
        <f>SUM(AA36:AA40)</f>
        <v>70106250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2480000</v>
      </c>
      <c r="F42" s="67">
        <f t="shared" si="7"/>
        <v>2480000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620000</v>
      </c>
      <c r="Y42" s="67">
        <f t="shared" si="7"/>
        <v>-620000</v>
      </c>
      <c r="Z42" s="69">
        <f t="shared" si="5"/>
        <v>-100</v>
      </c>
      <c r="AA42" s="68">
        <f aca="true" t="shared" si="8" ref="AA42:AA48">AA12+AA27</f>
        <v>2480000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3255000</v>
      </c>
      <c r="F45" s="67">
        <f t="shared" si="7"/>
        <v>3255000</v>
      </c>
      <c r="G45" s="67">
        <f t="shared" si="7"/>
        <v>46280</v>
      </c>
      <c r="H45" s="67">
        <f t="shared" si="7"/>
        <v>0</v>
      </c>
      <c r="I45" s="67">
        <f t="shared" si="7"/>
        <v>0</v>
      </c>
      <c r="J45" s="67">
        <f t="shared" si="7"/>
        <v>46280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46280</v>
      </c>
      <c r="X45" s="67">
        <f t="shared" si="7"/>
        <v>813750</v>
      </c>
      <c r="Y45" s="67">
        <f t="shared" si="7"/>
        <v>-767470</v>
      </c>
      <c r="Z45" s="69">
        <f t="shared" si="5"/>
        <v>-94.31274961597542</v>
      </c>
      <c r="AA45" s="68">
        <f t="shared" si="8"/>
        <v>3255000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75841250</v>
      </c>
      <c r="F49" s="79">
        <f t="shared" si="9"/>
        <v>75841250</v>
      </c>
      <c r="G49" s="79">
        <f t="shared" si="9"/>
        <v>46280</v>
      </c>
      <c r="H49" s="79">
        <f t="shared" si="9"/>
        <v>516720</v>
      </c>
      <c r="I49" s="79">
        <f t="shared" si="9"/>
        <v>881472</v>
      </c>
      <c r="J49" s="79">
        <f t="shared" si="9"/>
        <v>1444472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1444472</v>
      </c>
      <c r="X49" s="79">
        <f t="shared" si="9"/>
        <v>18960313</v>
      </c>
      <c r="Y49" s="79">
        <f t="shared" si="9"/>
        <v>-17515841</v>
      </c>
      <c r="Z49" s="80">
        <f t="shared" si="5"/>
        <v>-92.38160256109697</v>
      </c>
      <c r="AA49" s="81">
        <f>SUM(AA41:AA48)</f>
        <v>75841250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3920970</v>
      </c>
      <c r="H65" s="11">
        <v>4043859</v>
      </c>
      <c r="I65" s="11">
        <v>4305047</v>
      </c>
      <c r="J65" s="11">
        <v>12269876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12269876</v>
      </c>
      <c r="X65" s="11"/>
      <c r="Y65" s="11">
        <v>12269876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3763</v>
      </c>
      <c r="H66" s="14">
        <v>218183</v>
      </c>
      <c r="I66" s="14">
        <v>97080</v>
      </c>
      <c r="J66" s="14">
        <v>319026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319026</v>
      </c>
      <c r="X66" s="14"/>
      <c r="Y66" s="14">
        <v>319026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301600</v>
      </c>
      <c r="H67" s="11">
        <v>301600</v>
      </c>
      <c r="I67" s="11">
        <v>301600</v>
      </c>
      <c r="J67" s="11">
        <v>904800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904800</v>
      </c>
      <c r="X67" s="11"/>
      <c r="Y67" s="11">
        <v>904800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184738</v>
      </c>
      <c r="H68" s="11">
        <v>2230093</v>
      </c>
      <c r="I68" s="11">
        <v>640486</v>
      </c>
      <c r="J68" s="11">
        <v>3055317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3055317</v>
      </c>
      <c r="X68" s="11"/>
      <c r="Y68" s="11">
        <v>3055317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4411071</v>
      </c>
      <c r="H69" s="79">
        <f t="shared" si="12"/>
        <v>6793735</v>
      </c>
      <c r="I69" s="79">
        <f t="shared" si="12"/>
        <v>5344213</v>
      </c>
      <c r="J69" s="79">
        <f t="shared" si="12"/>
        <v>16549019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16549019</v>
      </c>
      <c r="X69" s="79">
        <f t="shared" si="12"/>
        <v>0</v>
      </c>
      <c r="Y69" s="79">
        <f t="shared" si="12"/>
        <v>16549019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103990254</v>
      </c>
      <c r="D5" s="42">
        <f t="shared" si="0"/>
        <v>0</v>
      </c>
      <c r="E5" s="43">
        <f t="shared" si="0"/>
        <v>95114313</v>
      </c>
      <c r="F5" s="43">
        <f t="shared" si="0"/>
        <v>95114313</v>
      </c>
      <c r="G5" s="43">
        <f t="shared" si="0"/>
        <v>0</v>
      </c>
      <c r="H5" s="43">
        <f t="shared" si="0"/>
        <v>4991981</v>
      </c>
      <c r="I5" s="43">
        <f t="shared" si="0"/>
        <v>1818521</v>
      </c>
      <c r="J5" s="43">
        <f t="shared" si="0"/>
        <v>6810502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6810502</v>
      </c>
      <c r="X5" s="43">
        <f t="shared" si="0"/>
        <v>23778578</v>
      </c>
      <c r="Y5" s="43">
        <f t="shared" si="0"/>
        <v>-16968076</v>
      </c>
      <c r="Z5" s="44">
        <f>+IF(X5&lt;&gt;0,+(Y5/X5)*100,0)</f>
        <v>-71.35866577050992</v>
      </c>
      <c r="AA5" s="45">
        <f>SUM(AA11:AA18)</f>
        <v>95114313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2000000</v>
      </c>
      <c r="F7" s="11">
        <v>2000000</v>
      </c>
      <c r="G7" s="11"/>
      <c r="H7" s="11"/>
      <c r="I7" s="11">
        <v>930305</v>
      </c>
      <c r="J7" s="11">
        <v>930305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930305</v>
      </c>
      <c r="X7" s="11">
        <v>500000</v>
      </c>
      <c r="Y7" s="11">
        <v>430305</v>
      </c>
      <c r="Z7" s="2">
        <v>86.06</v>
      </c>
      <c r="AA7" s="15">
        <v>2000000</v>
      </c>
    </row>
    <row r="8" spans="1:27" ht="13.5">
      <c r="A8" s="46" t="s">
        <v>34</v>
      </c>
      <c r="B8" s="47"/>
      <c r="C8" s="9"/>
      <c r="D8" s="10"/>
      <c r="E8" s="11">
        <v>72549680</v>
      </c>
      <c r="F8" s="11">
        <v>72549680</v>
      </c>
      <c r="G8" s="11"/>
      <c r="H8" s="11">
        <v>4991981</v>
      </c>
      <c r="I8" s="11">
        <v>101220</v>
      </c>
      <c r="J8" s="11">
        <v>5093201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5093201</v>
      </c>
      <c r="X8" s="11">
        <v>18137420</v>
      </c>
      <c r="Y8" s="11">
        <v>-13044219</v>
      </c>
      <c r="Z8" s="2">
        <v>-71.92</v>
      </c>
      <c r="AA8" s="15">
        <v>72549680</v>
      </c>
    </row>
    <row r="9" spans="1:27" ht="13.5">
      <c r="A9" s="46" t="s">
        <v>35</v>
      </c>
      <c r="B9" s="47"/>
      <c r="C9" s="9"/>
      <c r="D9" s="10"/>
      <c r="E9" s="11">
        <v>19664633</v>
      </c>
      <c r="F9" s="11">
        <v>19664633</v>
      </c>
      <c r="G9" s="11"/>
      <c r="H9" s="11"/>
      <c r="I9" s="11">
        <v>786996</v>
      </c>
      <c r="J9" s="11">
        <v>786996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786996</v>
      </c>
      <c r="X9" s="11">
        <v>4916158</v>
      </c>
      <c r="Y9" s="11">
        <v>-4129162</v>
      </c>
      <c r="Z9" s="2">
        <v>-83.99</v>
      </c>
      <c r="AA9" s="15">
        <v>19664633</v>
      </c>
    </row>
    <row r="10" spans="1:27" ht="13.5">
      <c r="A10" s="46" t="s">
        <v>36</v>
      </c>
      <c r="B10" s="47"/>
      <c r="C10" s="9">
        <v>102563075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102563075</v>
      </c>
      <c r="D11" s="50">
        <f t="shared" si="1"/>
        <v>0</v>
      </c>
      <c r="E11" s="51">
        <f t="shared" si="1"/>
        <v>94214313</v>
      </c>
      <c r="F11" s="51">
        <f t="shared" si="1"/>
        <v>94214313</v>
      </c>
      <c r="G11" s="51">
        <f t="shared" si="1"/>
        <v>0</v>
      </c>
      <c r="H11" s="51">
        <f t="shared" si="1"/>
        <v>4991981</v>
      </c>
      <c r="I11" s="51">
        <f t="shared" si="1"/>
        <v>1818521</v>
      </c>
      <c r="J11" s="51">
        <f t="shared" si="1"/>
        <v>6810502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6810502</v>
      </c>
      <c r="X11" s="51">
        <f t="shared" si="1"/>
        <v>23553578</v>
      </c>
      <c r="Y11" s="51">
        <f t="shared" si="1"/>
        <v>-16743076</v>
      </c>
      <c r="Z11" s="52">
        <f>+IF(X11&lt;&gt;0,+(Y11/X11)*100,0)</f>
        <v>-71.08506401872361</v>
      </c>
      <c r="AA11" s="53">
        <f>SUM(AA6:AA10)</f>
        <v>94214313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1012064</v>
      </c>
      <c r="D15" s="10"/>
      <c r="E15" s="11">
        <v>900000</v>
      </c>
      <c r="F15" s="11">
        <v>900000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225000</v>
      </c>
      <c r="Y15" s="11">
        <v>-225000</v>
      </c>
      <c r="Z15" s="2">
        <v>-100</v>
      </c>
      <c r="AA15" s="15">
        <v>900000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415115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40557468</v>
      </c>
      <c r="F20" s="60">
        <f t="shared" si="2"/>
        <v>40557468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10139367</v>
      </c>
      <c r="Y20" s="60">
        <f t="shared" si="2"/>
        <v>-10139367</v>
      </c>
      <c r="Z20" s="61">
        <f>+IF(X20&lt;&gt;0,+(Y20/X20)*100,0)</f>
        <v>-100</v>
      </c>
      <c r="AA20" s="62">
        <f>SUM(AA26:AA33)</f>
        <v>40557468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40557468</v>
      </c>
      <c r="F23" s="11">
        <v>40557468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10139367</v>
      </c>
      <c r="Y23" s="11">
        <v>-10139367</v>
      </c>
      <c r="Z23" s="2">
        <v>-100</v>
      </c>
      <c r="AA23" s="15">
        <v>40557468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40557468</v>
      </c>
      <c r="F26" s="51">
        <f t="shared" si="3"/>
        <v>40557468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10139367</v>
      </c>
      <c r="Y26" s="51">
        <f t="shared" si="3"/>
        <v>-10139367</v>
      </c>
      <c r="Z26" s="52">
        <f>+IF(X26&lt;&gt;0,+(Y26/X26)*100,0)</f>
        <v>-100</v>
      </c>
      <c r="AA26" s="53">
        <f>SUM(AA21:AA25)</f>
        <v>40557468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2000000</v>
      </c>
      <c r="F37" s="11">
        <f t="shared" si="4"/>
        <v>2000000</v>
      </c>
      <c r="G37" s="11">
        <f t="shared" si="4"/>
        <v>0</v>
      </c>
      <c r="H37" s="11">
        <f t="shared" si="4"/>
        <v>0</v>
      </c>
      <c r="I37" s="11">
        <f t="shared" si="4"/>
        <v>930305</v>
      </c>
      <c r="J37" s="11">
        <f t="shared" si="4"/>
        <v>930305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930305</v>
      </c>
      <c r="X37" s="11">
        <f t="shared" si="4"/>
        <v>500000</v>
      </c>
      <c r="Y37" s="11">
        <f t="shared" si="4"/>
        <v>430305</v>
      </c>
      <c r="Z37" s="2">
        <f t="shared" si="5"/>
        <v>86.06099999999999</v>
      </c>
      <c r="AA37" s="15">
        <f>AA7+AA22</f>
        <v>2000000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113107148</v>
      </c>
      <c r="F38" s="11">
        <f t="shared" si="4"/>
        <v>113107148</v>
      </c>
      <c r="G38" s="11">
        <f t="shared" si="4"/>
        <v>0</v>
      </c>
      <c r="H38" s="11">
        <f t="shared" si="4"/>
        <v>4991981</v>
      </c>
      <c r="I38" s="11">
        <f t="shared" si="4"/>
        <v>101220</v>
      </c>
      <c r="J38" s="11">
        <f t="shared" si="4"/>
        <v>5093201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5093201</v>
      </c>
      <c r="X38" s="11">
        <f t="shared" si="4"/>
        <v>28276787</v>
      </c>
      <c r="Y38" s="11">
        <f t="shared" si="4"/>
        <v>-23183586</v>
      </c>
      <c r="Z38" s="2">
        <f t="shared" si="5"/>
        <v>-81.98804906653645</v>
      </c>
      <c r="AA38" s="15">
        <f>AA8+AA23</f>
        <v>113107148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19664633</v>
      </c>
      <c r="F39" s="11">
        <f t="shared" si="4"/>
        <v>19664633</v>
      </c>
      <c r="G39" s="11">
        <f t="shared" si="4"/>
        <v>0</v>
      </c>
      <c r="H39" s="11">
        <f t="shared" si="4"/>
        <v>0</v>
      </c>
      <c r="I39" s="11">
        <f t="shared" si="4"/>
        <v>786996</v>
      </c>
      <c r="J39" s="11">
        <f t="shared" si="4"/>
        <v>786996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786996</v>
      </c>
      <c r="X39" s="11">
        <f t="shared" si="4"/>
        <v>4916158</v>
      </c>
      <c r="Y39" s="11">
        <f t="shared" si="4"/>
        <v>-4129162</v>
      </c>
      <c r="Z39" s="2">
        <f t="shared" si="5"/>
        <v>-83.9916455085455</v>
      </c>
      <c r="AA39" s="15">
        <f>AA9+AA24</f>
        <v>19664633</v>
      </c>
    </row>
    <row r="40" spans="1:27" ht="13.5">
      <c r="A40" s="46" t="s">
        <v>36</v>
      </c>
      <c r="B40" s="47"/>
      <c r="C40" s="9">
        <f t="shared" si="4"/>
        <v>102563075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102563075</v>
      </c>
      <c r="D41" s="50">
        <f t="shared" si="6"/>
        <v>0</v>
      </c>
      <c r="E41" s="51">
        <f t="shared" si="6"/>
        <v>134771781</v>
      </c>
      <c r="F41" s="51">
        <f t="shared" si="6"/>
        <v>134771781</v>
      </c>
      <c r="G41" s="51">
        <f t="shared" si="6"/>
        <v>0</v>
      </c>
      <c r="H41" s="51">
        <f t="shared" si="6"/>
        <v>4991981</v>
      </c>
      <c r="I41" s="51">
        <f t="shared" si="6"/>
        <v>1818521</v>
      </c>
      <c r="J41" s="51">
        <f t="shared" si="6"/>
        <v>6810502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6810502</v>
      </c>
      <c r="X41" s="51">
        <f t="shared" si="6"/>
        <v>33692945</v>
      </c>
      <c r="Y41" s="51">
        <f t="shared" si="6"/>
        <v>-26882443</v>
      </c>
      <c r="Z41" s="52">
        <f t="shared" si="5"/>
        <v>-79.78656362630218</v>
      </c>
      <c r="AA41" s="53">
        <f>SUM(AA36:AA40)</f>
        <v>134771781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1012064</v>
      </c>
      <c r="D45" s="66">
        <f t="shared" si="7"/>
        <v>0</v>
      </c>
      <c r="E45" s="67">
        <f t="shared" si="7"/>
        <v>900000</v>
      </c>
      <c r="F45" s="67">
        <f t="shared" si="7"/>
        <v>900000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225000</v>
      </c>
      <c r="Y45" s="67">
        <f t="shared" si="7"/>
        <v>-225000</v>
      </c>
      <c r="Z45" s="69">
        <f t="shared" si="5"/>
        <v>-100</v>
      </c>
      <c r="AA45" s="68">
        <f t="shared" si="8"/>
        <v>900000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415115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103990254</v>
      </c>
      <c r="D49" s="78">
        <f t="shared" si="9"/>
        <v>0</v>
      </c>
      <c r="E49" s="79">
        <f t="shared" si="9"/>
        <v>135671781</v>
      </c>
      <c r="F49" s="79">
        <f t="shared" si="9"/>
        <v>135671781</v>
      </c>
      <c r="G49" s="79">
        <f t="shared" si="9"/>
        <v>0</v>
      </c>
      <c r="H49" s="79">
        <f t="shared" si="9"/>
        <v>4991981</v>
      </c>
      <c r="I49" s="79">
        <f t="shared" si="9"/>
        <v>1818521</v>
      </c>
      <c r="J49" s="79">
        <f t="shared" si="9"/>
        <v>6810502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6810502</v>
      </c>
      <c r="X49" s="79">
        <f t="shared" si="9"/>
        <v>33917945</v>
      </c>
      <c r="Y49" s="79">
        <f t="shared" si="9"/>
        <v>-27107443</v>
      </c>
      <c r="Z49" s="80">
        <f t="shared" si="5"/>
        <v>-79.92065262208546</v>
      </c>
      <c r="AA49" s="81">
        <f>SUM(AA41:AA48)</f>
        <v>135671781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27397363</v>
      </c>
      <c r="F51" s="67">
        <f t="shared" si="10"/>
        <v>27397363</v>
      </c>
      <c r="G51" s="67">
        <f t="shared" si="10"/>
        <v>0</v>
      </c>
      <c r="H51" s="67">
        <f t="shared" si="10"/>
        <v>0</v>
      </c>
      <c r="I51" s="67">
        <f t="shared" si="10"/>
        <v>3954360</v>
      </c>
      <c r="J51" s="67">
        <f t="shared" si="10"/>
        <v>3954360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3954360</v>
      </c>
      <c r="X51" s="67">
        <f t="shared" si="10"/>
        <v>6849341</v>
      </c>
      <c r="Y51" s="67">
        <f t="shared" si="10"/>
        <v>-2894981</v>
      </c>
      <c r="Z51" s="69">
        <f>+IF(X51&lt;&gt;0,+(Y51/X51)*100,0)</f>
        <v>-42.26656257879407</v>
      </c>
      <c r="AA51" s="68">
        <f>SUM(AA57:AA61)</f>
        <v>27397363</v>
      </c>
    </row>
    <row r="52" spans="1:27" ht="13.5">
      <c r="A52" s="84" t="s">
        <v>32</v>
      </c>
      <c r="B52" s="47"/>
      <c r="C52" s="9"/>
      <c r="D52" s="10"/>
      <c r="E52" s="11">
        <v>639600</v>
      </c>
      <c r="F52" s="11">
        <v>639600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159900</v>
      </c>
      <c r="Y52" s="11">
        <v>-159900</v>
      </c>
      <c r="Z52" s="2">
        <v>-100</v>
      </c>
      <c r="AA52" s="15">
        <v>639600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574763</v>
      </c>
      <c r="F54" s="11">
        <v>574763</v>
      </c>
      <c r="G54" s="11"/>
      <c r="H54" s="11"/>
      <c r="I54" s="11">
        <v>3157603</v>
      </c>
      <c r="J54" s="11">
        <v>3157603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3157603</v>
      </c>
      <c r="X54" s="11">
        <v>143691</v>
      </c>
      <c r="Y54" s="11">
        <v>3013912</v>
      </c>
      <c r="Z54" s="2">
        <v>2097.5</v>
      </c>
      <c r="AA54" s="15">
        <v>574763</v>
      </c>
    </row>
    <row r="55" spans="1:27" ht="13.5">
      <c r="A55" s="84" t="s">
        <v>35</v>
      </c>
      <c r="B55" s="47"/>
      <c r="C55" s="9"/>
      <c r="D55" s="10"/>
      <c r="E55" s="11">
        <v>20600000</v>
      </c>
      <c r="F55" s="11">
        <v>20600000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5150000</v>
      </c>
      <c r="Y55" s="11">
        <v>-5150000</v>
      </c>
      <c r="Z55" s="2">
        <v>-100</v>
      </c>
      <c r="AA55" s="15">
        <v>20600000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21814363</v>
      </c>
      <c r="F57" s="51">
        <f t="shared" si="11"/>
        <v>21814363</v>
      </c>
      <c r="G57" s="51">
        <f t="shared" si="11"/>
        <v>0</v>
      </c>
      <c r="H57" s="51">
        <f t="shared" si="11"/>
        <v>0</v>
      </c>
      <c r="I57" s="51">
        <f t="shared" si="11"/>
        <v>3157603</v>
      </c>
      <c r="J57" s="51">
        <f t="shared" si="11"/>
        <v>3157603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3157603</v>
      </c>
      <c r="X57" s="51">
        <f t="shared" si="11"/>
        <v>5453591</v>
      </c>
      <c r="Y57" s="51">
        <f t="shared" si="11"/>
        <v>-2295988</v>
      </c>
      <c r="Z57" s="52">
        <f>+IF(X57&lt;&gt;0,+(Y57/X57)*100,0)</f>
        <v>-42.100480215696415</v>
      </c>
      <c r="AA57" s="53">
        <f>SUM(AA52:AA56)</f>
        <v>21814363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5583000</v>
      </c>
      <c r="F61" s="11">
        <v>5583000</v>
      </c>
      <c r="G61" s="11"/>
      <c r="H61" s="11"/>
      <c r="I61" s="11">
        <v>796757</v>
      </c>
      <c r="J61" s="11">
        <v>796757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796757</v>
      </c>
      <c r="X61" s="11">
        <v>1395750</v>
      </c>
      <c r="Y61" s="11">
        <v>-598993</v>
      </c>
      <c r="Z61" s="2">
        <v>-42.92</v>
      </c>
      <c r="AA61" s="15">
        <v>5583000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79270577</v>
      </c>
      <c r="F68" s="11"/>
      <c r="G68" s="11"/>
      <c r="H68" s="11"/>
      <c r="I68" s="11">
        <v>3954360</v>
      </c>
      <c r="J68" s="11">
        <v>3954360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3954360</v>
      </c>
      <c r="X68" s="11"/>
      <c r="Y68" s="11">
        <v>3954360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79270577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3954360</v>
      </c>
      <c r="J69" s="79">
        <f t="shared" si="12"/>
        <v>3954360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3954360</v>
      </c>
      <c r="X69" s="79">
        <f t="shared" si="12"/>
        <v>0</v>
      </c>
      <c r="Y69" s="79">
        <f t="shared" si="12"/>
        <v>3954360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33402000</v>
      </c>
      <c r="F5" s="43">
        <f t="shared" si="0"/>
        <v>33402000</v>
      </c>
      <c r="G5" s="43">
        <f t="shared" si="0"/>
        <v>360000</v>
      </c>
      <c r="H5" s="43">
        <f t="shared" si="0"/>
        <v>3776000</v>
      </c>
      <c r="I5" s="43">
        <f t="shared" si="0"/>
        <v>7874320</v>
      </c>
      <c r="J5" s="43">
        <f t="shared" si="0"/>
        <v>12010320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12010320</v>
      </c>
      <c r="X5" s="43">
        <f t="shared" si="0"/>
        <v>8350500</v>
      </c>
      <c r="Y5" s="43">
        <f t="shared" si="0"/>
        <v>3659820</v>
      </c>
      <c r="Z5" s="44">
        <f>+IF(X5&lt;&gt;0,+(Y5/X5)*100,0)</f>
        <v>43.8275552362134</v>
      </c>
      <c r="AA5" s="45">
        <f>SUM(AA11:AA18)</f>
        <v>33402000</v>
      </c>
    </row>
    <row r="6" spans="1:27" ht="13.5">
      <c r="A6" s="46" t="s">
        <v>32</v>
      </c>
      <c r="B6" s="47"/>
      <c r="C6" s="9"/>
      <c r="D6" s="10"/>
      <c r="E6" s="11"/>
      <c r="F6" s="11"/>
      <c r="G6" s="11">
        <v>360000</v>
      </c>
      <c r="H6" s="11"/>
      <c r="I6" s="11">
        <v>483800</v>
      </c>
      <c r="J6" s="11">
        <v>843800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843800</v>
      </c>
      <c r="X6" s="11"/>
      <c r="Y6" s="11">
        <v>843800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7700000</v>
      </c>
      <c r="F8" s="11">
        <v>7700000</v>
      </c>
      <c r="G8" s="11"/>
      <c r="H8" s="11">
        <v>3776000</v>
      </c>
      <c r="I8" s="11">
        <v>2175483</v>
      </c>
      <c r="J8" s="11">
        <v>5951483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5951483</v>
      </c>
      <c r="X8" s="11">
        <v>1925000</v>
      </c>
      <c r="Y8" s="11">
        <v>4026483</v>
      </c>
      <c r="Z8" s="2">
        <v>209.17</v>
      </c>
      <c r="AA8" s="15">
        <v>7700000</v>
      </c>
    </row>
    <row r="9" spans="1:27" ht="13.5">
      <c r="A9" s="46" t="s">
        <v>35</v>
      </c>
      <c r="B9" s="47"/>
      <c r="C9" s="9"/>
      <c r="D9" s="10"/>
      <c r="E9" s="11">
        <v>14402000</v>
      </c>
      <c r="F9" s="11">
        <v>14402000</v>
      </c>
      <c r="G9" s="11"/>
      <c r="H9" s="11"/>
      <c r="I9" s="11">
        <v>5215037</v>
      </c>
      <c r="J9" s="11">
        <v>5215037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5215037</v>
      </c>
      <c r="X9" s="11">
        <v>3600500</v>
      </c>
      <c r="Y9" s="11">
        <v>1614537</v>
      </c>
      <c r="Z9" s="2">
        <v>44.84</v>
      </c>
      <c r="AA9" s="15">
        <v>14402000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22102000</v>
      </c>
      <c r="F11" s="51">
        <f t="shared" si="1"/>
        <v>22102000</v>
      </c>
      <c r="G11" s="51">
        <f t="shared" si="1"/>
        <v>360000</v>
      </c>
      <c r="H11" s="51">
        <f t="shared" si="1"/>
        <v>3776000</v>
      </c>
      <c r="I11" s="51">
        <f t="shared" si="1"/>
        <v>7874320</v>
      </c>
      <c r="J11" s="51">
        <f t="shared" si="1"/>
        <v>12010320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12010320</v>
      </c>
      <c r="X11" s="51">
        <f t="shared" si="1"/>
        <v>5525500</v>
      </c>
      <c r="Y11" s="51">
        <f t="shared" si="1"/>
        <v>6484820</v>
      </c>
      <c r="Z11" s="52">
        <f>+IF(X11&lt;&gt;0,+(Y11/X11)*100,0)</f>
        <v>117.36168672518323</v>
      </c>
      <c r="AA11" s="53">
        <f>SUM(AA6:AA10)</f>
        <v>22102000</v>
      </c>
    </row>
    <row r="12" spans="1:27" ht="13.5">
      <c r="A12" s="54" t="s">
        <v>38</v>
      </c>
      <c r="B12" s="35"/>
      <c r="C12" s="9"/>
      <c r="D12" s="10"/>
      <c r="E12" s="11">
        <v>1700000</v>
      </c>
      <c r="F12" s="11">
        <v>1700000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425000</v>
      </c>
      <c r="Y12" s="11">
        <v>-425000</v>
      </c>
      <c r="Z12" s="2">
        <v>-100</v>
      </c>
      <c r="AA12" s="15">
        <v>1700000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9600000</v>
      </c>
      <c r="F15" s="11">
        <v>9600000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2400000</v>
      </c>
      <c r="Y15" s="11">
        <v>-2400000</v>
      </c>
      <c r="Z15" s="2">
        <v>-100</v>
      </c>
      <c r="AA15" s="15">
        <v>9600000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90200000</v>
      </c>
      <c r="F20" s="60">
        <f t="shared" si="2"/>
        <v>90200000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22550000</v>
      </c>
      <c r="Y20" s="60">
        <f t="shared" si="2"/>
        <v>-22550000</v>
      </c>
      <c r="Z20" s="61">
        <f>+IF(X20&lt;&gt;0,+(Y20/X20)*100,0)</f>
        <v>-100</v>
      </c>
      <c r="AA20" s="62">
        <f>SUM(AA26:AA33)</f>
        <v>90200000</v>
      </c>
    </row>
    <row r="21" spans="1:27" ht="13.5">
      <c r="A21" s="46" t="s">
        <v>32</v>
      </c>
      <c r="B21" s="47"/>
      <c r="C21" s="9"/>
      <c r="D21" s="10"/>
      <c r="E21" s="11">
        <v>22600000</v>
      </c>
      <c r="F21" s="11">
        <v>22600000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5650000</v>
      </c>
      <c r="Y21" s="11">
        <v>-5650000</v>
      </c>
      <c r="Z21" s="2">
        <v>-100</v>
      </c>
      <c r="AA21" s="15">
        <v>22600000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67600000</v>
      </c>
      <c r="F23" s="11">
        <v>67600000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16900000</v>
      </c>
      <c r="Y23" s="11">
        <v>-16900000</v>
      </c>
      <c r="Z23" s="2">
        <v>-100</v>
      </c>
      <c r="AA23" s="15">
        <v>67600000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90200000</v>
      </c>
      <c r="F26" s="51">
        <f t="shared" si="3"/>
        <v>90200000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22550000</v>
      </c>
      <c r="Y26" s="51">
        <f t="shared" si="3"/>
        <v>-22550000</v>
      </c>
      <c r="Z26" s="52">
        <f>+IF(X26&lt;&gt;0,+(Y26/X26)*100,0)</f>
        <v>-100</v>
      </c>
      <c r="AA26" s="53">
        <f>SUM(AA21:AA25)</f>
        <v>90200000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22600000</v>
      </c>
      <c r="F36" s="11">
        <f t="shared" si="4"/>
        <v>22600000</v>
      </c>
      <c r="G36" s="11">
        <f t="shared" si="4"/>
        <v>360000</v>
      </c>
      <c r="H36" s="11">
        <f t="shared" si="4"/>
        <v>0</v>
      </c>
      <c r="I36" s="11">
        <f t="shared" si="4"/>
        <v>483800</v>
      </c>
      <c r="J36" s="11">
        <f t="shared" si="4"/>
        <v>843800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843800</v>
      </c>
      <c r="X36" s="11">
        <f t="shared" si="4"/>
        <v>5650000</v>
      </c>
      <c r="Y36" s="11">
        <f t="shared" si="4"/>
        <v>-4806200</v>
      </c>
      <c r="Z36" s="2">
        <f aca="true" t="shared" si="5" ref="Z36:Z49">+IF(X36&lt;&gt;0,+(Y36/X36)*100,0)</f>
        <v>-85.06548672566372</v>
      </c>
      <c r="AA36" s="15">
        <f>AA6+AA21</f>
        <v>22600000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75300000</v>
      </c>
      <c r="F38" s="11">
        <f t="shared" si="4"/>
        <v>75300000</v>
      </c>
      <c r="G38" s="11">
        <f t="shared" si="4"/>
        <v>0</v>
      </c>
      <c r="H38" s="11">
        <f t="shared" si="4"/>
        <v>3776000</v>
      </c>
      <c r="I38" s="11">
        <f t="shared" si="4"/>
        <v>2175483</v>
      </c>
      <c r="J38" s="11">
        <f t="shared" si="4"/>
        <v>5951483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5951483</v>
      </c>
      <c r="X38" s="11">
        <f t="shared" si="4"/>
        <v>18825000</v>
      </c>
      <c r="Y38" s="11">
        <f t="shared" si="4"/>
        <v>-12873517</v>
      </c>
      <c r="Z38" s="2">
        <f t="shared" si="5"/>
        <v>-68.38521646746348</v>
      </c>
      <c r="AA38" s="15">
        <f>AA8+AA23</f>
        <v>75300000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14402000</v>
      </c>
      <c r="F39" s="11">
        <f t="shared" si="4"/>
        <v>14402000</v>
      </c>
      <c r="G39" s="11">
        <f t="shared" si="4"/>
        <v>0</v>
      </c>
      <c r="H39" s="11">
        <f t="shared" si="4"/>
        <v>0</v>
      </c>
      <c r="I39" s="11">
        <f t="shared" si="4"/>
        <v>5215037</v>
      </c>
      <c r="J39" s="11">
        <f t="shared" si="4"/>
        <v>5215037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5215037</v>
      </c>
      <c r="X39" s="11">
        <f t="shared" si="4"/>
        <v>3600500</v>
      </c>
      <c r="Y39" s="11">
        <f t="shared" si="4"/>
        <v>1614537</v>
      </c>
      <c r="Z39" s="2">
        <f t="shared" si="5"/>
        <v>44.84202194139703</v>
      </c>
      <c r="AA39" s="15">
        <f>AA9+AA24</f>
        <v>14402000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112302000</v>
      </c>
      <c r="F41" s="51">
        <f t="shared" si="6"/>
        <v>112302000</v>
      </c>
      <c r="G41" s="51">
        <f t="shared" si="6"/>
        <v>360000</v>
      </c>
      <c r="H41" s="51">
        <f t="shared" si="6"/>
        <v>3776000</v>
      </c>
      <c r="I41" s="51">
        <f t="shared" si="6"/>
        <v>7874320</v>
      </c>
      <c r="J41" s="51">
        <f t="shared" si="6"/>
        <v>12010320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12010320</v>
      </c>
      <c r="X41" s="51">
        <f t="shared" si="6"/>
        <v>28075500</v>
      </c>
      <c r="Y41" s="51">
        <f t="shared" si="6"/>
        <v>-16065180</v>
      </c>
      <c r="Z41" s="52">
        <f t="shared" si="5"/>
        <v>-57.22134957525245</v>
      </c>
      <c r="AA41" s="53">
        <f>SUM(AA36:AA40)</f>
        <v>112302000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1700000</v>
      </c>
      <c r="F42" s="67">
        <f t="shared" si="7"/>
        <v>1700000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425000</v>
      </c>
      <c r="Y42" s="67">
        <f t="shared" si="7"/>
        <v>-425000</v>
      </c>
      <c r="Z42" s="69">
        <f t="shared" si="5"/>
        <v>-100</v>
      </c>
      <c r="AA42" s="68">
        <f aca="true" t="shared" si="8" ref="AA42:AA48">AA12+AA27</f>
        <v>1700000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9600000</v>
      </c>
      <c r="F45" s="67">
        <f t="shared" si="7"/>
        <v>9600000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2400000</v>
      </c>
      <c r="Y45" s="67">
        <f t="shared" si="7"/>
        <v>-2400000</v>
      </c>
      <c r="Z45" s="69">
        <f t="shared" si="5"/>
        <v>-100</v>
      </c>
      <c r="AA45" s="68">
        <f t="shared" si="8"/>
        <v>9600000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123602000</v>
      </c>
      <c r="F49" s="79">
        <f t="shared" si="9"/>
        <v>123602000</v>
      </c>
      <c r="G49" s="79">
        <f t="shared" si="9"/>
        <v>360000</v>
      </c>
      <c r="H49" s="79">
        <f t="shared" si="9"/>
        <v>3776000</v>
      </c>
      <c r="I49" s="79">
        <f t="shared" si="9"/>
        <v>7874320</v>
      </c>
      <c r="J49" s="79">
        <f t="shared" si="9"/>
        <v>12010320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12010320</v>
      </c>
      <c r="X49" s="79">
        <f t="shared" si="9"/>
        <v>30900500</v>
      </c>
      <c r="Y49" s="79">
        <f t="shared" si="9"/>
        <v>-18890180</v>
      </c>
      <c r="Z49" s="80">
        <f t="shared" si="5"/>
        <v>-61.13227941295448</v>
      </c>
      <c r="AA49" s="81">
        <f>SUM(AA41:AA48)</f>
        <v>123602000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32310000</v>
      </c>
      <c r="F51" s="67">
        <f t="shared" si="10"/>
        <v>32310000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8077500</v>
      </c>
      <c r="Y51" s="67">
        <f t="shared" si="10"/>
        <v>-8077500</v>
      </c>
      <c r="Z51" s="69">
        <f>+IF(X51&lt;&gt;0,+(Y51/X51)*100,0)</f>
        <v>-100</v>
      </c>
      <c r="AA51" s="68">
        <f>SUM(AA57:AA61)</f>
        <v>32310000</v>
      </c>
    </row>
    <row r="52" spans="1:27" ht="13.5">
      <c r="A52" s="84" t="s">
        <v>32</v>
      </c>
      <c r="B52" s="47"/>
      <c r="C52" s="9"/>
      <c r="D52" s="10"/>
      <c r="E52" s="11">
        <v>4800000</v>
      </c>
      <c r="F52" s="11">
        <v>4800000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1200000</v>
      </c>
      <c r="Y52" s="11">
        <v>-1200000</v>
      </c>
      <c r="Z52" s="2">
        <v>-100</v>
      </c>
      <c r="AA52" s="15">
        <v>4800000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11100000</v>
      </c>
      <c r="F54" s="11">
        <v>11100000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2775000</v>
      </c>
      <c r="Y54" s="11">
        <v>-2775000</v>
      </c>
      <c r="Z54" s="2">
        <v>-100</v>
      </c>
      <c r="AA54" s="15">
        <v>11100000</v>
      </c>
    </row>
    <row r="55" spans="1:27" ht="13.5">
      <c r="A55" s="84" t="s">
        <v>35</v>
      </c>
      <c r="B55" s="47"/>
      <c r="C55" s="9"/>
      <c r="D55" s="10"/>
      <c r="E55" s="11">
        <v>2000000</v>
      </c>
      <c r="F55" s="11">
        <v>2000000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500000</v>
      </c>
      <c r="Y55" s="11">
        <v>-500000</v>
      </c>
      <c r="Z55" s="2">
        <v>-100</v>
      </c>
      <c r="AA55" s="15">
        <v>2000000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17900000</v>
      </c>
      <c r="F57" s="51">
        <f t="shared" si="11"/>
        <v>17900000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4475000</v>
      </c>
      <c r="Y57" s="51">
        <f t="shared" si="11"/>
        <v>-4475000</v>
      </c>
      <c r="Z57" s="52">
        <f>+IF(X57&lt;&gt;0,+(Y57/X57)*100,0)</f>
        <v>-100</v>
      </c>
      <c r="AA57" s="53">
        <f>SUM(AA52:AA56)</f>
        <v>17900000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14410000</v>
      </c>
      <c r="F61" s="11">
        <v>14410000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3602500</v>
      </c>
      <c r="Y61" s="11">
        <v>-3602500</v>
      </c>
      <c r="Z61" s="2">
        <v>-100</v>
      </c>
      <c r="AA61" s="15">
        <v>14410000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192050000</v>
      </c>
      <c r="F65" s="11"/>
      <c r="G65" s="11">
        <v>13305000</v>
      </c>
      <c r="H65" s="11">
        <v>12867000</v>
      </c>
      <c r="I65" s="11">
        <v>13815619</v>
      </c>
      <c r="J65" s="11">
        <v>39987619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39987619</v>
      </c>
      <c r="X65" s="11"/>
      <c r="Y65" s="11">
        <v>39987619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609000</v>
      </c>
      <c r="H66" s="14">
        <v>4253000</v>
      </c>
      <c r="I66" s="14">
        <v>7493335</v>
      </c>
      <c r="J66" s="14">
        <v>12355335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12355335</v>
      </c>
      <c r="X66" s="14"/>
      <c r="Y66" s="14">
        <v>12355335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42000000</v>
      </c>
      <c r="F67" s="11"/>
      <c r="G67" s="11">
        <v>2118000</v>
      </c>
      <c r="H67" s="11">
        <v>3627000</v>
      </c>
      <c r="I67" s="11">
        <v>9976404</v>
      </c>
      <c r="J67" s="11">
        <v>15721404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15721404</v>
      </c>
      <c r="X67" s="11"/>
      <c r="Y67" s="11">
        <v>15721404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176032000</v>
      </c>
      <c r="F68" s="11"/>
      <c r="G68" s="11">
        <v>8080000</v>
      </c>
      <c r="H68" s="11">
        <v>14938000</v>
      </c>
      <c r="I68" s="11">
        <v>16819000</v>
      </c>
      <c r="J68" s="11">
        <v>39837000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39837000</v>
      </c>
      <c r="X68" s="11"/>
      <c r="Y68" s="11">
        <v>39837000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410082000</v>
      </c>
      <c r="F69" s="79">
        <f t="shared" si="12"/>
        <v>0</v>
      </c>
      <c r="G69" s="79">
        <f t="shared" si="12"/>
        <v>24112000</v>
      </c>
      <c r="H69" s="79">
        <f t="shared" si="12"/>
        <v>35685000</v>
      </c>
      <c r="I69" s="79">
        <f t="shared" si="12"/>
        <v>48104358</v>
      </c>
      <c r="J69" s="79">
        <f t="shared" si="12"/>
        <v>107901358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107901358</v>
      </c>
      <c r="X69" s="79">
        <f t="shared" si="12"/>
        <v>0</v>
      </c>
      <c r="Y69" s="79">
        <f t="shared" si="12"/>
        <v>107901358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23539657</v>
      </c>
      <c r="D5" s="42">
        <f t="shared" si="0"/>
        <v>0</v>
      </c>
      <c r="E5" s="43">
        <f t="shared" si="0"/>
        <v>8050000</v>
      </c>
      <c r="F5" s="43">
        <f t="shared" si="0"/>
        <v>31284177</v>
      </c>
      <c r="G5" s="43">
        <f t="shared" si="0"/>
        <v>0</v>
      </c>
      <c r="H5" s="43">
        <f t="shared" si="0"/>
        <v>4180388</v>
      </c>
      <c r="I5" s="43">
        <f t="shared" si="0"/>
        <v>843976</v>
      </c>
      <c r="J5" s="43">
        <f t="shared" si="0"/>
        <v>5024364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5024364</v>
      </c>
      <c r="X5" s="43">
        <f t="shared" si="0"/>
        <v>7821044</v>
      </c>
      <c r="Y5" s="43">
        <f t="shared" si="0"/>
        <v>-2796680</v>
      </c>
      <c r="Z5" s="44">
        <f>+IF(X5&lt;&gt;0,+(Y5/X5)*100,0)</f>
        <v>-35.75839747225562</v>
      </c>
      <c r="AA5" s="45">
        <f>SUM(AA11:AA18)</f>
        <v>31284177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>
        <v>508772</v>
      </c>
      <c r="J13" s="14">
        <v>508772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>
        <v>508772</v>
      </c>
      <c r="X13" s="14"/>
      <c r="Y13" s="14">
        <v>508772</v>
      </c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23275145</v>
      </c>
      <c r="D15" s="10"/>
      <c r="E15" s="11">
        <v>7700000</v>
      </c>
      <c r="F15" s="11">
        <v>30934177</v>
      </c>
      <c r="G15" s="11"/>
      <c r="H15" s="11">
        <v>4180388</v>
      </c>
      <c r="I15" s="11">
        <v>335204</v>
      </c>
      <c r="J15" s="11">
        <v>4515592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4515592</v>
      </c>
      <c r="X15" s="11">
        <v>7733544</v>
      </c>
      <c r="Y15" s="11">
        <v>-3217952</v>
      </c>
      <c r="Z15" s="2">
        <v>-41.61</v>
      </c>
      <c r="AA15" s="15">
        <v>30934177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264512</v>
      </c>
      <c r="D18" s="17"/>
      <c r="E18" s="18">
        <v>350000</v>
      </c>
      <c r="F18" s="18">
        <v>350000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87500</v>
      </c>
      <c r="Y18" s="18">
        <v>-87500</v>
      </c>
      <c r="Z18" s="3">
        <v>-100</v>
      </c>
      <c r="AA18" s="23">
        <v>350000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508772</v>
      </c>
      <c r="J43" s="72">
        <f t="shared" si="7"/>
        <v>508772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508772</v>
      </c>
      <c r="X43" s="72">
        <f t="shared" si="7"/>
        <v>0</v>
      </c>
      <c r="Y43" s="72">
        <f t="shared" si="7"/>
        <v>508772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23275145</v>
      </c>
      <c r="D45" s="66">
        <f t="shared" si="7"/>
        <v>0</v>
      </c>
      <c r="E45" s="67">
        <f t="shared" si="7"/>
        <v>7700000</v>
      </c>
      <c r="F45" s="67">
        <f t="shared" si="7"/>
        <v>30934177</v>
      </c>
      <c r="G45" s="67">
        <f t="shared" si="7"/>
        <v>0</v>
      </c>
      <c r="H45" s="67">
        <f t="shared" si="7"/>
        <v>4180388</v>
      </c>
      <c r="I45" s="67">
        <f t="shared" si="7"/>
        <v>335204</v>
      </c>
      <c r="J45" s="67">
        <f t="shared" si="7"/>
        <v>4515592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4515592</v>
      </c>
      <c r="X45" s="67">
        <f t="shared" si="7"/>
        <v>7733544</v>
      </c>
      <c r="Y45" s="67">
        <f t="shared" si="7"/>
        <v>-3217952</v>
      </c>
      <c r="Z45" s="69">
        <f t="shared" si="5"/>
        <v>-41.61031475349465</v>
      </c>
      <c r="AA45" s="68">
        <f t="shared" si="8"/>
        <v>30934177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264512</v>
      </c>
      <c r="D48" s="66">
        <f t="shared" si="7"/>
        <v>0</v>
      </c>
      <c r="E48" s="67">
        <f t="shared" si="7"/>
        <v>350000</v>
      </c>
      <c r="F48" s="67">
        <f t="shared" si="7"/>
        <v>350000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87500</v>
      </c>
      <c r="Y48" s="67">
        <f t="shared" si="7"/>
        <v>-87500</v>
      </c>
      <c r="Z48" s="69">
        <f t="shared" si="5"/>
        <v>-100</v>
      </c>
      <c r="AA48" s="68">
        <f t="shared" si="8"/>
        <v>350000</v>
      </c>
    </row>
    <row r="49" spans="1:27" ht="13.5">
      <c r="A49" s="75" t="s">
        <v>49</v>
      </c>
      <c r="B49" s="76"/>
      <c r="C49" s="77">
        <f aca="true" t="shared" si="9" ref="C49:Y49">SUM(C41:C48)</f>
        <v>23539657</v>
      </c>
      <c r="D49" s="78">
        <f t="shared" si="9"/>
        <v>0</v>
      </c>
      <c r="E49" s="79">
        <f t="shared" si="9"/>
        <v>8050000</v>
      </c>
      <c r="F49" s="79">
        <f t="shared" si="9"/>
        <v>31284177</v>
      </c>
      <c r="G49" s="79">
        <f t="shared" si="9"/>
        <v>0</v>
      </c>
      <c r="H49" s="79">
        <f t="shared" si="9"/>
        <v>4180388</v>
      </c>
      <c r="I49" s="79">
        <f t="shared" si="9"/>
        <v>843976</v>
      </c>
      <c r="J49" s="79">
        <f t="shared" si="9"/>
        <v>5024364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5024364</v>
      </c>
      <c r="X49" s="79">
        <f t="shared" si="9"/>
        <v>7821044</v>
      </c>
      <c r="Y49" s="79">
        <f t="shared" si="9"/>
        <v>-2796680</v>
      </c>
      <c r="Z49" s="80">
        <f t="shared" si="5"/>
        <v>-35.75839747225562</v>
      </c>
      <c r="AA49" s="81">
        <f>SUM(AA41:AA48)</f>
        <v>31284177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7173165</v>
      </c>
      <c r="F51" s="67">
        <f t="shared" si="10"/>
        <v>0</v>
      </c>
      <c r="G51" s="67">
        <f t="shared" si="10"/>
        <v>486062</v>
      </c>
      <c r="H51" s="67">
        <f t="shared" si="10"/>
        <v>734979</v>
      </c>
      <c r="I51" s="67">
        <f t="shared" si="10"/>
        <v>-337776</v>
      </c>
      <c r="J51" s="67">
        <f t="shared" si="10"/>
        <v>883265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883265</v>
      </c>
      <c r="X51" s="67">
        <f t="shared" si="10"/>
        <v>0</v>
      </c>
      <c r="Y51" s="67">
        <f t="shared" si="10"/>
        <v>883265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7173165</v>
      </c>
      <c r="F61" s="11"/>
      <c r="G61" s="11">
        <v>486062</v>
      </c>
      <c r="H61" s="11">
        <v>734979</v>
      </c>
      <c r="I61" s="11">
        <v>-337776</v>
      </c>
      <c r="J61" s="11">
        <v>883265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883265</v>
      </c>
      <c r="X61" s="11"/>
      <c r="Y61" s="11">
        <v>883265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7173165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486062</v>
      </c>
      <c r="H68" s="11">
        <v>734979</v>
      </c>
      <c r="I68" s="11">
        <v>-337777</v>
      </c>
      <c r="J68" s="11">
        <v>883264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883264</v>
      </c>
      <c r="X68" s="11"/>
      <c r="Y68" s="11">
        <v>883264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7173165</v>
      </c>
      <c r="F69" s="79">
        <f t="shared" si="12"/>
        <v>0</v>
      </c>
      <c r="G69" s="79">
        <f t="shared" si="12"/>
        <v>486062</v>
      </c>
      <c r="H69" s="79">
        <f t="shared" si="12"/>
        <v>734979</v>
      </c>
      <c r="I69" s="79">
        <f t="shared" si="12"/>
        <v>-337777</v>
      </c>
      <c r="J69" s="79">
        <f t="shared" si="12"/>
        <v>883264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883264</v>
      </c>
      <c r="X69" s="79">
        <f t="shared" si="12"/>
        <v>0</v>
      </c>
      <c r="Y69" s="79">
        <f t="shared" si="12"/>
        <v>883264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31520837</v>
      </c>
      <c r="F5" s="43">
        <f t="shared" si="0"/>
        <v>31520837</v>
      </c>
      <c r="G5" s="43">
        <f t="shared" si="0"/>
        <v>0</v>
      </c>
      <c r="H5" s="43">
        <f t="shared" si="0"/>
        <v>0</v>
      </c>
      <c r="I5" s="43">
        <f t="shared" si="0"/>
        <v>4194800</v>
      </c>
      <c r="J5" s="43">
        <f t="shared" si="0"/>
        <v>4194800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4194800</v>
      </c>
      <c r="X5" s="43">
        <f t="shared" si="0"/>
        <v>7880209</v>
      </c>
      <c r="Y5" s="43">
        <f t="shared" si="0"/>
        <v>-3685409</v>
      </c>
      <c r="Z5" s="44">
        <f>+IF(X5&lt;&gt;0,+(Y5/X5)*100,0)</f>
        <v>-46.76790932829319</v>
      </c>
      <c r="AA5" s="45">
        <f>SUM(AA11:AA18)</f>
        <v>31520837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5100000</v>
      </c>
      <c r="F7" s="11">
        <v>5100000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1275000</v>
      </c>
      <c r="Y7" s="11">
        <v>-1275000</v>
      </c>
      <c r="Z7" s="2">
        <v>-100</v>
      </c>
      <c r="AA7" s="15">
        <v>5100000</v>
      </c>
    </row>
    <row r="8" spans="1:27" ht="13.5">
      <c r="A8" s="46" t="s">
        <v>34</v>
      </c>
      <c r="B8" s="47"/>
      <c r="C8" s="9"/>
      <c r="D8" s="10"/>
      <c r="E8" s="11">
        <v>24070837</v>
      </c>
      <c r="F8" s="11">
        <v>24070837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6017709</v>
      </c>
      <c r="Y8" s="11">
        <v>-6017709</v>
      </c>
      <c r="Z8" s="2">
        <v>-100</v>
      </c>
      <c r="AA8" s="15">
        <v>24070837</v>
      </c>
    </row>
    <row r="9" spans="1:27" ht="13.5">
      <c r="A9" s="46" t="s">
        <v>35</v>
      </c>
      <c r="B9" s="47"/>
      <c r="C9" s="9"/>
      <c r="D9" s="10"/>
      <c r="E9" s="11">
        <v>350000</v>
      </c>
      <c r="F9" s="11">
        <v>350000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87500</v>
      </c>
      <c r="Y9" s="11">
        <v>-87500</v>
      </c>
      <c r="Z9" s="2">
        <v>-100</v>
      </c>
      <c r="AA9" s="15">
        <v>350000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29520837</v>
      </c>
      <c r="F11" s="51">
        <f t="shared" si="1"/>
        <v>29520837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7380209</v>
      </c>
      <c r="Y11" s="51">
        <f t="shared" si="1"/>
        <v>-7380209</v>
      </c>
      <c r="Z11" s="52">
        <f>+IF(X11&lt;&gt;0,+(Y11/X11)*100,0)</f>
        <v>-100</v>
      </c>
      <c r="AA11" s="53">
        <f>SUM(AA6:AA10)</f>
        <v>29520837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2000000</v>
      </c>
      <c r="F15" s="11">
        <v>2000000</v>
      </c>
      <c r="G15" s="11"/>
      <c r="H15" s="11"/>
      <c r="I15" s="11">
        <v>4194800</v>
      </c>
      <c r="J15" s="11">
        <v>4194800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4194800</v>
      </c>
      <c r="X15" s="11">
        <v>500000</v>
      </c>
      <c r="Y15" s="11">
        <v>3694800</v>
      </c>
      <c r="Z15" s="2">
        <v>738.96</v>
      </c>
      <c r="AA15" s="15">
        <v>2000000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39652966</v>
      </c>
      <c r="F20" s="60">
        <f t="shared" si="2"/>
        <v>39652966</v>
      </c>
      <c r="G20" s="60">
        <f t="shared" si="2"/>
        <v>0</v>
      </c>
      <c r="H20" s="60">
        <f t="shared" si="2"/>
        <v>0</v>
      </c>
      <c r="I20" s="60">
        <f t="shared" si="2"/>
        <v>9127000</v>
      </c>
      <c r="J20" s="60">
        <f t="shared" si="2"/>
        <v>9127000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9127000</v>
      </c>
      <c r="X20" s="60">
        <f t="shared" si="2"/>
        <v>9913242</v>
      </c>
      <c r="Y20" s="60">
        <f t="shared" si="2"/>
        <v>-786242</v>
      </c>
      <c r="Z20" s="61">
        <f>+IF(X20&lt;&gt;0,+(Y20/X20)*100,0)</f>
        <v>-7.931229763179391</v>
      </c>
      <c r="AA20" s="62">
        <f>SUM(AA26:AA33)</f>
        <v>39652966</v>
      </c>
    </row>
    <row r="21" spans="1:27" ht="13.5">
      <c r="A21" s="46" t="s">
        <v>32</v>
      </c>
      <c r="B21" s="47"/>
      <c r="C21" s="9"/>
      <c r="D21" s="10"/>
      <c r="E21" s="11">
        <v>32415954</v>
      </c>
      <c r="F21" s="11">
        <v>32415954</v>
      </c>
      <c r="G21" s="11"/>
      <c r="H21" s="11"/>
      <c r="I21" s="11">
        <v>5168000</v>
      </c>
      <c r="J21" s="11">
        <v>5168000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5168000</v>
      </c>
      <c r="X21" s="11">
        <v>8103989</v>
      </c>
      <c r="Y21" s="11">
        <v>-2935989</v>
      </c>
      <c r="Z21" s="2">
        <v>-36.23</v>
      </c>
      <c r="AA21" s="15">
        <v>32415954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2234253</v>
      </c>
      <c r="F25" s="11">
        <v>2234253</v>
      </c>
      <c r="G25" s="11"/>
      <c r="H25" s="11"/>
      <c r="I25" s="11">
        <v>3959000</v>
      </c>
      <c r="J25" s="11">
        <v>3959000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3959000</v>
      </c>
      <c r="X25" s="11">
        <v>558563</v>
      </c>
      <c r="Y25" s="11">
        <v>3400437</v>
      </c>
      <c r="Z25" s="2">
        <v>608.78</v>
      </c>
      <c r="AA25" s="15">
        <v>2234253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34650207</v>
      </c>
      <c r="F26" s="51">
        <f t="shared" si="3"/>
        <v>34650207</v>
      </c>
      <c r="G26" s="51">
        <f t="shared" si="3"/>
        <v>0</v>
      </c>
      <c r="H26" s="51">
        <f t="shared" si="3"/>
        <v>0</v>
      </c>
      <c r="I26" s="51">
        <f t="shared" si="3"/>
        <v>9127000</v>
      </c>
      <c r="J26" s="51">
        <f t="shared" si="3"/>
        <v>9127000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9127000</v>
      </c>
      <c r="X26" s="51">
        <f t="shared" si="3"/>
        <v>8662552</v>
      </c>
      <c r="Y26" s="51">
        <f t="shared" si="3"/>
        <v>464448</v>
      </c>
      <c r="Z26" s="52">
        <f>+IF(X26&lt;&gt;0,+(Y26/X26)*100,0)</f>
        <v>5.361560888754261</v>
      </c>
      <c r="AA26" s="53">
        <f>SUM(AA21:AA25)</f>
        <v>34650207</v>
      </c>
    </row>
    <row r="27" spans="1:27" ht="13.5">
      <c r="A27" s="54" t="s">
        <v>38</v>
      </c>
      <c r="B27" s="64"/>
      <c r="C27" s="9"/>
      <c r="D27" s="10"/>
      <c r="E27" s="11">
        <v>5002759</v>
      </c>
      <c r="F27" s="11">
        <v>5002759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1250690</v>
      </c>
      <c r="Y27" s="11">
        <v>-1250690</v>
      </c>
      <c r="Z27" s="2">
        <v>-100</v>
      </c>
      <c r="AA27" s="15">
        <v>5002759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32415954</v>
      </c>
      <c r="F36" s="11">
        <f t="shared" si="4"/>
        <v>32415954</v>
      </c>
      <c r="G36" s="11">
        <f t="shared" si="4"/>
        <v>0</v>
      </c>
      <c r="H36" s="11">
        <f t="shared" si="4"/>
        <v>0</v>
      </c>
      <c r="I36" s="11">
        <f t="shared" si="4"/>
        <v>5168000</v>
      </c>
      <c r="J36" s="11">
        <f t="shared" si="4"/>
        <v>5168000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5168000</v>
      </c>
      <c r="X36" s="11">
        <f t="shared" si="4"/>
        <v>8103989</v>
      </c>
      <c r="Y36" s="11">
        <f t="shared" si="4"/>
        <v>-2935989</v>
      </c>
      <c r="Z36" s="2">
        <f aca="true" t="shared" si="5" ref="Z36:Z49">+IF(X36&lt;&gt;0,+(Y36/X36)*100,0)</f>
        <v>-36.22893614490346</v>
      </c>
      <c r="AA36" s="15">
        <f>AA6+AA21</f>
        <v>32415954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5100000</v>
      </c>
      <c r="F37" s="11">
        <f t="shared" si="4"/>
        <v>5100000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1275000</v>
      </c>
      <c r="Y37" s="11">
        <f t="shared" si="4"/>
        <v>-1275000</v>
      </c>
      <c r="Z37" s="2">
        <f t="shared" si="5"/>
        <v>-100</v>
      </c>
      <c r="AA37" s="15">
        <f>AA7+AA22</f>
        <v>5100000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24070837</v>
      </c>
      <c r="F38" s="11">
        <f t="shared" si="4"/>
        <v>24070837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6017709</v>
      </c>
      <c r="Y38" s="11">
        <f t="shared" si="4"/>
        <v>-6017709</v>
      </c>
      <c r="Z38" s="2">
        <f t="shared" si="5"/>
        <v>-100</v>
      </c>
      <c r="AA38" s="15">
        <f>AA8+AA23</f>
        <v>24070837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350000</v>
      </c>
      <c r="F39" s="11">
        <f t="shared" si="4"/>
        <v>350000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87500</v>
      </c>
      <c r="Y39" s="11">
        <f t="shared" si="4"/>
        <v>-87500</v>
      </c>
      <c r="Z39" s="2">
        <f t="shared" si="5"/>
        <v>-100</v>
      </c>
      <c r="AA39" s="15">
        <f>AA9+AA24</f>
        <v>350000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2234253</v>
      </c>
      <c r="F40" s="11">
        <f t="shared" si="4"/>
        <v>2234253</v>
      </c>
      <c r="G40" s="11">
        <f t="shared" si="4"/>
        <v>0</v>
      </c>
      <c r="H40" s="11">
        <f t="shared" si="4"/>
        <v>0</v>
      </c>
      <c r="I40" s="11">
        <f t="shared" si="4"/>
        <v>3959000</v>
      </c>
      <c r="J40" s="11">
        <f t="shared" si="4"/>
        <v>3959000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3959000</v>
      </c>
      <c r="X40" s="11">
        <f t="shared" si="4"/>
        <v>558563</v>
      </c>
      <c r="Y40" s="11">
        <f t="shared" si="4"/>
        <v>3400437</v>
      </c>
      <c r="Z40" s="2">
        <f t="shared" si="5"/>
        <v>608.7830737087849</v>
      </c>
      <c r="AA40" s="15">
        <f>AA10+AA25</f>
        <v>2234253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64171044</v>
      </c>
      <c r="F41" s="51">
        <f t="shared" si="6"/>
        <v>64171044</v>
      </c>
      <c r="G41" s="51">
        <f t="shared" si="6"/>
        <v>0</v>
      </c>
      <c r="H41" s="51">
        <f t="shared" si="6"/>
        <v>0</v>
      </c>
      <c r="I41" s="51">
        <f t="shared" si="6"/>
        <v>9127000</v>
      </c>
      <c r="J41" s="51">
        <f t="shared" si="6"/>
        <v>9127000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9127000</v>
      </c>
      <c r="X41" s="51">
        <f t="shared" si="6"/>
        <v>16042761</v>
      </c>
      <c r="Y41" s="51">
        <f t="shared" si="6"/>
        <v>-6915761</v>
      </c>
      <c r="Z41" s="52">
        <f t="shared" si="5"/>
        <v>-43.10829663297982</v>
      </c>
      <c r="AA41" s="53">
        <f>SUM(AA36:AA40)</f>
        <v>64171044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5002759</v>
      </c>
      <c r="F42" s="67">
        <f t="shared" si="7"/>
        <v>5002759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1250690</v>
      </c>
      <c r="Y42" s="67">
        <f t="shared" si="7"/>
        <v>-1250690</v>
      </c>
      <c r="Z42" s="69">
        <f t="shared" si="5"/>
        <v>-100</v>
      </c>
      <c r="AA42" s="68">
        <f aca="true" t="shared" si="8" ref="AA42:AA48">AA12+AA27</f>
        <v>5002759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2000000</v>
      </c>
      <c r="F45" s="67">
        <f t="shared" si="7"/>
        <v>2000000</v>
      </c>
      <c r="G45" s="67">
        <f t="shared" si="7"/>
        <v>0</v>
      </c>
      <c r="H45" s="67">
        <f t="shared" si="7"/>
        <v>0</v>
      </c>
      <c r="I45" s="67">
        <f t="shared" si="7"/>
        <v>4194800</v>
      </c>
      <c r="J45" s="67">
        <f t="shared" si="7"/>
        <v>4194800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4194800</v>
      </c>
      <c r="X45" s="67">
        <f t="shared" si="7"/>
        <v>500000</v>
      </c>
      <c r="Y45" s="67">
        <f t="shared" si="7"/>
        <v>3694800</v>
      </c>
      <c r="Z45" s="69">
        <f t="shared" si="5"/>
        <v>738.9599999999999</v>
      </c>
      <c r="AA45" s="68">
        <f t="shared" si="8"/>
        <v>2000000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71173803</v>
      </c>
      <c r="F49" s="79">
        <f t="shared" si="9"/>
        <v>71173803</v>
      </c>
      <c r="G49" s="79">
        <f t="shared" si="9"/>
        <v>0</v>
      </c>
      <c r="H49" s="79">
        <f t="shared" si="9"/>
        <v>0</v>
      </c>
      <c r="I49" s="79">
        <f t="shared" si="9"/>
        <v>13321800</v>
      </c>
      <c r="J49" s="79">
        <f t="shared" si="9"/>
        <v>13321800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13321800</v>
      </c>
      <c r="X49" s="79">
        <f t="shared" si="9"/>
        <v>17793451</v>
      </c>
      <c r="Y49" s="79">
        <f t="shared" si="9"/>
        <v>-4471651</v>
      </c>
      <c r="Z49" s="80">
        <f t="shared" si="5"/>
        <v>-25.13088101908955</v>
      </c>
      <c r="AA49" s="81">
        <f>SUM(AA41:AA48)</f>
        <v>71173803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23322297</v>
      </c>
      <c r="F51" s="67">
        <f t="shared" si="10"/>
        <v>23322297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5830575</v>
      </c>
      <c r="Y51" s="67">
        <f t="shared" si="10"/>
        <v>-5830575</v>
      </c>
      <c r="Z51" s="69">
        <f>+IF(X51&lt;&gt;0,+(Y51/X51)*100,0)</f>
        <v>-100</v>
      </c>
      <c r="AA51" s="68">
        <f>SUM(AA57:AA61)</f>
        <v>23322297</v>
      </c>
    </row>
    <row r="52" spans="1:27" ht="13.5">
      <c r="A52" s="84" t="s">
        <v>32</v>
      </c>
      <c r="B52" s="47"/>
      <c r="C52" s="9"/>
      <c r="D52" s="10"/>
      <c r="E52" s="11">
        <v>5500000</v>
      </c>
      <c r="F52" s="11">
        <v>5500000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1375000</v>
      </c>
      <c r="Y52" s="11">
        <v>-1375000</v>
      </c>
      <c r="Z52" s="2">
        <v>-100</v>
      </c>
      <c r="AA52" s="15">
        <v>5500000</v>
      </c>
    </row>
    <row r="53" spans="1:27" ht="13.5">
      <c r="A53" s="84" t="s">
        <v>33</v>
      </c>
      <c r="B53" s="47"/>
      <c r="C53" s="9"/>
      <c r="D53" s="10"/>
      <c r="E53" s="11">
        <v>7354761</v>
      </c>
      <c r="F53" s="11">
        <v>7354761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1838690</v>
      </c>
      <c r="Y53" s="11">
        <v>-1838690</v>
      </c>
      <c r="Z53" s="2">
        <v>-100</v>
      </c>
      <c r="AA53" s="15">
        <v>7354761</v>
      </c>
    </row>
    <row r="54" spans="1:27" ht="13.5">
      <c r="A54" s="84" t="s">
        <v>34</v>
      </c>
      <c r="B54" s="47"/>
      <c r="C54" s="9"/>
      <c r="D54" s="10"/>
      <c r="E54" s="11">
        <v>5628100</v>
      </c>
      <c r="F54" s="11">
        <v>5628100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1407025</v>
      </c>
      <c r="Y54" s="11">
        <v>-1407025</v>
      </c>
      <c r="Z54" s="2">
        <v>-100</v>
      </c>
      <c r="AA54" s="15">
        <v>5628100</v>
      </c>
    </row>
    <row r="55" spans="1:27" ht="13.5">
      <c r="A55" s="84" t="s">
        <v>35</v>
      </c>
      <c r="B55" s="47"/>
      <c r="C55" s="9"/>
      <c r="D55" s="10"/>
      <c r="E55" s="11">
        <v>427770</v>
      </c>
      <c r="F55" s="11">
        <v>427770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106943</v>
      </c>
      <c r="Y55" s="11">
        <v>-106943</v>
      </c>
      <c r="Z55" s="2">
        <v>-100</v>
      </c>
      <c r="AA55" s="15">
        <v>427770</v>
      </c>
    </row>
    <row r="56" spans="1:27" ht="13.5">
      <c r="A56" s="84" t="s">
        <v>36</v>
      </c>
      <c r="B56" s="47"/>
      <c r="C56" s="9"/>
      <c r="D56" s="10"/>
      <c r="E56" s="11">
        <v>200749</v>
      </c>
      <c r="F56" s="11">
        <v>200749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50187</v>
      </c>
      <c r="Y56" s="11">
        <v>-50187</v>
      </c>
      <c r="Z56" s="2">
        <v>-100</v>
      </c>
      <c r="AA56" s="15">
        <v>200749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19111380</v>
      </c>
      <c r="F57" s="51">
        <f t="shared" si="11"/>
        <v>19111380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4777845</v>
      </c>
      <c r="Y57" s="51">
        <f t="shared" si="11"/>
        <v>-4777845</v>
      </c>
      <c r="Z57" s="52">
        <f>+IF(X57&lt;&gt;0,+(Y57/X57)*100,0)</f>
        <v>-100</v>
      </c>
      <c r="AA57" s="53">
        <f>SUM(AA52:AA56)</f>
        <v>19111380</v>
      </c>
    </row>
    <row r="58" spans="1:27" ht="13.5">
      <c r="A58" s="86" t="s">
        <v>38</v>
      </c>
      <c r="B58" s="35"/>
      <c r="C58" s="9"/>
      <c r="D58" s="10"/>
      <c r="E58" s="11">
        <v>2444059</v>
      </c>
      <c r="F58" s="11">
        <v>2444059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611015</v>
      </c>
      <c r="Y58" s="11">
        <v>-611015</v>
      </c>
      <c r="Z58" s="2">
        <v>-100</v>
      </c>
      <c r="AA58" s="15">
        <v>2444059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1766858</v>
      </c>
      <c r="F61" s="11">
        <v>1766858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441715</v>
      </c>
      <c r="Y61" s="11">
        <v>-441715</v>
      </c>
      <c r="Z61" s="2">
        <v>-100</v>
      </c>
      <c r="AA61" s="15">
        <v>1766858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11537559</v>
      </c>
      <c r="H65" s="11">
        <v>13252324</v>
      </c>
      <c r="I65" s="11">
        <v>12884342</v>
      </c>
      <c r="J65" s="11">
        <v>37674225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37674225</v>
      </c>
      <c r="X65" s="11"/>
      <c r="Y65" s="11">
        <v>37674225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2351036</v>
      </c>
      <c r="H67" s="11">
        <v>2741945</v>
      </c>
      <c r="I67" s="11">
        <v>7952368</v>
      </c>
      <c r="J67" s="11">
        <v>13045349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13045349</v>
      </c>
      <c r="X67" s="11"/>
      <c r="Y67" s="11">
        <v>13045349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23322257</v>
      </c>
      <c r="F68" s="11"/>
      <c r="G68" s="11">
        <v>6841064</v>
      </c>
      <c r="H68" s="11">
        <v>27484846</v>
      </c>
      <c r="I68" s="11">
        <v>25747187</v>
      </c>
      <c r="J68" s="11">
        <v>60073097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60073097</v>
      </c>
      <c r="X68" s="11"/>
      <c r="Y68" s="11">
        <v>60073097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23322257</v>
      </c>
      <c r="F69" s="79">
        <f t="shared" si="12"/>
        <v>0</v>
      </c>
      <c r="G69" s="79">
        <f t="shared" si="12"/>
        <v>20729659</v>
      </c>
      <c r="H69" s="79">
        <f t="shared" si="12"/>
        <v>43479115</v>
      </c>
      <c r="I69" s="79">
        <f t="shared" si="12"/>
        <v>46583897</v>
      </c>
      <c r="J69" s="79">
        <f t="shared" si="12"/>
        <v>110792671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110792671</v>
      </c>
      <c r="X69" s="79">
        <f t="shared" si="12"/>
        <v>0</v>
      </c>
      <c r="Y69" s="79">
        <f t="shared" si="12"/>
        <v>110792671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259999038</v>
      </c>
      <c r="D5" s="42">
        <f t="shared" si="0"/>
        <v>0</v>
      </c>
      <c r="E5" s="43">
        <f t="shared" si="0"/>
        <v>247329487</v>
      </c>
      <c r="F5" s="43">
        <f t="shared" si="0"/>
        <v>247329487</v>
      </c>
      <c r="G5" s="43">
        <f t="shared" si="0"/>
        <v>28042198</v>
      </c>
      <c r="H5" s="43">
        <f t="shared" si="0"/>
        <v>32980564</v>
      </c>
      <c r="I5" s="43">
        <f t="shared" si="0"/>
        <v>32541160</v>
      </c>
      <c r="J5" s="43">
        <f t="shared" si="0"/>
        <v>93563922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93563922</v>
      </c>
      <c r="X5" s="43">
        <f t="shared" si="0"/>
        <v>61832373</v>
      </c>
      <c r="Y5" s="43">
        <f t="shared" si="0"/>
        <v>31731549</v>
      </c>
      <c r="Z5" s="44">
        <f>+IF(X5&lt;&gt;0,+(Y5/X5)*100,0)</f>
        <v>51.31866603275925</v>
      </c>
      <c r="AA5" s="45">
        <f>SUM(AA11:AA18)</f>
        <v>247329487</v>
      </c>
    </row>
    <row r="6" spans="1:27" ht="13.5">
      <c r="A6" s="46" t="s">
        <v>32</v>
      </c>
      <c r="B6" s="47"/>
      <c r="C6" s="9">
        <v>63484623</v>
      </c>
      <c r="D6" s="10"/>
      <c r="E6" s="11">
        <v>52165474</v>
      </c>
      <c r="F6" s="11">
        <v>52165474</v>
      </c>
      <c r="G6" s="11">
        <v>11375452</v>
      </c>
      <c r="H6" s="11">
        <v>9036534</v>
      </c>
      <c r="I6" s="11">
        <v>8082848</v>
      </c>
      <c r="J6" s="11">
        <v>28494834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28494834</v>
      </c>
      <c r="X6" s="11">
        <v>13041369</v>
      </c>
      <c r="Y6" s="11">
        <v>15453465</v>
      </c>
      <c r="Z6" s="2">
        <v>118.5</v>
      </c>
      <c r="AA6" s="15">
        <v>52165474</v>
      </c>
    </row>
    <row r="7" spans="1:27" ht="13.5">
      <c r="A7" s="46" t="s">
        <v>33</v>
      </c>
      <c r="B7" s="47"/>
      <c r="C7" s="9">
        <v>14310173</v>
      </c>
      <c r="D7" s="10"/>
      <c r="E7" s="11">
        <v>3050000</v>
      </c>
      <c r="F7" s="11">
        <v>3050000</v>
      </c>
      <c r="G7" s="11"/>
      <c r="H7" s="11">
        <v>89444</v>
      </c>
      <c r="I7" s="11">
        <v>201869</v>
      </c>
      <c r="J7" s="11">
        <v>291313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291313</v>
      </c>
      <c r="X7" s="11">
        <v>762500</v>
      </c>
      <c r="Y7" s="11">
        <v>-471187</v>
      </c>
      <c r="Z7" s="2">
        <v>-61.8</v>
      </c>
      <c r="AA7" s="15">
        <v>3050000</v>
      </c>
    </row>
    <row r="8" spans="1:27" ht="13.5">
      <c r="A8" s="46" t="s">
        <v>34</v>
      </c>
      <c r="B8" s="47"/>
      <c r="C8" s="9">
        <v>143870803</v>
      </c>
      <c r="D8" s="10"/>
      <c r="E8" s="11">
        <v>103995979</v>
      </c>
      <c r="F8" s="11">
        <v>103995979</v>
      </c>
      <c r="G8" s="11">
        <v>15926414</v>
      </c>
      <c r="H8" s="11">
        <v>13163591</v>
      </c>
      <c r="I8" s="11">
        <v>20375057</v>
      </c>
      <c r="J8" s="11">
        <v>49465062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49465062</v>
      </c>
      <c r="X8" s="11">
        <v>25998995</v>
      </c>
      <c r="Y8" s="11">
        <v>23466067</v>
      </c>
      <c r="Z8" s="2">
        <v>90.26</v>
      </c>
      <c r="AA8" s="15">
        <v>103995979</v>
      </c>
    </row>
    <row r="9" spans="1:27" ht="13.5">
      <c r="A9" s="46" t="s">
        <v>35</v>
      </c>
      <c r="B9" s="47"/>
      <c r="C9" s="9"/>
      <c r="D9" s="10"/>
      <c r="E9" s="11">
        <v>5800000</v>
      </c>
      <c r="F9" s="11">
        <v>5800000</v>
      </c>
      <c r="G9" s="11"/>
      <c r="H9" s="11"/>
      <c r="I9" s="11">
        <v>1012138</v>
      </c>
      <c r="J9" s="11">
        <v>1012138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1012138</v>
      </c>
      <c r="X9" s="11">
        <v>1450000</v>
      </c>
      <c r="Y9" s="11">
        <v>-437862</v>
      </c>
      <c r="Z9" s="2">
        <v>-30.2</v>
      </c>
      <c r="AA9" s="15">
        <v>5800000</v>
      </c>
    </row>
    <row r="10" spans="1:27" ht="13.5">
      <c r="A10" s="46" t="s">
        <v>36</v>
      </c>
      <c r="B10" s="47"/>
      <c r="C10" s="9">
        <v>26185</v>
      </c>
      <c r="D10" s="10"/>
      <c r="E10" s="11">
        <v>5000000</v>
      </c>
      <c r="F10" s="11">
        <v>5000000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1250000</v>
      </c>
      <c r="Y10" s="11">
        <v>-1250000</v>
      </c>
      <c r="Z10" s="2">
        <v>-100</v>
      </c>
      <c r="AA10" s="15">
        <v>5000000</v>
      </c>
    </row>
    <row r="11" spans="1:27" ht="13.5">
      <c r="A11" s="48" t="s">
        <v>37</v>
      </c>
      <c r="B11" s="47"/>
      <c r="C11" s="49">
        <f aca="true" t="shared" si="1" ref="C11:Y11">SUM(C6:C10)</f>
        <v>221691784</v>
      </c>
      <c r="D11" s="50">
        <f t="shared" si="1"/>
        <v>0</v>
      </c>
      <c r="E11" s="51">
        <f t="shared" si="1"/>
        <v>170011453</v>
      </c>
      <c r="F11" s="51">
        <f t="shared" si="1"/>
        <v>170011453</v>
      </c>
      <c r="G11" s="51">
        <f t="shared" si="1"/>
        <v>27301866</v>
      </c>
      <c r="H11" s="51">
        <f t="shared" si="1"/>
        <v>22289569</v>
      </c>
      <c r="I11" s="51">
        <f t="shared" si="1"/>
        <v>29671912</v>
      </c>
      <c r="J11" s="51">
        <f t="shared" si="1"/>
        <v>79263347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79263347</v>
      </c>
      <c r="X11" s="51">
        <f t="shared" si="1"/>
        <v>42502864</v>
      </c>
      <c r="Y11" s="51">
        <f t="shared" si="1"/>
        <v>36760483</v>
      </c>
      <c r="Z11" s="52">
        <f>+IF(X11&lt;&gt;0,+(Y11/X11)*100,0)</f>
        <v>86.48942574787431</v>
      </c>
      <c r="AA11" s="53">
        <f>SUM(AA6:AA10)</f>
        <v>170011453</v>
      </c>
    </row>
    <row r="12" spans="1:27" ht="13.5">
      <c r="A12" s="54" t="s">
        <v>38</v>
      </c>
      <c r="B12" s="35"/>
      <c r="C12" s="9">
        <v>26398361</v>
      </c>
      <c r="D12" s="10"/>
      <c r="E12" s="11">
        <v>62314034</v>
      </c>
      <c r="F12" s="11">
        <v>62314034</v>
      </c>
      <c r="G12" s="11">
        <v>740332</v>
      </c>
      <c r="H12" s="11">
        <v>1728796</v>
      </c>
      <c r="I12" s="11"/>
      <c r="J12" s="11">
        <v>2469128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2469128</v>
      </c>
      <c r="X12" s="11">
        <v>15578509</v>
      </c>
      <c r="Y12" s="11">
        <v>-13109381</v>
      </c>
      <c r="Z12" s="2">
        <v>-84.15</v>
      </c>
      <c r="AA12" s="15">
        <v>62314034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11643149</v>
      </c>
      <c r="D15" s="10"/>
      <c r="E15" s="11">
        <v>14354000</v>
      </c>
      <c r="F15" s="11">
        <v>14354000</v>
      </c>
      <c r="G15" s="11"/>
      <c r="H15" s="11">
        <v>8962199</v>
      </c>
      <c r="I15" s="11">
        <v>2869248</v>
      </c>
      <c r="J15" s="11">
        <v>11831447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11831447</v>
      </c>
      <c r="X15" s="11">
        <v>3588500</v>
      </c>
      <c r="Y15" s="11">
        <v>8242947</v>
      </c>
      <c r="Z15" s="2">
        <v>229.7</v>
      </c>
      <c r="AA15" s="15">
        <v>14354000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265744</v>
      </c>
      <c r="D18" s="17"/>
      <c r="E18" s="18">
        <v>650000</v>
      </c>
      <c r="F18" s="18">
        <v>650000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162500</v>
      </c>
      <c r="Y18" s="18">
        <v>-162500</v>
      </c>
      <c r="Z18" s="3">
        <v>-100</v>
      </c>
      <c r="AA18" s="23">
        <v>650000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107075349</v>
      </c>
      <c r="F20" s="60">
        <f t="shared" si="2"/>
        <v>107075349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26768837</v>
      </c>
      <c r="Y20" s="60">
        <f t="shared" si="2"/>
        <v>-26768837</v>
      </c>
      <c r="Z20" s="61">
        <f>+IF(X20&lt;&gt;0,+(Y20/X20)*100,0)</f>
        <v>-100</v>
      </c>
      <c r="AA20" s="62">
        <f>SUM(AA26:AA33)</f>
        <v>107075349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5000000</v>
      </c>
      <c r="F22" s="11">
        <v>5000000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1250000</v>
      </c>
      <c r="Y22" s="11">
        <v>-1250000</v>
      </c>
      <c r="Z22" s="2">
        <v>-100</v>
      </c>
      <c r="AA22" s="15">
        <v>5000000</v>
      </c>
    </row>
    <row r="23" spans="1:27" ht="13.5">
      <c r="A23" s="46" t="s">
        <v>34</v>
      </c>
      <c r="B23" s="47"/>
      <c r="C23" s="9"/>
      <c r="D23" s="10"/>
      <c r="E23" s="11">
        <v>74942941</v>
      </c>
      <c r="F23" s="11">
        <v>74942941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18735735</v>
      </c>
      <c r="Y23" s="11">
        <v>-18735735</v>
      </c>
      <c r="Z23" s="2">
        <v>-100</v>
      </c>
      <c r="AA23" s="15">
        <v>74942941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79942941</v>
      </c>
      <c r="F26" s="51">
        <f t="shared" si="3"/>
        <v>79942941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19985735</v>
      </c>
      <c r="Y26" s="51">
        <f t="shared" si="3"/>
        <v>-19985735</v>
      </c>
      <c r="Z26" s="52">
        <f>+IF(X26&lt;&gt;0,+(Y26/X26)*100,0)</f>
        <v>-100</v>
      </c>
      <c r="AA26" s="53">
        <f>SUM(AA21:AA25)</f>
        <v>79942941</v>
      </c>
    </row>
    <row r="27" spans="1:27" ht="13.5">
      <c r="A27" s="54" t="s">
        <v>38</v>
      </c>
      <c r="B27" s="64"/>
      <c r="C27" s="9"/>
      <c r="D27" s="10"/>
      <c r="E27" s="11">
        <v>23232408</v>
      </c>
      <c r="F27" s="11">
        <v>23232408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5808102</v>
      </c>
      <c r="Y27" s="11">
        <v>-5808102</v>
      </c>
      <c r="Z27" s="2">
        <v>-100</v>
      </c>
      <c r="AA27" s="15">
        <v>23232408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3900000</v>
      </c>
      <c r="F30" s="11">
        <v>3900000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975000</v>
      </c>
      <c r="Y30" s="11">
        <v>-975000</v>
      </c>
      <c r="Z30" s="2">
        <v>-100</v>
      </c>
      <c r="AA30" s="15">
        <v>3900000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63484623</v>
      </c>
      <c r="D36" s="10">
        <f t="shared" si="4"/>
        <v>0</v>
      </c>
      <c r="E36" s="11">
        <f t="shared" si="4"/>
        <v>52165474</v>
      </c>
      <c r="F36" s="11">
        <f t="shared" si="4"/>
        <v>52165474</v>
      </c>
      <c r="G36" s="11">
        <f t="shared" si="4"/>
        <v>11375452</v>
      </c>
      <c r="H36" s="11">
        <f t="shared" si="4"/>
        <v>9036534</v>
      </c>
      <c r="I36" s="11">
        <f t="shared" si="4"/>
        <v>8082848</v>
      </c>
      <c r="J36" s="11">
        <f t="shared" si="4"/>
        <v>28494834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28494834</v>
      </c>
      <c r="X36" s="11">
        <f t="shared" si="4"/>
        <v>13041369</v>
      </c>
      <c r="Y36" s="11">
        <f t="shared" si="4"/>
        <v>15453465</v>
      </c>
      <c r="Z36" s="2">
        <f aca="true" t="shared" si="5" ref="Z36:Z49">+IF(X36&lt;&gt;0,+(Y36/X36)*100,0)</f>
        <v>118.49572694400412</v>
      </c>
      <c r="AA36" s="15">
        <f>AA6+AA21</f>
        <v>52165474</v>
      </c>
    </row>
    <row r="37" spans="1:27" ht="13.5">
      <c r="A37" s="46" t="s">
        <v>33</v>
      </c>
      <c r="B37" s="47"/>
      <c r="C37" s="9">
        <f t="shared" si="4"/>
        <v>14310173</v>
      </c>
      <c r="D37" s="10">
        <f t="shared" si="4"/>
        <v>0</v>
      </c>
      <c r="E37" s="11">
        <f t="shared" si="4"/>
        <v>8050000</v>
      </c>
      <c r="F37" s="11">
        <f t="shared" si="4"/>
        <v>8050000</v>
      </c>
      <c r="G37" s="11">
        <f t="shared" si="4"/>
        <v>0</v>
      </c>
      <c r="H37" s="11">
        <f t="shared" si="4"/>
        <v>89444</v>
      </c>
      <c r="I37" s="11">
        <f t="shared" si="4"/>
        <v>201869</v>
      </c>
      <c r="J37" s="11">
        <f t="shared" si="4"/>
        <v>291313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291313</v>
      </c>
      <c r="X37" s="11">
        <f t="shared" si="4"/>
        <v>2012500</v>
      </c>
      <c r="Y37" s="11">
        <f t="shared" si="4"/>
        <v>-1721187</v>
      </c>
      <c r="Z37" s="2">
        <f t="shared" si="5"/>
        <v>-85.52481987577639</v>
      </c>
      <c r="AA37" s="15">
        <f>AA7+AA22</f>
        <v>8050000</v>
      </c>
    </row>
    <row r="38" spans="1:27" ht="13.5">
      <c r="A38" s="46" t="s">
        <v>34</v>
      </c>
      <c r="B38" s="47"/>
      <c r="C38" s="9">
        <f t="shared" si="4"/>
        <v>143870803</v>
      </c>
      <c r="D38" s="10">
        <f t="shared" si="4"/>
        <v>0</v>
      </c>
      <c r="E38" s="11">
        <f t="shared" si="4"/>
        <v>178938920</v>
      </c>
      <c r="F38" s="11">
        <f t="shared" si="4"/>
        <v>178938920</v>
      </c>
      <c r="G38" s="11">
        <f t="shared" si="4"/>
        <v>15926414</v>
      </c>
      <c r="H38" s="11">
        <f t="shared" si="4"/>
        <v>13163591</v>
      </c>
      <c r="I38" s="11">
        <f t="shared" si="4"/>
        <v>20375057</v>
      </c>
      <c r="J38" s="11">
        <f t="shared" si="4"/>
        <v>49465062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49465062</v>
      </c>
      <c r="X38" s="11">
        <f t="shared" si="4"/>
        <v>44734730</v>
      </c>
      <c r="Y38" s="11">
        <f t="shared" si="4"/>
        <v>4730332</v>
      </c>
      <c r="Z38" s="2">
        <f t="shared" si="5"/>
        <v>10.574182519934736</v>
      </c>
      <c r="AA38" s="15">
        <f>AA8+AA23</f>
        <v>178938920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5800000</v>
      </c>
      <c r="F39" s="11">
        <f t="shared" si="4"/>
        <v>5800000</v>
      </c>
      <c r="G39" s="11">
        <f t="shared" si="4"/>
        <v>0</v>
      </c>
      <c r="H39" s="11">
        <f t="shared" si="4"/>
        <v>0</v>
      </c>
      <c r="I39" s="11">
        <f t="shared" si="4"/>
        <v>1012138</v>
      </c>
      <c r="J39" s="11">
        <f t="shared" si="4"/>
        <v>1012138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1012138</v>
      </c>
      <c r="X39" s="11">
        <f t="shared" si="4"/>
        <v>1450000</v>
      </c>
      <c r="Y39" s="11">
        <f t="shared" si="4"/>
        <v>-437862</v>
      </c>
      <c r="Z39" s="2">
        <f t="shared" si="5"/>
        <v>-30.19737931034483</v>
      </c>
      <c r="AA39" s="15">
        <f>AA9+AA24</f>
        <v>5800000</v>
      </c>
    </row>
    <row r="40" spans="1:27" ht="13.5">
      <c r="A40" s="46" t="s">
        <v>36</v>
      </c>
      <c r="B40" s="47"/>
      <c r="C40" s="9">
        <f t="shared" si="4"/>
        <v>26185</v>
      </c>
      <c r="D40" s="10">
        <f t="shared" si="4"/>
        <v>0</v>
      </c>
      <c r="E40" s="11">
        <f t="shared" si="4"/>
        <v>5000000</v>
      </c>
      <c r="F40" s="11">
        <f t="shared" si="4"/>
        <v>5000000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1250000</v>
      </c>
      <c r="Y40" s="11">
        <f t="shared" si="4"/>
        <v>-1250000</v>
      </c>
      <c r="Z40" s="2">
        <f t="shared" si="5"/>
        <v>-100</v>
      </c>
      <c r="AA40" s="15">
        <f>AA10+AA25</f>
        <v>5000000</v>
      </c>
    </row>
    <row r="41" spans="1:27" ht="13.5">
      <c r="A41" s="48" t="s">
        <v>37</v>
      </c>
      <c r="B41" s="47"/>
      <c r="C41" s="49">
        <f aca="true" t="shared" si="6" ref="C41:Y41">SUM(C36:C40)</f>
        <v>221691784</v>
      </c>
      <c r="D41" s="50">
        <f t="shared" si="6"/>
        <v>0</v>
      </c>
      <c r="E41" s="51">
        <f t="shared" si="6"/>
        <v>249954394</v>
      </c>
      <c r="F41" s="51">
        <f t="shared" si="6"/>
        <v>249954394</v>
      </c>
      <c r="G41" s="51">
        <f t="shared" si="6"/>
        <v>27301866</v>
      </c>
      <c r="H41" s="51">
        <f t="shared" si="6"/>
        <v>22289569</v>
      </c>
      <c r="I41" s="51">
        <f t="shared" si="6"/>
        <v>29671912</v>
      </c>
      <c r="J41" s="51">
        <f t="shared" si="6"/>
        <v>79263347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79263347</v>
      </c>
      <c r="X41" s="51">
        <f t="shared" si="6"/>
        <v>62488599</v>
      </c>
      <c r="Y41" s="51">
        <f t="shared" si="6"/>
        <v>16774748</v>
      </c>
      <c r="Z41" s="52">
        <f t="shared" si="5"/>
        <v>26.84449366515642</v>
      </c>
      <c r="AA41" s="53">
        <f>SUM(AA36:AA40)</f>
        <v>249954394</v>
      </c>
    </row>
    <row r="42" spans="1:27" ht="13.5">
      <c r="A42" s="54" t="s">
        <v>38</v>
      </c>
      <c r="B42" s="35"/>
      <c r="C42" s="65">
        <f aca="true" t="shared" si="7" ref="C42:Y48">C12+C27</f>
        <v>26398361</v>
      </c>
      <c r="D42" s="66">
        <f t="shared" si="7"/>
        <v>0</v>
      </c>
      <c r="E42" s="67">
        <f t="shared" si="7"/>
        <v>85546442</v>
      </c>
      <c r="F42" s="67">
        <f t="shared" si="7"/>
        <v>85546442</v>
      </c>
      <c r="G42" s="67">
        <f t="shared" si="7"/>
        <v>740332</v>
      </c>
      <c r="H42" s="67">
        <f t="shared" si="7"/>
        <v>1728796</v>
      </c>
      <c r="I42" s="67">
        <f t="shared" si="7"/>
        <v>0</v>
      </c>
      <c r="J42" s="67">
        <f t="shared" si="7"/>
        <v>2469128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2469128</v>
      </c>
      <c r="X42" s="67">
        <f t="shared" si="7"/>
        <v>21386611</v>
      </c>
      <c r="Y42" s="67">
        <f t="shared" si="7"/>
        <v>-18917483</v>
      </c>
      <c r="Z42" s="69">
        <f t="shared" si="5"/>
        <v>-88.4547953857673</v>
      </c>
      <c r="AA42" s="68">
        <f aca="true" t="shared" si="8" ref="AA42:AA48">AA12+AA27</f>
        <v>85546442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11643149</v>
      </c>
      <c r="D45" s="66">
        <f t="shared" si="7"/>
        <v>0</v>
      </c>
      <c r="E45" s="67">
        <f t="shared" si="7"/>
        <v>18254000</v>
      </c>
      <c r="F45" s="67">
        <f t="shared" si="7"/>
        <v>18254000</v>
      </c>
      <c r="G45" s="67">
        <f t="shared" si="7"/>
        <v>0</v>
      </c>
      <c r="H45" s="67">
        <f t="shared" si="7"/>
        <v>8962199</v>
      </c>
      <c r="I45" s="67">
        <f t="shared" si="7"/>
        <v>2869248</v>
      </c>
      <c r="J45" s="67">
        <f t="shared" si="7"/>
        <v>11831447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11831447</v>
      </c>
      <c r="X45" s="67">
        <f t="shared" si="7"/>
        <v>4563500</v>
      </c>
      <c r="Y45" s="67">
        <f t="shared" si="7"/>
        <v>7267947</v>
      </c>
      <c r="Z45" s="69">
        <f t="shared" si="5"/>
        <v>159.26256163032758</v>
      </c>
      <c r="AA45" s="68">
        <f t="shared" si="8"/>
        <v>18254000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265744</v>
      </c>
      <c r="D48" s="66">
        <f t="shared" si="7"/>
        <v>0</v>
      </c>
      <c r="E48" s="67">
        <f t="shared" si="7"/>
        <v>650000</v>
      </c>
      <c r="F48" s="67">
        <f t="shared" si="7"/>
        <v>650000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162500</v>
      </c>
      <c r="Y48" s="67">
        <f t="shared" si="7"/>
        <v>-162500</v>
      </c>
      <c r="Z48" s="69">
        <f t="shared" si="5"/>
        <v>-100</v>
      </c>
      <c r="AA48" s="68">
        <f t="shared" si="8"/>
        <v>650000</v>
      </c>
    </row>
    <row r="49" spans="1:27" ht="13.5">
      <c r="A49" s="75" t="s">
        <v>49</v>
      </c>
      <c r="B49" s="76"/>
      <c r="C49" s="77">
        <f aca="true" t="shared" si="9" ref="C49:Y49">SUM(C41:C48)</f>
        <v>259999038</v>
      </c>
      <c r="D49" s="78">
        <f t="shared" si="9"/>
        <v>0</v>
      </c>
      <c r="E49" s="79">
        <f t="shared" si="9"/>
        <v>354404836</v>
      </c>
      <c r="F49" s="79">
        <f t="shared" si="9"/>
        <v>354404836</v>
      </c>
      <c r="G49" s="79">
        <f t="shared" si="9"/>
        <v>28042198</v>
      </c>
      <c r="H49" s="79">
        <f t="shared" si="9"/>
        <v>32980564</v>
      </c>
      <c r="I49" s="79">
        <f t="shared" si="9"/>
        <v>32541160</v>
      </c>
      <c r="J49" s="79">
        <f t="shared" si="9"/>
        <v>93563922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93563922</v>
      </c>
      <c r="X49" s="79">
        <f t="shared" si="9"/>
        <v>88601210</v>
      </c>
      <c r="Y49" s="79">
        <f t="shared" si="9"/>
        <v>4962712</v>
      </c>
      <c r="Z49" s="80">
        <f t="shared" si="5"/>
        <v>5.601178584355676</v>
      </c>
      <c r="AA49" s="81">
        <f>SUM(AA41:AA48)</f>
        <v>354404836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27223625</v>
      </c>
      <c r="D51" s="66">
        <f t="shared" si="10"/>
        <v>0</v>
      </c>
      <c r="E51" s="67">
        <f t="shared" si="10"/>
        <v>30428983</v>
      </c>
      <c r="F51" s="67">
        <f t="shared" si="10"/>
        <v>30428983</v>
      </c>
      <c r="G51" s="67">
        <f t="shared" si="10"/>
        <v>1601856</v>
      </c>
      <c r="H51" s="67">
        <f t="shared" si="10"/>
        <v>2269708</v>
      </c>
      <c r="I51" s="67">
        <f t="shared" si="10"/>
        <v>1480580</v>
      </c>
      <c r="J51" s="67">
        <f t="shared" si="10"/>
        <v>5352144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5352144</v>
      </c>
      <c r="X51" s="67">
        <f t="shared" si="10"/>
        <v>7607246</v>
      </c>
      <c r="Y51" s="67">
        <f t="shared" si="10"/>
        <v>-2255102</v>
      </c>
      <c r="Z51" s="69">
        <f>+IF(X51&lt;&gt;0,+(Y51/X51)*100,0)</f>
        <v>-29.64413139788039</v>
      </c>
      <c r="AA51" s="68">
        <f>SUM(AA57:AA61)</f>
        <v>30428983</v>
      </c>
    </row>
    <row r="52" spans="1:27" ht="13.5">
      <c r="A52" s="84" t="s">
        <v>32</v>
      </c>
      <c r="B52" s="47"/>
      <c r="C52" s="9">
        <v>3670911</v>
      </c>
      <c r="D52" s="10"/>
      <c r="E52" s="11">
        <v>4000000</v>
      </c>
      <c r="F52" s="11">
        <v>4000000</v>
      </c>
      <c r="G52" s="11">
        <v>4676</v>
      </c>
      <c r="H52" s="11">
        <v>26908</v>
      </c>
      <c r="I52" s="11">
        <v>120976</v>
      </c>
      <c r="J52" s="11">
        <v>152560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152560</v>
      </c>
      <c r="X52" s="11">
        <v>1000000</v>
      </c>
      <c r="Y52" s="11">
        <v>-847440</v>
      </c>
      <c r="Z52" s="2">
        <v>-84.74</v>
      </c>
      <c r="AA52" s="15">
        <v>4000000</v>
      </c>
    </row>
    <row r="53" spans="1:27" ht="13.5">
      <c r="A53" s="84" t="s">
        <v>33</v>
      </c>
      <c r="B53" s="47"/>
      <c r="C53" s="9">
        <v>2810888</v>
      </c>
      <c r="D53" s="10"/>
      <c r="E53" s="11">
        <v>5000000</v>
      </c>
      <c r="F53" s="11">
        <v>5000000</v>
      </c>
      <c r="G53" s="11">
        <v>55501</v>
      </c>
      <c r="H53" s="11">
        <v>250260</v>
      </c>
      <c r="I53" s="11">
        <v>-49347</v>
      </c>
      <c r="J53" s="11">
        <v>256414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256414</v>
      </c>
      <c r="X53" s="11">
        <v>1250000</v>
      </c>
      <c r="Y53" s="11">
        <v>-993586</v>
      </c>
      <c r="Z53" s="2">
        <v>-79.49</v>
      </c>
      <c r="AA53" s="15">
        <v>5000000</v>
      </c>
    </row>
    <row r="54" spans="1:27" ht="13.5">
      <c r="A54" s="84" t="s">
        <v>34</v>
      </c>
      <c r="B54" s="47"/>
      <c r="C54" s="9">
        <v>6998486</v>
      </c>
      <c r="D54" s="10"/>
      <c r="E54" s="11">
        <v>8387001</v>
      </c>
      <c r="F54" s="11">
        <v>8387001</v>
      </c>
      <c r="G54" s="11">
        <v>1116718</v>
      </c>
      <c r="H54" s="11">
        <v>393570</v>
      </c>
      <c r="I54" s="11">
        <v>261941</v>
      </c>
      <c r="J54" s="11">
        <v>1772229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1772229</v>
      </c>
      <c r="X54" s="11">
        <v>2096750</v>
      </c>
      <c r="Y54" s="11">
        <v>-324521</v>
      </c>
      <c r="Z54" s="2">
        <v>-15.48</v>
      </c>
      <c r="AA54" s="15">
        <v>8387001</v>
      </c>
    </row>
    <row r="55" spans="1:27" ht="13.5">
      <c r="A55" s="84" t="s">
        <v>35</v>
      </c>
      <c r="B55" s="47"/>
      <c r="C55" s="9">
        <v>1998860</v>
      </c>
      <c r="D55" s="10"/>
      <c r="E55" s="11">
        <v>2867507</v>
      </c>
      <c r="F55" s="11">
        <v>2867507</v>
      </c>
      <c r="G55" s="11">
        <v>53622</v>
      </c>
      <c r="H55" s="11">
        <v>32518</v>
      </c>
      <c r="I55" s="11">
        <v>302082</v>
      </c>
      <c r="J55" s="11">
        <v>388222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388222</v>
      </c>
      <c r="X55" s="11">
        <v>716877</v>
      </c>
      <c r="Y55" s="11">
        <v>-328655</v>
      </c>
      <c r="Z55" s="2">
        <v>-45.85</v>
      </c>
      <c r="AA55" s="15">
        <v>2867507</v>
      </c>
    </row>
    <row r="56" spans="1:27" ht="13.5">
      <c r="A56" s="84" t="s">
        <v>36</v>
      </c>
      <c r="B56" s="47"/>
      <c r="C56" s="9">
        <v>837399</v>
      </c>
      <c r="D56" s="10"/>
      <c r="E56" s="11">
        <v>2310000</v>
      </c>
      <c r="F56" s="11">
        <v>2310000</v>
      </c>
      <c r="G56" s="11"/>
      <c r="H56" s="11">
        <v>185900</v>
      </c>
      <c r="I56" s="11"/>
      <c r="J56" s="11">
        <v>185900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185900</v>
      </c>
      <c r="X56" s="11">
        <v>577500</v>
      </c>
      <c r="Y56" s="11">
        <v>-391600</v>
      </c>
      <c r="Z56" s="2">
        <v>-67.81</v>
      </c>
      <c r="AA56" s="15">
        <v>2310000</v>
      </c>
    </row>
    <row r="57" spans="1:27" ht="13.5">
      <c r="A57" s="85" t="s">
        <v>37</v>
      </c>
      <c r="B57" s="47"/>
      <c r="C57" s="49">
        <f aca="true" t="shared" si="11" ref="C57:Y57">SUM(C52:C56)</f>
        <v>16316544</v>
      </c>
      <c r="D57" s="50">
        <f t="shared" si="11"/>
        <v>0</v>
      </c>
      <c r="E57" s="51">
        <f t="shared" si="11"/>
        <v>22564508</v>
      </c>
      <c r="F57" s="51">
        <f t="shared" si="11"/>
        <v>22564508</v>
      </c>
      <c r="G57" s="51">
        <f t="shared" si="11"/>
        <v>1230517</v>
      </c>
      <c r="H57" s="51">
        <f t="shared" si="11"/>
        <v>889156</v>
      </c>
      <c r="I57" s="51">
        <f t="shared" si="11"/>
        <v>635652</v>
      </c>
      <c r="J57" s="51">
        <f t="shared" si="11"/>
        <v>2755325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2755325</v>
      </c>
      <c r="X57" s="51">
        <f t="shared" si="11"/>
        <v>5641127</v>
      </c>
      <c r="Y57" s="51">
        <f t="shared" si="11"/>
        <v>-2885802</v>
      </c>
      <c r="Z57" s="52">
        <f>+IF(X57&lt;&gt;0,+(Y57/X57)*100,0)</f>
        <v>-51.156479901977036</v>
      </c>
      <c r="AA57" s="53">
        <f>SUM(AA52:AA56)</f>
        <v>22564508</v>
      </c>
    </row>
    <row r="58" spans="1:27" ht="13.5">
      <c r="A58" s="86" t="s">
        <v>38</v>
      </c>
      <c r="B58" s="35"/>
      <c r="C58" s="9">
        <v>25019</v>
      </c>
      <c r="D58" s="10"/>
      <c r="E58" s="11">
        <v>200000</v>
      </c>
      <c r="F58" s="11">
        <v>200000</v>
      </c>
      <c r="G58" s="11">
        <v>27451</v>
      </c>
      <c r="H58" s="11">
        <v>4314</v>
      </c>
      <c r="I58" s="11">
        <v>650</v>
      </c>
      <c r="J58" s="11">
        <v>32415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32415</v>
      </c>
      <c r="X58" s="11">
        <v>50000</v>
      </c>
      <c r="Y58" s="11">
        <v>-17585</v>
      </c>
      <c r="Z58" s="2">
        <v>-35.17</v>
      </c>
      <c r="AA58" s="15">
        <v>200000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10882062</v>
      </c>
      <c r="D61" s="10"/>
      <c r="E61" s="11">
        <v>7664475</v>
      </c>
      <c r="F61" s="11">
        <v>7664475</v>
      </c>
      <c r="G61" s="11">
        <v>343888</v>
      </c>
      <c r="H61" s="11">
        <v>1376238</v>
      </c>
      <c r="I61" s="11">
        <v>844278</v>
      </c>
      <c r="J61" s="11">
        <v>2564404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2564404</v>
      </c>
      <c r="X61" s="11">
        <v>1916119</v>
      </c>
      <c r="Y61" s="11">
        <v>648285</v>
      </c>
      <c r="Z61" s="2">
        <v>33.83</v>
      </c>
      <c r="AA61" s="15">
        <v>7664475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30428983</v>
      </c>
      <c r="F68" s="11"/>
      <c r="G68" s="11">
        <v>1601856</v>
      </c>
      <c r="H68" s="11">
        <v>2269709</v>
      </c>
      <c r="I68" s="11">
        <v>1480579</v>
      </c>
      <c r="J68" s="11">
        <v>5352144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5352144</v>
      </c>
      <c r="X68" s="11"/>
      <c r="Y68" s="11">
        <v>5352144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30428983</v>
      </c>
      <c r="F69" s="79">
        <f t="shared" si="12"/>
        <v>0</v>
      </c>
      <c r="G69" s="79">
        <f t="shared" si="12"/>
        <v>1601856</v>
      </c>
      <c r="H69" s="79">
        <f t="shared" si="12"/>
        <v>2269709</v>
      </c>
      <c r="I69" s="79">
        <f t="shared" si="12"/>
        <v>1480579</v>
      </c>
      <c r="J69" s="79">
        <f t="shared" si="12"/>
        <v>5352144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5352144</v>
      </c>
      <c r="X69" s="79">
        <f t="shared" si="12"/>
        <v>0</v>
      </c>
      <c r="Y69" s="79">
        <f t="shared" si="12"/>
        <v>5352144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731111894</v>
      </c>
      <c r="D5" s="42">
        <f t="shared" si="0"/>
        <v>0</v>
      </c>
      <c r="E5" s="43">
        <f t="shared" si="0"/>
        <v>704634000</v>
      </c>
      <c r="F5" s="43">
        <f t="shared" si="0"/>
        <v>704634000</v>
      </c>
      <c r="G5" s="43">
        <f t="shared" si="0"/>
        <v>84085140</v>
      </c>
      <c r="H5" s="43">
        <f t="shared" si="0"/>
        <v>21617488</v>
      </c>
      <c r="I5" s="43">
        <f t="shared" si="0"/>
        <v>56768622</v>
      </c>
      <c r="J5" s="43">
        <f t="shared" si="0"/>
        <v>162471250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162471250</v>
      </c>
      <c r="X5" s="43">
        <f t="shared" si="0"/>
        <v>176158500</v>
      </c>
      <c r="Y5" s="43">
        <f t="shared" si="0"/>
        <v>-13687250</v>
      </c>
      <c r="Z5" s="44">
        <f>+IF(X5&lt;&gt;0,+(Y5/X5)*100,0)</f>
        <v>-7.769849311841324</v>
      </c>
      <c r="AA5" s="45">
        <f>SUM(AA11:AA18)</f>
        <v>704634000</v>
      </c>
    </row>
    <row r="6" spans="1:27" ht="13.5">
      <c r="A6" s="46" t="s">
        <v>32</v>
      </c>
      <c r="B6" s="47"/>
      <c r="C6" s="9">
        <v>153619641</v>
      </c>
      <c r="D6" s="10"/>
      <c r="E6" s="11">
        <v>77350000</v>
      </c>
      <c r="F6" s="11">
        <v>77350000</v>
      </c>
      <c r="G6" s="11">
        <v>25582515</v>
      </c>
      <c r="H6" s="11">
        <v>9466490</v>
      </c>
      <c r="I6" s="11">
        <v>16545398</v>
      </c>
      <c r="J6" s="11">
        <v>51594403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51594403</v>
      </c>
      <c r="X6" s="11">
        <v>19337500</v>
      </c>
      <c r="Y6" s="11">
        <v>32256903</v>
      </c>
      <c r="Z6" s="2">
        <v>166.81</v>
      </c>
      <c r="AA6" s="15">
        <v>77350000</v>
      </c>
    </row>
    <row r="7" spans="1:27" ht="13.5">
      <c r="A7" s="46" t="s">
        <v>33</v>
      </c>
      <c r="B7" s="47"/>
      <c r="C7" s="9">
        <v>8614102</v>
      </c>
      <c r="D7" s="10"/>
      <c r="E7" s="11">
        <v>24198000</v>
      </c>
      <c r="F7" s="11">
        <v>24198000</v>
      </c>
      <c r="G7" s="11">
        <v>3605609</v>
      </c>
      <c r="H7" s="11"/>
      <c r="I7" s="11">
        <v>209000</v>
      </c>
      <c r="J7" s="11">
        <v>3814609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3814609</v>
      </c>
      <c r="X7" s="11">
        <v>6049500</v>
      </c>
      <c r="Y7" s="11">
        <v>-2234891</v>
      </c>
      <c r="Z7" s="2">
        <v>-36.94</v>
      </c>
      <c r="AA7" s="15">
        <v>24198000</v>
      </c>
    </row>
    <row r="8" spans="1:27" ht="13.5">
      <c r="A8" s="46" t="s">
        <v>34</v>
      </c>
      <c r="B8" s="47"/>
      <c r="C8" s="9">
        <v>465125314</v>
      </c>
      <c r="D8" s="10"/>
      <c r="E8" s="11">
        <v>473236000</v>
      </c>
      <c r="F8" s="11">
        <v>473236000</v>
      </c>
      <c r="G8" s="11">
        <v>53258801</v>
      </c>
      <c r="H8" s="11">
        <v>10692798</v>
      </c>
      <c r="I8" s="11">
        <v>30743134</v>
      </c>
      <c r="J8" s="11">
        <v>94694733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94694733</v>
      </c>
      <c r="X8" s="11">
        <v>118309000</v>
      </c>
      <c r="Y8" s="11">
        <v>-23614267</v>
      </c>
      <c r="Z8" s="2">
        <v>-19.96</v>
      </c>
      <c r="AA8" s="15">
        <v>473236000</v>
      </c>
    </row>
    <row r="9" spans="1:27" ht="13.5">
      <c r="A9" s="46" t="s">
        <v>35</v>
      </c>
      <c r="B9" s="47"/>
      <c r="C9" s="9">
        <v>103752837</v>
      </c>
      <c r="D9" s="10"/>
      <c r="E9" s="11">
        <v>60200000</v>
      </c>
      <c r="F9" s="11">
        <v>60200000</v>
      </c>
      <c r="G9" s="11"/>
      <c r="H9" s="11">
        <v>95000</v>
      </c>
      <c r="I9" s="11">
        <v>5330738</v>
      </c>
      <c r="J9" s="11">
        <v>5425738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5425738</v>
      </c>
      <c r="X9" s="11">
        <v>15050000</v>
      </c>
      <c r="Y9" s="11">
        <v>-9624262</v>
      </c>
      <c r="Z9" s="2">
        <v>-63.95</v>
      </c>
      <c r="AA9" s="15">
        <v>60200000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731111894</v>
      </c>
      <c r="D11" s="50">
        <f t="shared" si="1"/>
        <v>0</v>
      </c>
      <c r="E11" s="51">
        <f t="shared" si="1"/>
        <v>634984000</v>
      </c>
      <c r="F11" s="51">
        <f t="shared" si="1"/>
        <v>634984000</v>
      </c>
      <c r="G11" s="51">
        <f t="shared" si="1"/>
        <v>82446925</v>
      </c>
      <c r="H11" s="51">
        <f t="shared" si="1"/>
        <v>20254288</v>
      </c>
      <c r="I11" s="51">
        <f t="shared" si="1"/>
        <v>52828270</v>
      </c>
      <c r="J11" s="51">
        <f t="shared" si="1"/>
        <v>155529483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155529483</v>
      </c>
      <c r="X11" s="51">
        <f t="shared" si="1"/>
        <v>158746000</v>
      </c>
      <c r="Y11" s="51">
        <f t="shared" si="1"/>
        <v>-3216517</v>
      </c>
      <c r="Z11" s="52">
        <f>+IF(X11&lt;&gt;0,+(Y11/X11)*100,0)</f>
        <v>-2.02620349489121</v>
      </c>
      <c r="AA11" s="53">
        <f>SUM(AA6:AA10)</f>
        <v>634984000</v>
      </c>
    </row>
    <row r="12" spans="1:27" ht="13.5">
      <c r="A12" s="54" t="s">
        <v>38</v>
      </c>
      <c r="B12" s="35"/>
      <c r="C12" s="9"/>
      <c r="D12" s="10"/>
      <c r="E12" s="11">
        <v>9950000</v>
      </c>
      <c r="F12" s="11">
        <v>9950000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2487500</v>
      </c>
      <c r="Y12" s="11">
        <v>-2487500</v>
      </c>
      <c r="Z12" s="2">
        <v>-100</v>
      </c>
      <c r="AA12" s="15">
        <v>9950000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59700000</v>
      </c>
      <c r="F15" s="11">
        <v>59700000</v>
      </c>
      <c r="G15" s="11">
        <v>1638215</v>
      </c>
      <c r="H15" s="11">
        <v>1363200</v>
      </c>
      <c r="I15" s="11">
        <v>3940352</v>
      </c>
      <c r="J15" s="11">
        <v>6941767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6941767</v>
      </c>
      <c r="X15" s="11">
        <v>14925000</v>
      </c>
      <c r="Y15" s="11">
        <v>-7983233</v>
      </c>
      <c r="Z15" s="2">
        <v>-53.49</v>
      </c>
      <c r="AA15" s="15">
        <v>59700000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153619641</v>
      </c>
      <c r="D36" s="10">
        <f t="shared" si="4"/>
        <v>0</v>
      </c>
      <c r="E36" s="11">
        <f t="shared" si="4"/>
        <v>77350000</v>
      </c>
      <c r="F36" s="11">
        <f t="shared" si="4"/>
        <v>77350000</v>
      </c>
      <c r="G36" s="11">
        <f t="shared" si="4"/>
        <v>25582515</v>
      </c>
      <c r="H36" s="11">
        <f t="shared" si="4"/>
        <v>9466490</v>
      </c>
      <c r="I36" s="11">
        <f t="shared" si="4"/>
        <v>16545398</v>
      </c>
      <c r="J36" s="11">
        <f t="shared" si="4"/>
        <v>51594403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51594403</v>
      </c>
      <c r="X36" s="11">
        <f t="shared" si="4"/>
        <v>19337500</v>
      </c>
      <c r="Y36" s="11">
        <f t="shared" si="4"/>
        <v>32256903</v>
      </c>
      <c r="Z36" s="2">
        <f aca="true" t="shared" si="5" ref="Z36:Z49">+IF(X36&lt;&gt;0,+(Y36/X36)*100,0)</f>
        <v>166.81009954751133</v>
      </c>
      <c r="AA36" s="15">
        <f>AA6+AA21</f>
        <v>77350000</v>
      </c>
    </row>
    <row r="37" spans="1:27" ht="13.5">
      <c r="A37" s="46" t="s">
        <v>33</v>
      </c>
      <c r="B37" s="47"/>
      <c r="C37" s="9">
        <f t="shared" si="4"/>
        <v>8614102</v>
      </c>
      <c r="D37" s="10">
        <f t="shared" si="4"/>
        <v>0</v>
      </c>
      <c r="E37" s="11">
        <f t="shared" si="4"/>
        <v>24198000</v>
      </c>
      <c r="F37" s="11">
        <f t="shared" si="4"/>
        <v>24198000</v>
      </c>
      <c r="G37" s="11">
        <f t="shared" si="4"/>
        <v>3605609</v>
      </c>
      <c r="H37" s="11">
        <f t="shared" si="4"/>
        <v>0</v>
      </c>
      <c r="I37" s="11">
        <f t="shared" si="4"/>
        <v>209000</v>
      </c>
      <c r="J37" s="11">
        <f t="shared" si="4"/>
        <v>3814609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3814609</v>
      </c>
      <c r="X37" s="11">
        <f t="shared" si="4"/>
        <v>6049500</v>
      </c>
      <c r="Y37" s="11">
        <f t="shared" si="4"/>
        <v>-2234891</v>
      </c>
      <c r="Z37" s="2">
        <f t="shared" si="5"/>
        <v>-36.94340028101496</v>
      </c>
      <c r="AA37" s="15">
        <f>AA7+AA22</f>
        <v>24198000</v>
      </c>
    </row>
    <row r="38" spans="1:27" ht="13.5">
      <c r="A38" s="46" t="s">
        <v>34</v>
      </c>
      <c r="B38" s="47"/>
      <c r="C38" s="9">
        <f t="shared" si="4"/>
        <v>465125314</v>
      </c>
      <c r="D38" s="10">
        <f t="shared" si="4"/>
        <v>0</v>
      </c>
      <c r="E38" s="11">
        <f t="shared" si="4"/>
        <v>473236000</v>
      </c>
      <c r="F38" s="11">
        <f t="shared" si="4"/>
        <v>473236000</v>
      </c>
      <c r="G38" s="11">
        <f t="shared" si="4"/>
        <v>53258801</v>
      </c>
      <c r="H38" s="11">
        <f t="shared" si="4"/>
        <v>10692798</v>
      </c>
      <c r="I38" s="11">
        <f t="shared" si="4"/>
        <v>30743134</v>
      </c>
      <c r="J38" s="11">
        <f t="shared" si="4"/>
        <v>94694733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94694733</v>
      </c>
      <c r="X38" s="11">
        <f t="shared" si="4"/>
        <v>118309000</v>
      </c>
      <c r="Y38" s="11">
        <f t="shared" si="4"/>
        <v>-23614267</v>
      </c>
      <c r="Z38" s="2">
        <f t="shared" si="5"/>
        <v>-19.959823005857544</v>
      </c>
      <c r="AA38" s="15">
        <f>AA8+AA23</f>
        <v>473236000</v>
      </c>
    </row>
    <row r="39" spans="1:27" ht="13.5">
      <c r="A39" s="46" t="s">
        <v>35</v>
      </c>
      <c r="B39" s="47"/>
      <c r="C39" s="9">
        <f t="shared" si="4"/>
        <v>103752837</v>
      </c>
      <c r="D39" s="10">
        <f t="shared" si="4"/>
        <v>0</v>
      </c>
      <c r="E39" s="11">
        <f t="shared" si="4"/>
        <v>60200000</v>
      </c>
      <c r="F39" s="11">
        <f t="shared" si="4"/>
        <v>60200000</v>
      </c>
      <c r="G39" s="11">
        <f t="shared" si="4"/>
        <v>0</v>
      </c>
      <c r="H39" s="11">
        <f t="shared" si="4"/>
        <v>95000</v>
      </c>
      <c r="I39" s="11">
        <f t="shared" si="4"/>
        <v>5330738</v>
      </c>
      <c r="J39" s="11">
        <f t="shared" si="4"/>
        <v>5425738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5425738</v>
      </c>
      <c r="X39" s="11">
        <f t="shared" si="4"/>
        <v>15050000</v>
      </c>
      <c r="Y39" s="11">
        <f t="shared" si="4"/>
        <v>-9624262</v>
      </c>
      <c r="Z39" s="2">
        <f t="shared" si="5"/>
        <v>-63.94858471760797</v>
      </c>
      <c r="AA39" s="15">
        <f>AA9+AA24</f>
        <v>60200000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731111894</v>
      </c>
      <c r="D41" s="50">
        <f t="shared" si="6"/>
        <v>0</v>
      </c>
      <c r="E41" s="51">
        <f t="shared" si="6"/>
        <v>634984000</v>
      </c>
      <c r="F41" s="51">
        <f t="shared" si="6"/>
        <v>634984000</v>
      </c>
      <c r="G41" s="51">
        <f t="shared" si="6"/>
        <v>82446925</v>
      </c>
      <c r="H41" s="51">
        <f t="shared" si="6"/>
        <v>20254288</v>
      </c>
      <c r="I41" s="51">
        <f t="shared" si="6"/>
        <v>52828270</v>
      </c>
      <c r="J41" s="51">
        <f t="shared" si="6"/>
        <v>155529483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155529483</v>
      </c>
      <c r="X41" s="51">
        <f t="shared" si="6"/>
        <v>158746000</v>
      </c>
      <c r="Y41" s="51">
        <f t="shared" si="6"/>
        <v>-3216517</v>
      </c>
      <c r="Z41" s="52">
        <f t="shared" si="5"/>
        <v>-2.02620349489121</v>
      </c>
      <c r="AA41" s="53">
        <f>SUM(AA36:AA40)</f>
        <v>634984000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9950000</v>
      </c>
      <c r="F42" s="67">
        <f t="shared" si="7"/>
        <v>9950000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2487500</v>
      </c>
      <c r="Y42" s="67">
        <f t="shared" si="7"/>
        <v>-2487500</v>
      </c>
      <c r="Z42" s="69">
        <f t="shared" si="5"/>
        <v>-100</v>
      </c>
      <c r="AA42" s="68">
        <f aca="true" t="shared" si="8" ref="AA42:AA48">AA12+AA27</f>
        <v>9950000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59700000</v>
      </c>
      <c r="F45" s="67">
        <f t="shared" si="7"/>
        <v>59700000</v>
      </c>
      <c r="G45" s="67">
        <f t="shared" si="7"/>
        <v>1638215</v>
      </c>
      <c r="H45" s="67">
        <f t="shared" si="7"/>
        <v>1363200</v>
      </c>
      <c r="I45" s="67">
        <f t="shared" si="7"/>
        <v>3940352</v>
      </c>
      <c r="J45" s="67">
        <f t="shared" si="7"/>
        <v>6941767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6941767</v>
      </c>
      <c r="X45" s="67">
        <f t="shared" si="7"/>
        <v>14925000</v>
      </c>
      <c r="Y45" s="67">
        <f t="shared" si="7"/>
        <v>-7983233</v>
      </c>
      <c r="Z45" s="69">
        <f t="shared" si="5"/>
        <v>-53.488998324958125</v>
      </c>
      <c r="AA45" s="68">
        <f t="shared" si="8"/>
        <v>59700000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731111894</v>
      </c>
      <c r="D49" s="78">
        <f t="shared" si="9"/>
        <v>0</v>
      </c>
      <c r="E49" s="79">
        <f t="shared" si="9"/>
        <v>704634000</v>
      </c>
      <c r="F49" s="79">
        <f t="shared" si="9"/>
        <v>704634000</v>
      </c>
      <c r="G49" s="79">
        <f t="shared" si="9"/>
        <v>84085140</v>
      </c>
      <c r="H49" s="79">
        <f t="shared" si="9"/>
        <v>21617488</v>
      </c>
      <c r="I49" s="79">
        <f t="shared" si="9"/>
        <v>56768622</v>
      </c>
      <c r="J49" s="79">
        <f t="shared" si="9"/>
        <v>162471250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162471250</v>
      </c>
      <c r="X49" s="79">
        <f t="shared" si="9"/>
        <v>176158500</v>
      </c>
      <c r="Y49" s="79">
        <f t="shared" si="9"/>
        <v>-13687250</v>
      </c>
      <c r="Z49" s="80">
        <f t="shared" si="5"/>
        <v>-7.769849311841324</v>
      </c>
      <c r="AA49" s="81">
        <f>SUM(AA41:AA48)</f>
        <v>704634000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120602300</v>
      </c>
      <c r="F5" s="43">
        <f t="shared" si="0"/>
        <v>120602300</v>
      </c>
      <c r="G5" s="43">
        <f t="shared" si="0"/>
        <v>0</v>
      </c>
      <c r="H5" s="43">
        <f t="shared" si="0"/>
        <v>11198973</v>
      </c>
      <c r="I5" s="43">
        <f t="shared" si="0"/>
        <v>14025012</v>
      </c>
      <c r="J5" s="43">
        <f t="shared" si="0"/>
        <v>25223985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25223985</v>
      </c>
      <c r="X5" s="43">
        <f t="shared" si="0"/>
        <v>30150575</v>
      </c>
      <c r="Y5" s="43">
        <f t="shared" si="0"/>
        <v>-4926590</v>
      </c>
      <c r="Z5" s="44">
        <f>+IF(X5&lt;&gt;0,+(Y5/X5)*100,0)</f>
        <v>-16.33995371564224</v>
      </c>
      <c r="AA5" s="45">
        <f>SUM(AA11:AA18)</f>
        <v>120602300</v>
      </c>
    </row>
    <row r="6" spans="1:27" ht="13.5">
      <c r="A6" s="46" t="s">
        <v>32</v>
      </c>
      <c r="B6" s="47"/>
      <c r="C6" s="9"/>
      <c r="D6" s="10"/>
      <c r="E6" s="11">
        <v>28000000</v>
      </c>
      <c r="F6" s="11">
        <v>28000000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7000000</v>
      </c>
      <c r="Y6" s="11">
        <v>-7000000</v>
      </c>
      <c r="Z6" s="2">
        <v>-100</v>
      </c>
      <c r="AA6" s="15">
        <v>28000000</v>
      </c>
    </row>
    <row r="7" spans="1:27" ht="13.5">
      <c r="A7" s="46" t="s">
        <v>33</v>
      </c>
      <c r="B7" s="47"/>
      <c r="C7" s="9"/>
      <c r="D7" s="10"/>
      <c r="E7" s="11">
        <v>958000</v>
      </c>
      <c r="F7" s="11">
        <v>958000</v>
      </c>
      <c r="G7" s="11"/>
      <c r="H7" s="11">
        <v>4083973</v>
      </c>
      <c r="I7" s="11">
        <v>1725012</v>
      </c>
      <c r="J7" s="11">
        <v>5808985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5808985</v>
      </c>
      <c r="X7" s="11">
        <v>239500</v>
      </c>
      <c r="Y7" s="11">
        <v>5569485</v>
      </c>
      <c r="Z7" s="2">
        <v>2325.46</v>
      </c>
      <c r="AA7" s="15">
        <v>958000</v>
      </c>
    </row>
    <row r="8" spans="1:27" ht="13.5">
      <c r="A8" s="46" t="s">
        <v>34</v>
      </c>
      <c r="B8" s="47"/>
      <c r="C8" s="9"/>
      <c r="D8" s="10"/>
      <c r="E8" s="11">
        <v>38500000</v>
      </c>
      <c r="F8" s="11">
        <v>38500000</v>
      </c>
      <c r="G8" s="11"/>
      <c r="H8" s="11">
        <v>500000</v>
      </c>
      <c r="I8" s="11">
        <v>5200000</v>
      </c>
      <c r="J8" s="11">
        <v>5700000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5700000</v>
      </c>
      <c r="X8" s="11">
        <v>9625000</v>
      </c>
      <c r="Y8" s="11">
        <v>-3925000</v>
      </c>
      <c r="Z8" s="2">
        <v>-40.78</v>
      </c>
      <c r="AA8" s="15">
        <v>38500000</v>
      </c>
    </row>
    <row r="9" spans="1:27" ht="13.5">
      <c r="A9" s="46" t="s">
        <v>35</v>
      </c>
      <c r="B9" s="47"/>
      <c r="C9" s="9"/>
      <c r="D9" s="10"/>
      <c r="E9" s="11">
        <v>27770000</v>
      </c>
      <c r="F9" s="11">
        <v>27770000</v>
      </c>
      <c r="G9" s="11"/>
      <c r="H9" s="11">
        <v>5100000</v>
      </c>
      <c r="I9" s="11">
        <v>5100000</v>
      </c>
      <c r="J9" s="11">
        <v>10200000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10200000</v>
      </c>
      <c r="X9" s="11">
        <v>6942500</v>
      </c>
      <c r="Y9" s="11">
        <v>3257500</v>
      </c>
      <c r="Z9" s="2">
        <v>46.92</v>
      </c>
      <c r="AA9" s="15">
        <v>27770000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>
        <v>300000</v>
      </c>
      <c r="I10" s="11"/>
      <c r="J10" s="11">
        <v>300000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300000</v>
      </c>
      <c r="X10" s="11"/>
      <c r="Y10" s="11">
        <v>300000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95228000</v>
      </c>
      <c r="F11" s="51">
        <f t="shared" si="1"/>
        <v>95228000</v>
      </c>
      <c r="G11" s="51">
        <f t="shared" si="1"/>
        <v>0</v>
      </c>
      <c r="H11" s="51">
        <f t="shared" si="1"/>
        <v>9983973</v>
      </c>
      <c r="I11" s="51">
        <f t="shared" si="1"/>
        <v>12025012</v>
      </c>
      <c r="J11" s="51">
        <f t="shared" si="1"/>
        <v>22008985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22008985</v>
      </c>
      <c r="X11" s="51">
        <f t="shared" si="1"/>
        <v>23807000</v>
      </c>
      <c r="Y11" s="51">
        <f t="shared" si="1"/>
        <v>-1798015</v>
      </c>
      <c r="Z11" s="52">
        <f>+IF(X11&lt;&gt;0,+(Y11/X11)*100,0)</f>
        <v>-7.552463561137481</v>
      </c>
      <c r="AA11" s="53">
        <f>SUM(AA6:AA10)</f>
        <v>95228000</v>
      </c>
    </row>
    <row r="12" spans="1:27" ht="13.5">
      <c r="A12" s="54" t="s">
        <v>38</v>
      </c>
      <c r="B12" s="35"/>
      <c r="C12" s="9"/>
      <c r="D12" s="10"/>
      <c r="E12" s="11">
        <v>25374300</v>
      </c>
      <c r="F12" s="11">
        <v>25374300</v>
      </c>
      <c r="G12" s="11"/>
      <c r="H12" s="11">
        <v>1215000</v>
      </c>
      <c r="I12" s="11">
        <v>2000000</v>
      </c>
      <c r="J12" s="11">
        <v>3215000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3215000</v>
      </c>
      <c r="X12" s="11">
        <v>6343575</v>
      </c>
      <c r="Y12" s="11">
        <v>-3128575</v>
      </c>
      <c r="Z12" s="2">
        <v>-49.32</v>
      </c>
      <c r="AA12" s="15">
        <v>25374300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28000000</v>
      </c>
      <c r="F36" s="11">
        <f t="shared" si="4"/>
        <v>28000000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7000000</v>
      </c>
      <c r="Y36" s="11">
        <f t="shared" si="4"/>
        <v>-7000000</v>
      </c>
      <c r="Z36" s="2">
        <f aca="true" t="shared" si="5" ref="Z36:Z49">+IF(X36&lt;&gt;0,+(Y36/X36)*100,0)</f>
        <v>-100</v>
      </c>
      <c r="AA36" s="15">
        <f>AA6+AA21</f>
        <v>28000000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958000</v>
      </c>
      <c r="F37" s="11">
        <f t="shared" si="4"/>
        <v>958000</v>
      </c>
      <c r="G37" s="11">
        <f t="shared" si="4"/>
        <v>0</v>
      </c>
      <c r="H37" s="11">
        <f t="shared" si="4"/>
        <v>4083973</v>
      </c>
      <c r="I37" s="11">
        <f t="shared" si="4"/>
        <v>1725012</v>
      </c>
      <c r="J37" s="11">
        <f t="shared" si="4"/>
        <v>5808985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5808985</v>
      </c>
      <c r="X37" s="11">
        <f t="shared" si="4"/>
        <v>239500</v>
      </c>
      <c r="Y37" s="11">
        <f t="shared" si="4"/>
        <v>5569485</v>
      </c>
      <c r="Z37" s="2">
        <f t="shared" si="5"/>
        <v>2325.463465553236</v>
      </c>
      <c r="AA37" s="15">
        <f>AA7+AA22</f>
        <v>958000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38500000</v>
      </c>
      <c r="F38" s="11">
        <f t="shared" si="4"/>
        <v>38500000</v>
      </c>
      <c r="G38" s="11">
        <f t="shared" si="4"/>
        <v>0</v>
      </c>
      <c r="H38" s="11">
        <f t="shared" si="4"/>
        <v>500000</v>
      </c>
      <c r="I38" s="11">
        <f t="shared" si="4"/>
        <v>5200000</v>
      </c>
      <c r="J38" s="11">
        <f t="shared" si="4"/>
        <v>5700000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5700000</v>
      </c>
      <c r="X38" s="11">
        <f t="shared" si="4"/>
        <v>9625000</v>
      </c>
      <c r="Y38" s="11">
        <f t="shared" si="4"/>
        <v>-3925000</v>
      </c>
      <c r="Z38" s="2">
        <f t="shared" si="5"/>
        <v>-40.77922077922078</v>
      </c>
      <c r="AA38" s="15">
        <f>AA8+AA23</f>
        <v>38500000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27770000</v>
      </c>
      <c r="F39" s="11">
        <f t="shared" si="4"/>
        <v>27770000</v>
      </c>
      <c r="G39" s="11">
        <f t="shared" si="4"/>
        <v>0</v>
      </c>
      <c r="H39" s="11">
        <f t="shared" si="4"/>
        <v>5100000</v>
      </c>
      <c r="I39" s="11">
        <f t="shared" si="4"/>
        <v>5100000</v>
      </c>
      <c r="J39" s="11">
        <f t="shared" si="4"/>
        <v>10200000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10200000</v>
      </c>
      <c r="X39" s="11">
        <f t="shared" si="4"/>
        <v>6942500</v>
      </c>
      <c r="Y39" s="11">
        <f t="shared" si="4"/>
        <v>3257500</v>
      </c>
      <c r="Z39" s="2">
        <f t="shared" si="5"/>
        <v>46.92113791861721</v>
      </c>
      <c r="AA39" s="15">
        <f>AA9+AA24</f>
        <v>27770000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300000</v>
      </c>
      <c r="I40" s="11">
        <f t="shared" si="4"/>
        <v>0</v>
      </c>
      <c r="J40" s="11">
        <f t="shared" si="4"/>
        <v>300000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300000</v>
      </c>
      <c r="X40" s="11">
        <f t="shared" si="4"/>
        <v>0</v>
      </c>
      <c r="Y40" s="11">
        <f t="shared" si="4"/>
        <v>300000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95228000</v>
      </c>
      <c r="F41" s="51">
        <f t="shared" si="6"/>
        <v>95228000</v>
      </c>
      <c r="G41" s="51">
        <f t="shared" si="6"/>
        <v>0</v>
      </c>
      <c r="H41" s="51">
        <f t="shared" si="6"/>
        <v>9983973</v>
      </c>
      <c r="I41" s="51">
        <f t="shared" si="6"/>
        <v>12025012</v>
      </c>
      <c r="J41" s="51">
        <f t="shared" si="6"/>
        <v>22008985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22008985</v>
      </c>
      <c r="X41" s="51">
        <f t="shared" si="6"/>
        <v>23807000</v>
      </c>
      <c r="Y41" s="51">
        <f t="shared" si="6"/>
        <v>-1798015</v>
      </c>
      <c r="Z41" s="52">
        <f t="shared" si="5"/>
        <v>-7.552463561137481</v>
      </c>
      <c r="AA41" s="53">
        <f>SUM(AA36:AA40)</f>
        <v>95228000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25374300</v>
      </c>
      <c r="F42" s="67">
        <f t="shared" si="7"/>
        <v>25374300</v>
      </c>
      <c r="G42" s="67">
        <f t="shared" si="7"/>
        <v>0</v>
      </c>
      <c r="H42" s="67">
        <f t="shared" si="7"/>
        <v>1215000</v>
      </c>
      <c r="I42" s="67">
        <f t="shared" si="7"/>
        <v>2000000</v>
      </c>
      <c r="J42" s="67">
        <f t="shared" si="7"/>
        <v>3215000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3215000</v>
      </c>
      <c r="X42" s="67">
        <f t="shared" si="7"/>
        <v>6343575</v>
      </c>
      <c r="Y42" s="67">
        <f t="shared" si="7"/>
        <v>-3128575</v>
      </c>
      <c r="Z42" s="69">
        <f t="shared" si="5"/>
        <v>-49.31879894223683</v>
      </c>
      <c r="AA42" s="68">
        <f aca="true" t="shared" si="8" ref="AA42:AA48">AA12+AA27</f>
        <v>25374300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120602300</v>
      </c>
      <c r="F49" s="79">
        <f t="shared" si="9"/>
        <v>120602300</v>
      </c>
      <c r="G49" s="79">
        <f t="shared" si="9"/>
        <v>0</v>
      </c>
      <c r="H49" s="79">
        <f t="shared" si="9"/>
        <v>11198973</v>
      </c>
      <c r="I49" s="79">
        <f t="shared" si="9"/>
        <v>14025012</v>
      </c>
      <c r="J49" s="79">
        <f t="shared" si="9"/>
        <v>25223985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25223985</v>
      </c>
      <c r="X49" s="79">
        <f t="shared" si="9"/>
        <v>30150575</v>
      </c>
      <c r="Y49" s="79">
        <f t="shared" si="9"/>
        <v>-4926590</v>
      </c>
      <c r="Z49" s="80">
        <f t="shared" si="5"/>
        <v>-16.33995371564224</v>
      </c>
      <c r="AA49" s="81">
        <f>SUM(AA41:AA48)</f>
        <v>120602300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12565000</v>
      </c>
      <c r="F51" s="67">
        <f t="shared" si="10"/>
        <v>12565000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3141250</v>
      </c>
      <c r="Y51" s="67">
        <f t="shared" si="10"/>
        <v>-3141250</v>
      </c>
      <c r="Z51" s="69">
        <f>+IF(X51&lt;&gt;0,+(Y51/X51)*100,0)</f>
        <v>-100</v>
      </c>
      <c r="AA51" s="68">
        <f>SUM(AA57:AA61)</f>
        <v>12565000</v>
      </c>
    </row>
    <row r="52" spans="1:27" ht="13.5">
      <c r="A52" s="84" t="s">
        <v>32</v>
      </c>
      <c r="B52" s="47"/>
      <c r="C52" s="9"/>
      <c r="D52" s="10"/>
      <c r="E52" s="11">
        <v>4864000</v>
      </c>
      <c r="F52" s="11">
        <v>4864000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1216000</v>
      </c>
      <c r="Y52" s="11">
        <v>-1216000</v>
      </c>
      <c r="Z52" s="2">
        <v>-100</v>
      </c>
      <c r="AA52" s="15">
        <v>4864000</v>
      </c>
    </row>
    <row r="53" spans="1:27" ht="13.5">
      <c r="A53" s="84" t="s">
        <v>33</v>
      </c>
      <c r="B53" s="47"/>
      <c r="C53" s="9"/>
      <c r="D53" s="10"/>
      <c r="E53" s="11">
        <v>4750000</v>
      </c>
      <c r="F53" s="11">
        <v>4750000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1187500</v>
      </c>
      <c r="Y53" s="11">
        <v>-1187500</v>
      </c>
      <c r="Z53" s="2">
        <v>-100</v>
      </c>
      <c r="AA53" s="15">
        <v>4750000</v>
      </c>
    </row>
    <row r="54" spans="1:27" ht="13.5">
      <c r="A54" s="84" t="s">
        <v>34</v>
      </c>
      <c r="B54" s="47"/>
      <c r="C54" s="9"/>
      <c r="D54" s="10"/>
      <c r="E54" s="11">
        <v>1680000</v>
      </c>
      <c r="F54" s="11">
        <v>1680000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420000</v>
      </c>
      <c r="Y54" s="11">
        <v>-420000</v>
      </c>
      <c r="Z54" s="2">
        <v>-100</v>
      </c>
      <c r="AA54" s="15">
        <v>1680000</v>
      </c>
    </row>
    <row r="55" spans="1:27" ht="13.5">
      <c r="A55" s="84" t="s">
        <v>35</v>
      </c>
      <c r="B55" s="47"/>
      <c r="C55" s="9"/>
      <c r="D55" s="10"/>
      <c r="E55" s="11">
        <v>250000</v>
      </c>
      <c r="F55" s="11">
        <v>250000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62500</v>
      </c>
      <c r="Y55" s="11">
        <v>-62500</v>
      </c>
      <c r="Z55" s="2">
        <v>-100</v>
      </c>
      <c r="AA55" s="15">
        <v>250000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11544000</v>
      </c>
      <c r="F57" s="51">
        <f t="shared" si="11"/>
        <v>11544000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2886000</v>
      </c>
      <c r="Y57" s="51">
        <f t="shared" si="11"/>
        <v>-2886000</v>
      </c>
      <c r="Z57" s="52">
        <f>+IF(X57&lt;&gt;0,+(Y57/X57)*100,0)</f>
        <v>-100</v>
      </c>
      <c r="AA57" s="53">
        <f>SUM(AA52:AA56)</f>
        <v>11544000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1021000</v>
      </c>
      <c r="F61" s="11">
        <v>1021000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255250</v>
      </c>
      <c r="Y61" s="11">
        <v>-255250</v>
      </c>
      <c r="Z61" s="2">
        <v>-100</v>
      </c>
      <c r="AA61" s="15">
        <v>1021000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306951984</v>
      </c>
      <c r="F5" s="43">
        <f t="shared" si="0"/>
        <v>306951984</v>
      </c>
      <c r="G5" s="43">
        <f t="shared" si="0"/>
        <v>0</v>
      </c>
      <c r="H5" s="43">
        <f t="shared" si="0"/>
        <v>10566945</v>
      </c>
      <c r="I5" s="43">
        <f t="shared" si="0"/>
        <v>5374405</v>
      </c>
      <c r="J5" s="43">
        <f t="shared" si="0"/>
        <v>15941350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15941350</v>
      </c>
      <c r="X5" s="43">
        <f t="shared" si="0"/>
        <v>76737997</v>
      </c>
      <c r="Y5" s="43">
        <f t="shared" si="0"/>
        <v>-60796647</v>
      </c>
      <c r="Z5" s="44">
        <f>+IF(X5&lt;&gt;0,+(Y5/X5)*100,0)</f>
        <v>-79.22626257758591</v>
      </c>
      <c r="AA5" s="45">
        <f>SUM(AA11:AA18)</f>
        <v>306951984</v>
      </c>
    </row>
    <row r="6" spans="1:27" ht="13.5">
      <c r="A6" s="46" t="s">
        <v>32</v>
      </c>
      <c r="B6" s="47"/>
      <c r="C6" s="9"/>
      <c r="D6" s="10"/>
      <c r="E6" s="11">
        <v>184921590</v>
      </c>
      <c r="F6" s="11">
        <v>184921590</v>
      </c>
      <c r="G6" s="11"/>
      <c r="H6" s="11">
        <v>1372139</v>
      </c>
      <c r="I6" s="11">
        <v>3416316</v>
      </c>
      <c r="J6" s="11">
        <v>4788455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4788455</v>
      </c>
      <c r="X6" s="11">
        <v>46230398</v>
      </c>
      <c r="Y6" s="11">
        <v>-41441943</v>
      </c>
      <c r="Z6" s="2">
        <v>-89.64</v>
      </c>
      <c r="AA6" s="15">
        <v>184921590</v>
      </c>
    </row>
    <row r="7" spans="1:27" ht="13.5">
      <c r="A7" s="46" t="s">
        <v>33</v>
      </c>
      <c r="B7" s="47"/>
      <c r="C7" s="9"/>
      <c r="D7" s="10"/>
      <c r="E7" s="11">
        <v>16994353</v>
      </c>
      <c r="F7" s="11">
        <v>16994353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4248588</v>
      </c>
      <c r="Y7" s="11">
        <v>-4248588</v>
      </c>
      <c r="Z7" s="2">
        <v>-100</v>
      </c>
      <c r="AA7" s="15">
        <v>16994353</v>
      </c>
    </row>
    <row r="8" spans="1:27" ht="13.5">
      <c r="A8" s="46" t="s">
        <v>34</v>
      </c>
      <c r="B8" s="47"/>
      <c r="C8" s="9"/>
      <c r="D8" s="10"/>
      <c r="E8" s="11">
        <v>11547252</v>
      </c>
      <c r="F8" s="11">
        <v>11547252</v>
      </c>
      <c r="G8" s="11"/>
      <c r="H8" s="11">
        <v>4130743</v>
      </c>
      <c r="I8" s="11"/>
      <c r="J8" s="11">
        <v>4130743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4130743</v>
      </c>
      <c r="X8" s="11">
        <v>2886813</v>
      </c>
      <c r="Y8" s="11">
        <v>1243930</v>
      </c>
      <c r="Z8" s="2">
        <v>43.09</v>
      </c>
      <c r="AA8" s="15">
        <v>11547252</v>
      </c>
    </row>
    <row r="9" spans="1:27" ht="13.5">
      <c r="A9" s="46" t="s">
        <v>35</v>
      </c>
      <c r="B9" s="47"/>
      <c r="C9" s="9"/>
      <c r="D9" s="10"/>
      <c r="E9" s="11">
        <v>26628911</v>
      </c>
      <c r="F9" s="11">
        <v>26628911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6657228</v>
      </c>
      <c r="Y9" s="11">
        <v>-6657228</v>
      </c>
      <c r="Z9" s="2">
        <v>-100</v>
      </c>
      <c r="AA9" s="15">
        <v>26628911</v>
      </c>
    </row>
    <row r="10" spans="1:27" ht="13.5">
      <c r="A10" s="46" t="s">
        <v>36</v>
      </c>
      <c r="B10" s="47"/>
      <c r="C10" s="9"/>
      <c r="D10" s="10"/>
      <c r="E10" s="11">
        <v>1650000</v>
      </c>
      <c r="F10" s="11">
        <v>1650000</v>
      </c>
      <c r="G10" s="11"/>
      <c r="H10" s="11">
        <v>1106477</v>
      </c>
      <c r="I10" s="11"/>
      <c r="J10" s="11">
        <v>1106477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1106477</v>
      </c>
      <c r="X10" s="11">
        <v>412500</v>
      </c>
      <c r="Y10" s="11">
        <v>693977</v>
      </c>
      <c r="Z10" s="2">
        <v>168.24</v>
      </c>
      <c r="AA10" s="15">
        <v>1650000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241742106</v>
      </c>
      <c r="F11" s="51">
        <f t="shared" si="1"/>
        <v>241742106</v>
      </c>
      <c r="G11" s="51">
        <f t="shared" si="1"/>
        <v>0</v>
      </c>
      <c r="H11" s="51">
        <f t="shared" si="1"/>
        <v>6609359</v>
      </c>
      <c r="I11" s="51">
        <f t="shared" si="1"/>
        <v>3416316</v>
      </c>
      <c r="J11" s="51">
        <f t="shared" si="1"/>
        <v>10025675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10025675</v>
      </c>
      <c r="X11" s="51">
        <f t="shared" si="1"/>
        <v>60435527</v>
      </c>
      <c r="Y11" s="51">
        <f t="shared" si="1"/>
        <v>-50409852</v>
      </c>
      <c r="Z11" s="52">
        <f>+IF(X11&lt;&gt;0,+(Y11/X11)*100,0)</f>
        <v>-83.41095792876928</v>
      </c>
      <c r="AA11" s="53">
        <f>SUM(AA6:AA10)</f>
        <v>241742106</v>
      </c>
    </row>
    <row r="12" spans="1:27" ht="13.5">
      <c r="A12" s="54" t="s">
        <v>38</v>
      </c>
      <c r="B12" s="35"/>
      <c r="C12" s="9"/>
      <c r="D12" s="10"/>
      <c r="E12" s="11">
        <v>16093726</v>
      </c>
      <c r="F12" s="11">
        <v>16093726</v>
      </c>
      <c r="G12" s="11"/>
      <c r="H12" s="11">
        <v>1365579</v>
      </c>
      <c r="I12" s="11"/>
      <c r="J12" s="11">
        <v>1365579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1365579</v>
      </c>
      <c r="X12" s="11">
        <v>4023432</v>
      </c>
      <c r="Y12" s="11">
        <v>-2657853</v>
      </c>
      <c r="Z12" s="2">
        <v>-66.06</v>
      </c>
      <c r="AA12" s="15">
        <v>16093726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49116152</v>
      </c>
      <c r="F15" s="11">
        <v>49116152</v>
      </c>
      <c r="G15" s="11"/>
      <c r="H15" s="11">
        <v>2592007</v>
      </c>
      <c r="I15" s="11">
        <v>1690041</v>
      </c>
      <c r="J15" s="11">
        <v>4282048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4282048</v>
      </c>
      <c r="X15" s="11">
        <v>12279038</v>
      </c>
      <c r="Y15" s="11">
        <v>-7996990</v>
      </c>
      <c r="Z15" s="2">
        <v>-65.13</v>
      </c>
      <c r="AA15" s="15">
        <v>49116152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>
        <v>268048</v>
      </c>
      <c r="J18" s="18">
        <v>268048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268048</v>
      </c>
      <c r="X18" s="18"/>
      <c r="Y18" s="18">
        <v>268048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444767394</v>
      </c>
      <c r="F20" s="60">
        <f t="shared" si="2"/>
        <v>444767394</v>
      </c>
      <c r="G20" s="60">
        <f t="shared" si="2"/>
        <v>0</v>
      </c>
      <c r="H20" s="60">
        <f t="shared" si="2"/>
        <v>4022167</v>
      </c>
      <c r="I20" s="60">
        <f t="shared" si="2"/>
        <v>57098355</v>
      </c>
      <c r="J20" s="60">
        <f t="shared" si="2"/>
        <v>61120522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61120522</v>
      </c>
      <c r="X20" s="60">
        <f t="shared" si="2"/>
        <v>111191848</v>
      </c>
      <c r="Y20" s="60">
        <f t="shared" si="2"/>
        <v>-50071326</v>
      </c>
      <c r="Z20" s="61">
        <f>+IF(X20&lt;&gt;0,+(Y20/X20)*100,0)</f>
        <v>-45.031472091371306</v>
      </c>
      <c r="AA20" s="62">
        <f>SUM(AA26:AA33)</f>
        <v>444767394</v>
      </c>
    </row>
    <row r="21" spans="1:27" ht="13.5">
      <c r="A21" s="46" t="s">
        <v>32</v>
      </c>
      <c r="B21" s="47"/>
      <c r="C21" s="9"/>
      <c r="D21" s="10"/>
      <c r="E21" s="11">
        <v>244159541</v>
      </c>
      <c r="F21" s="11">
        <v>244159541</v>
      </c>
      <c r="G21" s="11"/>
      <c r="H21" s="11">
        <v>264494</v>
      </c>
      <c r="I21" s="11">
        <v>30188980</v>
      </c>
      <c r="J21" s="11">
        <v>30453474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30453474</v>
      </c>
      <c r="X21" s="11">
        <v>61039885</v>
      </c>
      <c r="Y21" s="11">
        <v>-30586411</v>
      </c>
      <c r="Z21" s="2">
        <v>-50.11</v>
      </c>
      <c r="AA21" s="15">
        <v>244159541</v>
      </c>
    </row>
    <row r="22" spans="1:27" ht="13.5">
      <c r="A22" s="46" t="s">
        <v>33</v>
      </c>
      <c r="B22" s="47"/>
      <c r="C22" s="9"/>
      <c r="D22" s="10"/>
      <c r="E22" s="11">
        <v>15496705</v>
      </c>
      <c r="F22" s="11">
        <v>15496705</v>
      </c>
      <c r="G22" s="11"/>
      <c r="H22" s="11">
        <v>1787868</v>
      </c>
      <c r="I22" s="11">
        <v>5431903</v>
      </c>
      <c r="J22" s="11">
        <v>7219771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7219771</v>
      </c>
      <c r="X22" s="11">
        <v>3874176</v>
      </c>
      <c r="Y22" s="11">
        <v>3345595</v>
      </c>
      <c r="Z22" s="2">
        <v>86.36</v>
      </c>
      <c r="AA22" s="15">
        <v>15496705</v>
      </c>
    </row>
    <row r="23" spans="1:27" ht="13.5">
      <c r="A23" s="46" t="s">
        <v>34</v>
      </c>
      <c r="B23" s="47"/>
      <c r="C23" s="9"/>
      <c r="D23" s="10"/>
      <c r="E23" s="11">
        <v>146089420</v>
      </c>
      <c r="F23" s="11">
        <v>146089420</v>
      </c>
      <c r="G23" s="11"/>
      <c r="H23" s="11">
        <v>1969805</v>
      </c>
      <c r="I23" s="11">
        <v>14163692</v>
      </c>
      <c r="J23" s="11">
        <v>16133497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16133497</v>
      </c>
      <c r="X23" s="11">
        <v>36522355</v>
      </c>
      <c r="Y23" s="11">
        <v>-20388858</v>
      </c>
      <c r="Z23" s="2">
        <v>-55.83</v>
      </c>
      <c r="AA23" s="15">
        <v>146089420</v>
      </c>
    </row>
    <row r="24" spans="1:27" ht="13.5">
      <c r="A24" s="46" t="s">
        <v>35</v>
      </c>
      <c r="B24" s="47"/>
      <c r="C24" s="9"/>
      <c r="D24" s="10"/>
      <c r="E24" s="11">
        <v>15245825</v>
      </c>
      <c r="F24" s="11">
        <v>15245825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3811456</v>
      </c>
      <c r="Y24" s="11">
        <v>-3811456</v>
      </c>
      <c r="Z24" s="2">
        <v>-100</v>
      </c>
      <c r="AA24" s="15">
        <v>15245825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420991491</v>
      </c>
      <c r="F26" s="51">
        <f t="shared" si="3"/>
        <v>420991491</v>
      </c>
      <c r="G26" s="51">
        <f t="shared" si="3"/>
        <v>0</v>
      </c>
      <c r="H26" s="51">
        <f t="shared" si="3"/>
        <v>4022167</v>
      </c>
      <c r="I26" s="51">
        <f t="shared" si="3"/>
        <v>49784575</v>
      </c>
      <c r="J26" s="51">
        <f t="shared" si="3"/>
        <v>53806742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53806742</v>
      </c>
      <c r="X26" s="51">
        <f t="shared" si="3"/>
        <v>105247872</v>
      </c>
      <c r="Y26" s="51">
        <f t="shared" si="3"/>
        <v>-51441130</v>
      </c>
      <c r="Z26" s="52">
        <f>+IF(X26&lt;&gt;0,+(Y26/X26)*100,0)</f>
        <v>-48.87617110206276</v>
      </c>
      <c r="AA26" s="53">
        <f>SUM(AA21:AA25)</f>
        <v>420991491</v>
      </c>
    </row>
    <row r="27" spans="1:27" ht="13.5">
      <c r="A27" s="54" t="s">
        <v>38</v>
      </c>
      <c r="B27" s="64"/>
      <c r="C27" s="9"/>
      <c r="D27" s="10"/>
      <c r="E27" s="11">
        <v>17875903</v>
      </c>
      <c r="F27" s="11">
        <v>17875903</v>
      </c>
      <c r="G27" s="11"/>
      <c r="H27" s="11"/>
      <c r="I27" s="11">
        <v>3957673</v>
      </c>
      <c r="J27" s="11">
        <v>3957673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3957673</v>
      </c>
      <c r="X27" s="11">
        <v>4468976</v>
      </c>
      <c r="Y27" s="11">
        <v>-511303</v>
      </c>
      <c r="Z27" s="2">
        <v>-11.44</v>
      </c>
      <c r="AA27" s="15">
        <v>17875903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5900000</v>
      </c>
      <c r="F30" s="11">
        <v>5900000</v>
      </c>
      <c r="G30" s="11"/>
      <c r="H30" s="11"/>
      <c r="I30" s="11">
        <v>3356107</v>
      </c>
      <c r="J30" s="11">
        <v>3356107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3356107</v>
      </c>
      <c r="X30" s="11">
        <v>1475000</v>
      </c>
      <c r="Y30" s="11">
        <v>1881107</v>
      </c>
      <c r="Z30" s="2">
        <v>127.53</v>
      </c>
      <c r="AA30" s="15">
        <v>5900000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429081131</v>
      </c>
      <c r="F36" s="11">
        <f t="shared" si="4"/>
        <v>429081131</v>
      </c>
      <c r="G36" s="11">
        <f t="shared" si="4"/>
        <v>0</v>
      </c>
      <c r="H36" s="11">
        <f t="shared" si="4"/>
        <v>1636633</v>
      </c>
      <c r="I36" s="11">
        <f t="shared" si="4"/>
        <v>33605296</v>
      </c>
      <c r="J36" s="11">
        <f t="shared" si="4"/>
        <v>35241929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35241929</v>
      </c>
      <c r="X36" s="11">
        <f t="shared" si="4"/>
        <v>107270283</v>
      </c>
      <c r="Y36" s="11">
        <f t="shared" si="4"/>
        <v>-72028354</v>
      </c>
      <c r="Z36" s="2">
        <f aca="true" t="shared" si="5" ref="Z36:Z49">+IF(X36&lt;&gt;0,+(Y36/X36)*100,0)</f>
        <v>-67.14660573795634</v>
      </c>
      <c r="AA36" s="15">
        <f>AA6+AA21</f>
        <v>429081131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32491058</v>
      </c>
      <c r="F37" s="11">
        <f t="shared" si="4"/>
        <v>32491058</v>
      </c>
      <c r="G37" s="11">
        <f t="shared" si="4"/>
        <v>0</v>
      </c>
      <c r="H37" s="11">
        <f t="shared" si="4"/>
        <v>1787868</v>
      </c>
      <c r="I37" s="11">
        <f t="shared" si="4"/>
        <v>5431903</v>
      </c>
      <c r="J37" s="11">
        <f t="shared" si="4"/>
        <v>7219771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7219771</v>
      </c>
      <c r="X37" s="11">
        <f t="shared" si="4"/>
        <v>8122764</v>
      </c>
      <c r="Y37" s="11">
        <f t="shared" si="4"/>
        <v>-902993</v>
      </c>
      <c r="Z37" s="2">
        <f t="shared" si="5"/>
        <v>-11.116819348684757</v>
      </c>
      <c r="AA37" s="15">
        <f>AA7+AA22</f>
        <v>32491058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157636672</v>
      </c>
      <c r="F38" s="11">
        <f t="shared" si="4"/>
        <v>157636672</v>
      </c>
      <c r="G38" s="11">
        <f t="shared" si="4"/>
        <v>0</v>
      </c>
      <c r="H38" s="11">
        <f t="shared" si="4"/>
        <v>6100548</v>
      </c>
      <c r="I38" s="11">
        <f t="shared" si="4"/>
        <v>14163692</v>
      </c>
      <c r="J38" s="11">
        <f t="shared" si="4"/>
        <v>20264240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20264240</v>
      </c>
      <c r="X38" s="11">
        <f t="shared" si="4"/>
        <v>39409168</v>
      </c>
      <c r="Y38" s="11">
        <f t="shared" si="4"/>
        <v>-19144928</v>
      </c>
      <c r="Z38" s="2">
        <f t="shared" si="5"/>
        <v>-48.57988374684794</v>
      </c>
      <c r="AA38" s="15">
        <f>AA8+AA23</f>
        <v>157636672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41874736</v>
      </c>
      <c r="F39" s="11">
        <f t="shared" si="4"/>
        <v>41874736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10468684</v>
      </c>
      <c r="Y39" s="11">
        <f t="shared" si="4"/>
        <v>-10468684</v>
      </c>
      <c r="Z39" s="2">
        <f t="shared" si="5"/>
        <v>-100</v>
      </c>
      <c r="AA39" s="15">
        <f>AA9+AA24</f>
        <v>41874736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1650000</v>
      </c>
      <c r="F40" s="11">
        <f t="shared" si="4"/>
        <v>1650000</v>
      </c>
      <c r="G40" s="11">
        <f t="shared" si="4"/>
        <v>0</v>
      </c>
      <c r="H40" s="11">
        <f t="shared" si="4"/>
        <v>1106477</v>
      </c>
      <c r="I40" s="11">
        <f t="shared" si="4"/>
        <v>0</v>
      </c>
      <c r="J40" s="11">
        <f t="shared" si="4"/>
        <v>1106477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1106477</v>
      </c>
      <c r="X40" s="11">
        <f t="shared" si="4"/>
        <v>412500</v>
      </c>
      <c r="Y40" s="11">
        <f t="shared" si="4"/>
        <v>693977</v>
      </c>
      <c r="Z40" s="2">
        <f t="shared" si="5"/>
        <v>168.23684848484848</v>
      </c>
      <c r="AA40" s="15">
        <f>AA10+AA25</f>
        <v>1650000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662733597</v>
      </c>
      <c r="F41" s="51">
        <f t="shared" si="6"/>
        <v>662733597</v>
      </c>
      <c r="G41" s="51">
        <f t="shared" si="6"/>
        <v>0</v>
      </c>
      <c r="H41" s="51">
        <f t="shared" si="6"/>
        <v>10631526</v>
      </c>
      <c r="I41" s="51">
        <f t="shared" si="6"/>
        <v>53200891</v>
      </c>
      <c r="J41" s="51">
        <f t="shared" si="6"/>
        <v>63832417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63832417</v>
      </c>
      <c r="X41" s="51">
        <f t="shared" si="6"/>
        <v>165683399</v>
      </c>
      <c r="Y41" s="51">
        <f t="shared" si="6"/>
        <v>-101850982</v>
      </c>
      <c r="Z41" s="52">
        <f t="shared" si="5"/>
        <v>-61.47325719699895</v>
      </c>
      <c r="AA41" s="53">
        <f>SUM(AA36:AA40)</f>
        <v>662733597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33969629</v>
      </c>
      <c r="F42" s="67">
        <f t="shared" si="7"/>
        <v>33969629</v>
      </c>
      <c r="G42" s="67">
        <f t="shared" si="7"/>
        <v>0</v>
      </c>
      <c r="H42" s="67">
        <f t="shared" si="7"/>
        <v>1365579</v>
      </c>
      <c r="I42" s="67">
        <f t="shared" si="7"/>
        <v>3957673</v>
      </c>
      <c r="J42" s="67">
        <f t="shared" si="7"/>
        <v>5323252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5323252</v>
      </c>
      <c r="X42" s="67">
        <f t="shared" si="7"/>
        <v>8492408</v>
      </c>
      <c r="Y42" s="67">
        <f t="shared" si="7"/>
        <v>-3169156</v>
      </c>
      <c r="Z42" s="69">
        <f t="shared" si="5"/>
        <v>-37.31751936553213</v>
      </c>
      <c r="AA42" s="68">
        <f aca="true" t="shared" si="8" ref="AA42:AA48">AA12+AA27</f>
        <v>33969629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55016152</v>
      </c>
      <c r="F45" s="67">
        <f t="shared" si="7"/>
        <v>55016152</v>
      </c>
      <c r="G45" s="67">
        <f t="shared" si="7"/>
        <v>0</v>
      </c>
      <c r="H45" s="67">
        <f t="shared" si="7"/>
        <v>2592007</v>
      </c>
      <c r="I45" s="67">
        <f t="shared" si="7"/>
        <v>5046148</v>
      </c>
      <c r="J45" s="67">
        <f t="shared" si="7"/>
        <v>7638155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7638155</v>
      </c>
      <c r="X45" s="67">
        <f t="shared" si="7"/>
        <v>13754038</v>
      </c>
      <c r="Y45" s="67">
        <f t="shared" si="7"/>
        <v>-6115883</v>
      </c>
      <c r="Z45" s="69">
        <f t="shared" si="5"/>
        <v>-44.466090612807676</v>
      </c>
      <c r="AA45" s="68">
        <f t="shared" si="8"/>
        <v>55016152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268048</v>
      </c>
      <c r="J48" s="67">
        <f t="shared" si="7"/>
        <v>268048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268048</v>
      </c>
      <c r="X48" s="67">
        <f t="shared" si="7"/>
        <v>0</v>
      </c>
      <c r="Y48" s="67">
        <f t="shared" si="7"/>
        <v>268048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751719378</v>
      </c>
      <c r="F49" s="79">
        <f t="shared" si="9"/>
        <v>751719378</v>
      </c>
      <c r="G49" s="79">
        <f t="shared" si="9"/>
        <v>0</v>
      </c>
      <c r="H49" s="79">
        <f t="shared" si="9"/>
        <v>14589112</v>
      </c>
      <c r="I49" s="79">
        <f t="shared" si="9"/>
        <v>62472760</v>
      </c>
      <c r="J49" s="79">
        <f t="shared" si="9"/>
        <v>77061872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77061872</v>
      </c>
      <c r="X49" s="79">
        <f t="shared" si="9"/>
        <v>187929845</v>
      </c>
      <c r="Y49" s="79">
        <f t="shared" si="9"/>
        <v>-110867973</v>
      </c>
      <c r="Z49" s="80">
        <f t="shared" si="5"/>
        <v>-58.9943406806939</v>
      </c>
      <c r="AA49" s="81">
        <f>SUM(AA41:AA48)</f>
        <v>751719378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230908010</v>
      </c>
      <c r="F51" s="67">
        <f t="shared" si="10"/>
        <v>230908010</v>
      </c>
      <c r="G51" s="67">
        <f t="shared" si="10"/>
        <v>0</v>
      </c>
      <c r="H51" s="67">
        <f t="shared" si="10"/>
        <v>64823</v>
      </c>
      <c r="I51" s="67">
        <f t="shared" si="10"/>
        <v>0</v>
      </c>
      <c r="J51" s="67">
        <f t="shared" si="10"/>
        <v>64823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64823</v>
      </c>
      <c r="X51" s="67">
        <f t="shared" si="10"/>
        <v>57727003</v>
      </c>
      <c r="Y51" s="67">
        <f t="shared" si="10"/>
        <v>-57662180</v>
      </c>
      <c r="Z51" s="69">
        <f>+IF(X51&lt;&gt;0,+(Y51/X51)*100,0)</f>
        <v>-99.88770766429708</v>
      </c>
      <c r="AA51" s="68">
        <f>SUM(AA57:AA61)</f>
        <v>230908010</v>
      </c>
    </row>
    <row r="52" spans="1:27" ht="13.5">
      <c r="A52" s="84" t="s">
        <v>32</v>
      </c>
      <c r="B52" s="47"/>
      <c r="C52" s="9"/>
      <c r="D52" s="10"/>
      <c r="E52" s="11">
        <v>75423023</v>
      </c>
      <c r="F52" s="11">
        <v>75423023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18855756</v>
      </c>
      <c r="Y52" s="11">
        <v>-18855756</v>
      </c>
      <c r="Z52" s="2">
        <v>-100</v>
      </c>
      <c r="AA52" s="15">
        <v>75423023</v>
      </c>
    </row>
    <row r="53" spans="1:27" ht="13.5">
      <c r="A53" s="84" t="s">
        <v>33</v>
      </c>
      <c r="B53" s="47"/>
      <c r="C53" s="9"/>
      <c r="D53" s="10"/>
      <c r="E53" s="11">
        <v>55729629</v>
      </c>
      <c r="F53" s="11">
        <v>55729629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13932407</v>
      </c>
      <c r="Y53" s="11">
        <v>-13932407</v>
      </c>
      <c r="Z53" s="2">
        <v>-100</v>
      </c>
      <c r="AA53" s="15">
        <v>55729629</v>
      </c>
    </row>
    <row r="54" spans="1:27" ht="13.5">
      <c r="A54" s="84" t="s">
        <v>34</v>
      </c>
      <c r="B54" s="47"/>
      <c r="C54" s="9"/>
      <c r="D54" s="10"/>
      <c r="E54" s="11">
        <v>25994920</v>
      </c>
      <c r="F54" s="11">
        <v>25994920</v>
      </c>
      <c r="G54" s="11"/>
      <c r="H54" s="11">
        <v>64823</v>
      </c>
      <c r="I54" s="11"/>
      <c r="J54" s="11">
        <v>64823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64823</v>
      </c>
      <c r="X54" s="11">
        <v>6498730</v>
      </c>
      <c r="Y54" s="11">
        <v>-6433907</v>
      </c>
      <c r="Z54" s="2">
        <v>-99</v>
      </c>
      <c r="AA54" s="15">
        <v>25994920</v>
      </c>
    </row>
    <row r="55" spans="1:27" ht="13.5">
      <c r="A55" s="84" t="s">
        <v>35</v>
      </c>
      <c r="B55" s="47"/>
      <c r="C55" s="9"/>
      <c r="D55" s="10"/>
      <c r="E55" s="11">
        <v>5613860</v>
      </c>
      <c r="F55" s="11">
        <v>5613860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1403465</v>
      </c>
      <c r="Y55" s="11">
        <v>-1403465</v>
      </c>
      <c r="Z55" s="2">
        <v>-100</v>
      </c>
      <c r="AA55" s="15">
        <v>5613860</v>
      </c>
    </row>
    <row r="56" spans="1:27" ht="13.5">
      <c r="A56" s="84" t="s">
        <v>36</v>
      </c>
      <c r="B56" s="47"/>
      <c r="C56" s="9"/>
      <c r="D56" s="10"/>
      <c r="E56" s="11">
        <v>2211403</v>
      </c>
      <c r="F56" s="11">
        <v>2211403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552851</v>
      </c>
      <c r="Y56" s="11">
        <v>-552851</v>
      </c>
      <c r="Z56" s="2">
        <v>-100</v>
      </c>
      <c r="AA56" s="15">
        <v>2211403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164972835</v>
      </c>
      <c r="F57" s="51">
        <f t="shared" si="11"/>
        <v>164972835</v>
      </c>
      <c r="G57" s="51">
        <f t="shared" si="11"/>
        <v>0</v>
      </c>
      <c r="H57" s="51">
        <f t="shared" si="11"/>
        <v>64823</v>
      </c>
      <c r="I57" s="51">
        <f t="shared" si="11"/>
        <v>0</v>
      </c>
      <c r="J57" s="51">
        <f t="shared" si="11"/>
        <v>64823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64823</v>
      </c>
      <c r="X57" s="51">
        <f t="shared" si="11"/>
        <v>41243209</v>
      </c>
      <c r="Y57" s="51">
        <f t="shared" si="11"/>
        <v>-41178386</v>
      </c>
      <c r="Z57" s="52">
        <f>+IF(X57&lt;&gt;0,+(Y57/X57)*100,0)</f>
        <v>-99.8428274579701</v>
      </c>
      <c r="AA57" s="53">
        <f>SUM(AA52:AA56)</f>
        <v>164972835</v>
      </c>
    </row>
    <row r="58" spans="1:27" ht="13.5">
      <c r="A58" s="86" t="s">
        <v>38</v>
      </c>
      <c r="B58" s="35"/>
      <c r="C58" s="9"/>
      <c r="D58" s="10"/>
      <c r="E58" s="11">
        <v>21377220</v>
      </c>
      <c r="F58" s="11">
        <v>21377220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5344305</v>
      </c>
      <c r="Y58" s="11">
        <v>-5344305</v>
      </c>
      <c r="Z58" s="2">
        <v>-100</v>
      </c>
      <c r="AA58" s="15">
        <v>21377220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44557955</v>
      </c>
      <c r="F61" s="11">
        <v>44557955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11139489</v>
      </c>
      <c r="Y61" s="11">
        <v>-11139489</v>
      </c>
      <c r="Z61" s="2">
        <v>-100</v>
      </c>
      <c r="AA61" s="15">
        <v>44557955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230908009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230908009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37058000</v>
      </c>
      <c r="F5" s="43">
        <f t="shared" si="0"/>
        <v>37058000</v>
      </c>
      <c r="G5" s="43">
        <f t="shared" si="0"/>
        <v>660723</v>
      </c>
      <c r="H5" s="43">
        <f t="shared" si="0"/>
        <v>2392040</v>
      </c>
      <c r="I5" s="43">
        <f t="shared" si="0"/>
        <v>374478</v>
      </c>
      <c r="J5" s="43">
        <f t="shared" si="0"/>
        <v>3427241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3427241</v>
      </c>
      <c r="X5" s="43">
        <f t="shared" si="0"/>
        <v>9264500</v>
      </c>
      <c r="Y5" s="43">
        <f t="shared" si="0"/>
        <v>-5837259</v>
      </c>
      <c r="Z5" s="44">
        <f>+IF(X5&lt;&gt;0,+(Y5/X5)*100,0)</f>
        <v>-63.00673538777052</v>
      </c>
      <c r="AA5" s="45">
        <f>SUM(AA11:AA18)</f>
        <v>37058000</v>
      </c>
    </row>
    <row r="6" spans="1:27" ht="13.5">
      <c r="A6" s="46" t="s">
        <v>32</v>
      </c>
      <c r="B6" s="47"/>
      <c r="C6" s="9"/>
      <c r="D6" s="10"/>
      <c r="E6" s="11">
        <v>1958000</v>
      </c>
      <c r="F6" s="11">
        <v>1958000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489500</v>
      </c>
      <c r="Y6" s="11">
        <v>-489500</v>
      </c>
      <c r="Z6" s="2">
        <v>-100</v>
      </c>
      <c r="AA6" s="15">
        <v>1958000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>
        <v>335532</v>
      </c>
      <c r="J7" s="11">
        <v>335532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335532</v>
      </c>
      <c r="X7" s="11"/>
      <c r="Y7" s="11">
        <v>335532</v>
      </c>
      <c r="Z7" s="2"/>
      <c r="AA7" s="15"/>
    </row>
    <row r="8" spans="1:27" ht="13.5">
      <c r="A8" s="46" t="s">
        <v>34</v>
      </c>
      <c r="B8" s="47"/>
      <c r="C8" s="9"/>
      <c r="D8" s="10"/>
      <c r="E8" s="11">
        <v>7200000</v>
      </c>
      <c r="F8" s="11">
        <v>7200000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1800000</v>
      </c>
      <c r="Y8" s="11">
        <v>-1800000</v>
      </c>
      <c r="Z8" s="2">
        <v>-100</v>
      </c>
      <c r="AA8" s="15">
        <v>7200000</v>
      </c>
    </row>
    <row r="9" spans="1:27" ht="13.5">
      <c r="A9" s="46" t="s">
        <v>35</v>
      </c>
      <c r="B9" s="47"/>
      <c r="C9" s="9"/>
      <c r="D9" s="10"/>
      <c r="E9" s="11">
        <v>6500000</v>
      </c>
      <c r="F9" s="11">
        <v>6500000</v>
      </c>
      <c r="G9" s="11">
        <v>503200</v>
      </c>
      <c r="H9" s="11"/>
      <c r="I9" s="11"/>
      <c r="J9" s="11">
        <v>503200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503200</v>
      </c>
      <c r="X9" s="11">
        <v>1625000</v>
      </c>
      <c r="Y9" s="11">
        <v>-1121800</v>
      </c>
      <c r="Z9" s="2">
        <v>-69.03</v>
      </c>
      <c r="AA9" s="15">
        <v>6500000</v>
      </c>
    </row>
    <row r="10" spans="1:27" ht="13.5">
      <c r="A10" s="46" t="s">
        <v>36</v>
      </c>
      <c r="B10" s="47"/>
      <c r="C10" s="9"/>
      <c r="D10" s="10"/>
      <c r="E10" s="11">
        <v>12500000</v>
      </c>
      <c r="F10" s="11">
        <v>12500000</v>
      </c>
      <c r="G10" s="11">
        <v>157523</v>
      </c>
      <c r="H10" s="11">
        <v>1483707</v>
      </c>
      <c r="I10" s="11">
        <v>38946</v>
      </c>
      <c r="J10" s="11">
        <v>1680176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1680176</v>
      </c>
      <c r="X10" s="11">
        <v>3125000</v>
      </c>
      <c r="Y10" s="11">
        <v>-1444824</v>
      </c>
      <c r="Z10" s="2">
        <v>-46.23</v>
      </c>
      <c r="AA10" s="15">
        <v>12500000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28158000</v>
      </c>
      <c r="F11" s="51">
        <f t="shared" si="1"/>
        <v>28158000</v>
      </c>
      <c r="G11" s="51">
        <f t="shared" si="1"/>
        <v>660723</v>
      </c>
      <c r="H11" s="51">
        <f t="shared" si="1"/>
        <v>1483707</v>
      </c>
      <c r="I11" s="51">
        <f t="shared" si="1"/>
        <v>374478</v>
      </c>
      <c r="J11" s="51">
        <f t="shared" si="1"/>
        <v>2518908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2518908</v>
      </c>
      <c r="X11" s="51">
        <f t="shared" si="1"/>
        <v>7039500</v>
      </c>
      <c r="Y11" s="51">
        <f t="shared" si="1"/>
        <v>-4520592</v>
      </c>
      <c r="Z11" s="52">
        <f>+IF(X11&lt;&gt;0,+(Y11/X11)*100,0)</f>
        <v>-64.21751544854037</v>
      </c>
      <c r="AA11" s="53">
        <f>SUM(AA6:AA10)</f>
        <v>28158000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8900000</v>
      </c>
      <c r="F15" s="11">
        <v>8900000</v>
      </c>
      <c r="G15" s="11"/>
      <c r="H15" s="11">
        <v>908333</v>
      </c>
      <c r="I15" s="11"/>
      <c r="J15" s="11">
        <v>908333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908333</v>
      </c>
      <c r="X15" s="11">
        <v>2225000</v>
      </c>
      <c r="Y15" s="11">
        <v>-1316667</v>
      </c>
      <c r="Z15" s="2">
        <v>-59.18</v>
      </c>
      <c r="AA15" s="15">
        <v>8900000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1958000</v>
      </c>
      <c r="F36" s="11">
        <f t="shared" si="4"/>
        <v>1958000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489500</v>
      </c>
      <c r="Y36" s="11">
        <f t="shared" si="4"/>
        <v>-489500</v>
      </c>
      <c r="Z36" s="2">
        <f aca="true" t="shared" si="5" ref="Z36:Z49">+IF(X36&lt;&gt;0,+(Y36/X36)*100,0)</f>
        <v>-100</v>
      </c>
      <c r="AA36" s="15">
        <f>AA6+AA21</f>
        <v>1958000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335532</v>
      </c>
      <c r="J37" s="11">
        <f t="shared" si="4"/>
        <v>335532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335532</v>
      </c>
      <c r="X37" s="11">
        <f t="shared" si="4"/>
        <v>0</v>
      </c>
      <c r="Y37" s="11">
        <f t="shared" si="4"/>
        <v>335532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7200000</v>
      </c>
      <c r="F38" s="11">
        <f t="shared" si="4"/>
        <v>7200000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1800000</v>
      </c>
      <c r="Y38" s="11">
        <f t="shared" si="4"/>
        <v>-1800000</v>
      </c>
      <c r="Z38" s="2">
        <f t="shared" si="5"/>
        <v>-100</v>
      </c>
      <c r="AA38" s="15">
        <f>AA8+AA23</f>
        <v>7200000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6500000</v>
      </c>
      <c r="F39" s="11">
        <f t="shared" si="4"/>
        <v>6500000</v>
      </c>
      <c r="G39" s="11">
        <f t="shared" si="4"/>
        <v>503200</v>
      </c>
      <c r="H39" s="11">
        <f t="shared" si="4"/>
        <v>0</v>
      </c>
      <c r="I39" s="11">
        <f t="shared" si="4"/>
        <v>0</v>
      </c>
      <c r="J39" s="11">
        <f t="shared" si="4"/>
        <v>503200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503200</v>
      </c>
      <c r="X39" s="11">
        <f t="shared" si="4"/>
        <v>1625000</v>
      </c>
      <c r="Y39" s="11">
        <f t="shared" si="4"/>
        <v>-1121800</v>
      </c>
      <c r="Z39" s="2">
        <f t="shared" si="5"/>
        <v>-69.03384615384616</v>
      </c>
      <c r="AA39" s="15">
        <f>AA9+AA24</f>
        <v>6500000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12500000</v>
      </c>
      <c r="F40" s="11">
        <f t="shared" si="4"/>
        <v>12500000</v>
      </c>
      <c r="G40" s="11">
        <f t="shared" si="4"/>
        <v>157523</v>
      </c>
      <c r="H40" s="11">
        <f t="shared" si="4"/>
        <v>1483707</v>
      </c>
      <c r="I40" s="11">
        <f t="shared" si="4"/>
        <v>38946</v>
      </c>
      <c r="J40" s="11">
        <f t="shared" si="4"/>
        <v>1680176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1680176</v>
      </c>
      <c r="X40" s="11">
        <f t="shared" si="4"/>
        <v>3125000</v>
      </c>
      <c r="Y40" s="11">
        <f t="shared" si="4"/>
        <v>-1444824</v>
      </c>
      <c r="Z40" s="2">
        <f t="shared" si="5"/>
        <v>-46.234367999999996</v>
      </c>
      <c r="AA40" s="15">
        <f>AA10+AA25</f>
        <v>12500000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28158000</v>
      </c>
      <c r="F41" s="51">
        <f t="shared" si="6"/>
        <v>28158000</v>
      </c>
      <c r="G41" s="51">
        <f t="shared" si="6"/>
        <v>660723</v>
      </c>
      <c r="H41" s="51">
        <f t="shared" si="6"/>
        <v>1483707</v>
      </c>
      <c r="I41" s="51">
        <f t="shared" si="6"/>
        <v>374478</v>
      </c>
      <c r="J41" s="51">
        <f t="shared" si="6"/>
        <v>2518908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2518908</v>
      </c>
      <c r="X41" s="51">
        <f t="shared" si="6"/>
        <v>7039500</v>
      </c>
      <c r="Y41" s="51">
        <f t="shared" si="6"/>
        <v>-4520592</v>
      </c>
      <c r="Z41" s="52">
        <f t="shared" si="5"/>
        <v>-64.21751544854037</v>
      </c>
      <c r="AA41" s="53">
        <f>SUM(AA36:AA40)</f>
        <v>28158000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8900000</v>
      </c>
      <c r="F45" s="67">
        <f t="shared" si="7"/>
        <v>8900000</v>
      </c>
      <c r="G45" s="67">
        <f t="shared" si="7"/>
        <v>0</v>
      </c>
      <c r="H45" s="67">
        <f t="shared" si="7"/>
        <v>908333</v>
      </c>
      <c r="I45" s="67">
        <f t="shared" si="7"/>
        <v>0</v>
      </c>
      <c r="J45" s="67">
        <f t="shared" si="7"/>
        <v>908333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908333</v>
      </c>
      <c r="X45" s="67">
        <f t="shared" si="7"/>
        <v>2225000</v>
      </c>
      <c r="Y45" s="67">
        <f t="shared" si="7"/>
        <v>-1316667</v>
      </c>
      <c r="Z45" s="69">
        <f t="shared" si="5"/>
        <v>-59.17604494382023</v>
      </c>
      <c r="AA45" s="68">
        <f t="shared" si="8"/>
        <v>8900000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37058000</v>
      </c>
      <c r="F49" s="79">
        <f t="shared" si="9"/>
        <v>37058000</v>
      </c>
      <c r="G49" s="79">
        <f t="shared" si="9"/>
        <v>660723</v>
      </c>
      <c r="H49" s="79">
        <f t="shared" si="9"/>
        <v>2392040</v>
      </c>
      <c r="I49" s="79">
        <f t="shared" si="9"/>
        <v>374478</v>
      </c>
      <c r="J49" s="79">
        <f t="shared" si="9"/>
        <v>3427241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3427241</v>
      </c>
      <c r="X49" s="79">
        <f t="shared" si="9"/>
        <v>9264500</v>
      </c>
      <c r="Y49" s="79">
        <f t="shared" si="9"/>
        <v>-5837259</v>
      </c>
      <c r="Z49" s="80">
        <f t="shared" si="5"/>
        <v>-63.00673538777052</v>
      </c>
      <c r="AA49" s="81">
        <f>SUM(AA41:AA48)</f>
        <v>37058000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2943000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191</v>
      </c>
      <c r="I68" s="11">
        <v>239601</v>
      </c>
      <c r="J68" s="11">
        <v>239792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239792</v>
      </c>
      <c r="X68" s="11"/>
      <c r="Y68" s="11">
        <v>239792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2943000</v>
      </c>
      <c r="F69" s="79">
        <f t="shared" si="12"/>
        <v>0</v>
      </c>
      <c r="G69" s="79">
        <f t="shared" si="12"/>
        <v>0</v>
      </c>
      <c r="H69" s="79">
        <f t="shared" si="12"/>
        <v>191</v>
      </c>
      <c r="I69" s="79">
        <f t="shared" si="12"/>
        <v>239601</v>
      </c>
      <c r="J69" s="79">
        <f t="shared" si="12"/>
        <v>239792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239792</v>
      </c>
      <c r="X69" s="79">
        <f t="shared" si="12"/>
        <v>0</v>
      </c>
      <c r="Y69" s="79">
        <f t="shared" si="12"/>
        <v>239792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76563810</v>
      </c>
      <c r="F5" s="43">
        <f t="shared" si="0"/>
        <v>76563810</v>
      </c>
      <c r="G5" s="43">
        <f t="shared" si="0"/>
        <v>0</v>
      </c>
      <c r="H5" s="43">
        <f t="shared" si="0"/>
        <v>1041756</v>
      </c>
      <c r="I5" s="43">
        <f t="shared" si="0"/>
        <v>3638441</v>
      </c>
      <c r="J5" s="43">
        <f t="shared" si="0"/>
        <v>4680197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4680197</v>
      </c>
      <c r="X5" s="43">
        <f t="shared" si="0"/>
        <v>19140953</v>
      </c>
      <c r="Y5" s="43">
        <f t="shared" si="0"/>
        <v>-14460756</v>
      </c>
      <c r="Z5" s="44">
        <f>+IF(X5&lt;&gt;0,+(Y5/X5)*100,0)</f>
        <v>-75.54877753474449</v>
      </c>
      <c r="AA5" s="45">
        <f>SUM(AA11:AA18)</f>
        <v>76563810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>
        <v>597045</v>
      </c>
      <c r="J6" s="11">
        <v>597045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597045</v>
      </c>
      <c r="X6" s="11"/>
      <c r="Y6" s="11">
        <v>597045</v>
      </c>
      <c r="Z6" s="2"/>
      <c r="AA6" s="15"/>
    </row>
    <row r="7" spans="1:27" ht="13.5">
      <c r="A7" s="46" t="s">
        <v>33</v>
      </c>
      <c r="B7" s="47"/>
      <c r="C7" s="9"/>
      <c r="D7" s="10"/>
      <c r="E7" s="11">
        <v>12000000</v>
      </c>
      <c r="F7" s="11">
        <v>12000000</v>
      </c>
      <c r="G7" s="11"/>
      <c r="H7" s="11"/>
      <c r="I7" s="11">
        <v>3023098</v>
      </c>
      <c r="J7" s="11">
        <v>3023098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3023098</v>
      </c>
      <c r="X7" s="11">
        <v>3000000</v>
      </c>
      <c r="Y7" s="11">
        <v>23098</v>
      </c>
      <c r="Z7" s="2">
        <v>0.77</v>
      </c>
      <c r="AA7" s="15">
        <v>12000000</v>
      </c>
    </row>
    <row r="8" spans="1:27" ht="13.5">
      <c r="A8" s="46" t="s">
        <v>34</v>
      </c>
      <c r="B8" s="47"/>
      <c r="C8" s="9"/>
      <c r="D8" s="10"/>
      <c r="E8" s="11">
        <v>57563810</v>
      </c>
      <c r="F8" s="11">
        <v>57563810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14390953</v>
      </c>
      <c r="Y8" s="11">
        <v>-14390953</v>
      </c>
      <c r="Z8" s="2">
        <v>-100</v>
      </c>
      <c r="AA8" s="15">
        <v>57563810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69563810</v>
      </c>
      <c r="F11" s="51">
        <f t="shared" si="1"/>
        <v>69563810</v>
      </c>
      <c r="G11" s="51">
        <f t="shared" si="1"/>
        <v>0</v>
      </c>
      <c r="H11" s="51">
        <f t="shared" si="1"/>
        <v>0</v>
      </c>
      <c r="I11" s="51">
        <f t="shared" si="1"/>
        <v>3620143</v>
      </c>
      <c r="J11" s="51">
        <f t="shared" si="1"/>
        <v>3620143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3620143</v>
      </c>
      <c r="X11" s="51">
        <f t="shared" si="1"/>
        <v>17390953</v>
      </c>
      <c r="Y11" s="51">
        <f t="shared" si="1"/>
        <v>-13770810</v>
      </c>
      <c r="Z11" s="52">
        <f>+IF(X11&lt;&gt;0,+(Y11/X11)*100,0)</f>
        <v>-79.18375720985503</v>
      </c>
      <c r="AA11" s="53">
        <f>SUM(AA6:AA10)</f>
        <v>69563810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>
        <v>868779</v>
      </c>
      <c r="I12" s="11"/>
      <c r="J12" s="11">
        <v>868779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868779</v>
      </c>
      <c r="X12" s="11"/>
      <c r="Y12" s="11">
        <v>868779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7000000</v>
      </c>
      <c r="F15" s="11">
        <v>7000000</v>
      </c>
      <c r="G15" s="11"/>
      <c r="H15" s="11">
        <v>172977</v>
      </c>
      <c r="I15" s="11">
        <v>18298</v>
      </c>
      <c r="J15" s="11">
        <v>191275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191275</v>
      </c>
      <c r="X15" s="11">
        <v>1750000</v>
      </c>
      <c r="Y15" s="11">
        <v>-1558725</v>
      </c>
      <c r="Z15" s="2">
        <v>-89.07</v>
      </c>
      <c r="AA15" s="15">
        <v>7000000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597045</v>
      </c>
      <c r="J36" s="11">
        <f t="shared" si="4"/>
        <v>597045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597045</v>
      </c>
      <c r="X36" s="11">
        <f t="shared" si="4"/>
        <v>0</v>
      </c>
      <c r="Y36" s="11">
        <f t="shared" si="4"/>
        <v>597045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12000000</v>
      </c>
      <c r="F37" s="11">
        <f t="shared" si="4"/>
        <v>12000000</v>
      </c>
      <c r="G37" s="11">
        <f t="shared" si="4"/>
        <v>0</v>
      </c>
      <c r="H37" s="11">
        <f t="shared" si="4"/>
        <v>0</v>
      </c>
      <c r="I37" s="11">
        <f t="shared" si="4"/>
        <v>3023098</v>
      </c>
      <c r="J37" s="11">
        <f t="shared" si="4"/>
        <v>3023098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3023098</v>
      </c>
      <c r="X37" s="11">
        <f t="shared" si="4"/>
        <v>3000000</v>
      </c>
      <c r="Y37" s="11">
        <f t="shared" si="4"/>
        <v>23098</v>
      </c>
      <c r="Z37" s="2">
        <f t="shared" si="5"/>
        <v>0.7699333333333334</v>
      </c>
      <c r="AA37" s="15">
        <f>AA7+AA22</f>
        <v>12000000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57563810</v>
      </c>
      <c r="F38" s="11">
        <f t="shared" si="4"/>
        <v>57563810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14390953</v>
      </c>
      <c r="Y38" s="11">
        <f t="shared" si="4"/>
        <v>-14390953</v>
      </c>
      <c r="Z38" s="2">
        <f t="shared" si="5"/>
        <v>-100</v>
      </c>
      <c r="AA38" s="15">
        <f>AA8+AA23</f>
        <v>57563810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69563810</v>
      </c>
      <c r="F41" s="51">
        <f t="shared" si="6"/>
        <v>69563810</v>
      </c>
      <c r="G41" s="51">
        <f t="shared" si="6"/>
        <v>0</v>
      </c>
      <c r="H41" s="51">
        <f t="shared" si="6"/>
        <v>0</v>
      </c>
      <c r="I41" s="51">
        <f t="shared" si="6"/>
        <v>3620143</v>
      </c>
      <c r="J41" s="51">
        <f t="shared" si="6"/>
        <v>3620143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3620143</v>
      </c>
      <c r="X41" s="51">
        <f t="shared" si="6"/>
        <v>17390953</v>
      </c>
      <c r="Y41" s="51">
        <f t="shared" si="6"/>
        <v>-13770810</v>
      </c>
      <c r="Z41" s="52">
        <f t="shared" si="5"/>
        <v>-79.18375720985503</v>
      </c>
      <c r="AA41" s="53">
        <f>SUM(AA36:AA40)</f>
        <v>69563810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868779</v>
      </c>
      <c r="I42" s="67">
        <f t="shared" si="7"/>
        <v>0</v>
      </c>
      <c r="J42" s="67">
        <f t="shared" si="7"/>
        <v>868779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868779</v>
      </c>
      <c r="X42" s="67">
        <f t="shared" si="7"/>
        <v>0</v>
      </c>
      <c r="Y42" s="67">
        <f t="shared" si="7"/>
        <v>868779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7000000</v>
      </c>
      <c r="F45" s="67">
        <f t="shared" si="7"/>
        <v>7000000</v>
      </c>
      <c r="G45" s="67">
        <f t="shared" si="7"/>
        <v>0</v>
      </c>
      <c r="H45" s="67">
        <f t="shared" si="7"/>
        <v>172977</v>
      </c>
      <c r="I45" s="67">
        <f t="shared" si="7"/>
        <v>18298</v>
      </c>
      <c r="J45" s="67">
        <f t="shared" si="7"/>
        <v>191275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191275</v>
      </c>
      <c r="X45" s="67">
        <f t="shared" si="7"/>
        <v>1750000</v>
      </c>
      <c r="Y45" s="67">
        <f t="shared" si="7"/>
        <v>-1558725</v>
      </c>
      <c r="Z45" s="69">
        <f t="shared" si="5"/>
        <v>-89.07000000000001</v>
      </c>
      <c r="AA45" s="68">
        <f t="shared" si="8"/>
        <v>7000000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76563810</v>
      </c>
      <c r="F49" s="79">
        <f t="shared" si="9"/>
        <v>76563810</v>
      </c>
      <c r="G49" s="79">
        <f t="shared" si="9"/>
        <v>0</v>
      </c>
      <c r="H49" s="79">
        <f t="shared" si="9"/>
        <v>1041756</v>
      </c>
      <c r="I49" s="79">
        <f t="shared" si="9"/>
        <v>3638441</v>
      </c>
      <c r="J49" s="79">
        <f t="shared" si="9"/>
        <v>4680197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4680197</v>
      </c>
      <c r="X49" s="79">
        <f t="shared" si="9"/>
        <v>19140953</v>
      </c>
      <c r="Y49" s="79">
        <f t="shared" si="9"/>
        <v>-14460756</v>
      </c>
      <c r="Z49" s="80">
        <f t="shared" si="5"/>
        <v>-75.54877753474449</v>
      </c>
      <c r="AA49" s="81">
        <f>SUM(AA41:AA48)</f>
        <v>76563810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33214902</v>
      </c>
      <c r="F51" s="67">
        <f t="shared" si="10"/>
        <v>33214902</v>
      </c>
      <c r="G51" s="67">
        <f t="shared" si="10"/>
        <v>2147760</v>
      </c>
      <c r="H51" s="67">
        <f t="shared" si="10"/>
        <v>2276898</v>
      </c>
      <c r="I51" s="67">
        <f t="shared" si="10"/>
        <v>986425</v>
      </c>
      <c r="J51" s="67">
        <f t="shared" si="10"/>
        <v>5411083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5411083</v>
      </c>
      <c r="X51" s="67">
        <f t="shared" si="10"/>
        <v>8303726</v>
      </c>
      <c r="Y51" s="67">
        <f t="shared" si="10"/>
        <v>-2892643</v>
      </c>
      <c r="Z51" s="69">
        <f>+IF(X51&lt;&gt;0,+(Y51/X51)*100,0)</f>
        <v>-34.8354822883125</v>
      </c>
      <c r="AA51" s="68">
        <f>SUM(AA57:AA61)</f>
        <v>33214902</v>
      </c>
    </row>
    <row r="52" spans="1:27" ht="13.5">
      <c r="A52" s="84" t="s">
        <v>32</v>
      </c>
      <c r="B52" s="47"/>
      <c r="C52" s="9"/>
      <c r="D52" s="10"/>
      <c r="E52" s="11">
        <v>5206000</v>
      </c>
      <c r="F52" s="11">
        <v>5206000</v>
      </c>
      <c r="G52" s="11">
        <v>281822</v>
      </c>
      <c r="H52" s="11">
        <v>29947</v>
      </c>
      <c r="I52" s="11">
        <v>61722</v>
      </c>
      <c r="J52" s="11">
        <v>373491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373491</v>
      </c>
      <c r="X52" s="11">
        <v>1301500</v>
      </c>
      <c r="Y52" s="11">
        <v>-928009</v>
      </c>
      <c r="Z52" s="2">
        <v>-71.3</v>
      </c>
      <c r="AA52" s="15">
        <v>5206000</v>
      </c>
    </row>
    <row r="53" spans="1:27" ht="13.5">
      <c r="A53" s="84" t="s">
        <v>33</v>
      </c>
      <c r="B53" s="47"/>
      <c r="C53" s="9"/>
      <c r="D53" s="10"/>
      <c r="E53" s="11">
        <v>14000000</v>
      </c>
      <c r="F53" s="11">
        <v>14000000</v>
      </c>
      <c r="G53" s="11">
        <v>721793</v>
      </c>
      <c r="H53" s="11">
        <v>878970</v>
      </c>
      <c r="I53" s="11">
        <v>357272</v>
      </c>
      <c r="J53" s="11">
        <v>1958035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1958035</v>
      </c>
      <c r="X53" s="11">
        <v>3500000</v>
      </c>
      <c r="Y53" s="11">
        <v>-1541965</v>
      </c>
      <c r="Z53" s="2">
        <v>-44.06</v>
      </c>
      <c r="AA53" s="15">
        <v>14000000</v>
      </c>
    </row>
    <row r="54" spans="1:27" ht="13.5">
      <c r="A54" s="84" t="s">
        <v>34</v>
      </c>
      <c r="B54" s="47"/>
      <c r="C54" s="9"/>
      <c r="D54" s="10"/>
      <c r="E54" s="11">
        <v>2800000</v>
      </c>
      <c r="F54" s="11">
        <v>2800000</v>
      </c>
      <c r="G54" s="11">
        <v>213312</v>
      </c>
      <c r="H54" s="11">
        <v>661596</v>
      </c>
      <c r="I54" s="11">
        <v>88800</v>
      </c>
      <c r="J54" s="11">
        <v>963708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963708</v>
      </c>
      <c r="X54" s="11">
        <v>700000</v>
      </c>
      <c r="Y54" s="11">
        <v>263708</v>
      </c>
      <c r="Z54" s="2">
        <v>37.67</v>
      </c>
      <c r="AA54" s="15">
        <v>2800000</v>
      </c>
    </row>
    <row r="55" spans="1:27" ht="13.5">
      <c r="A55" s="84" t="s">
        <v>35</v>
      </c>
      <c r="B55" s="47"/>
      <c r="C55" s="9"/>
      <c r="D55" s="10"/>
      <c r="E55" s="11">
        <v>1450000</v>
      </c>
      <c r="F55" s="11">
        <v>1450000</v>
      </c>
      <c r="G55" s="11">
        <v>317318</v>
      </c>
      <c r="H55" s="11">
        <v>154027</v>
      </c>
      <c r="I55" s="11">
        <v>80889</v>
      </c>
      <c r="J55" s="11">
        <v>552234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552234</v>
      </c>
      <c r="X55" s="11">
        <v>362500</v>
      </c>
      <c r="Y55" s="11">
        <v>189734</v>
      </c>
      <c r="Z55" s="2">
        <v>52.34</v>
      </c>
      <c r="AA55" s="15">
        <v>1450000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23456000</v>
      </c>
      <c r="F57" s="51">
        <f t="shared" si="11"/>
        <v>23456000</v>
      </c>
      <c r="G57" s="51">
        <f t="shared" si="11"/>
        <v>1534245</v>
      </c>
      <c r="H57" s="51">
        <f t="shared" si="11"/>
        <v>1724540</v>
      </c>
      <c r="I57" s="51">
        <f t="shared" si="11"/>
        <v>588683</v>
      </c>
      <c r="J57" s="51">
        <f t="shared" si="11"/>
        <v>3847468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3847468</v>
      </c>
      <c r="X57" s="51">
        <f t="shared" si="11"/>
        <v>5864000</v>
      </c>
      <c r="Y57" s="51">
        <f t="shared" si="11"/>
        <v>-2016532</v>
      </c>
      <c r="Z57" s="52">
        <f>+IF(X57&lt;&gt;0,+(Y57/X57)*100,0)</f>
        <v>-34.388335607094135</v>
      </c>
      <c r="AA57" s="53">
        <f>SUM(AA52:AA56)</f>
        <v>23456000</v>
      </c>
    </row>
    <row r="58" spans="1:27" ht="13.5">
      <c r="A58" s="86" t="s">
        <v>38</v>
      </c>
      <c r="B58" s="35"/>
      <c r="C58" s="9"/>
      <c r="D58" s="10"/>
      <c r="E58" s="11">
        <v>1309700</v>
      </c>
      <c r="F58" s="11">
        <v>1309700</v>
      </c>
      <c r="G58" s="11">
        <v>12500</v>
      </c>
      <c r="H58" s="11">
        <v>113316</v>
      </c>
      <c r="I58" s="11">
        <v>71565</v>
      </c>
      <c r="J58" s="11">
        <v>197381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197381</v>
      </c>
      <c r="X58" s="11">
        <v>327425</v>
      </c>
      <c r="Y58" s="11">
        <v>-130044</v>
      </c>
      <c r="Z58" s="2">
        <v>-39.72</v>
      </c>
      <c r="AA58" s="15">
        <v>1309700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8449202</v>
      </c>
      <c r="F61" s="11">
        <v>8449202</v>
      </c>
      <c r="G61" s="11">
        <v>601015</v>
      </c>
      <c r="H61" s="11">
        <v>439042</v>
      </c>
      <c r="I61" s="11">
        <v>326177</v>
      </c>
      <c r="J61" s="11">
        <v>1366234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1366234</v>
      </c>
      <c r="X61" s="11">
        <v>2112301</v>
      </c>
      <c r="Y61" s="11">
        <v>-746067</v>
      </c>
      <c r="Z61" s="2">
        <v>-35.32</v>
      </c>
      <c r="AA61" s="15">
        <v>8449202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2147760</v>
      </c>
      <c r="H68" s="11">
        <v>2276900</v>
      </c>
      <c r="I68" s="11">
        <v>986426</v>
      </c>
      <c r="J68" s="11">
        <v>5411086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5411086</v>
      </c>
      <c r="X68" s="11"/>
      <c r="Y68" s="11">
        <v>5411086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2147760</v>
      </c>
      <c r="H69" s="79">
        <f t="shared" si="12"/>
        <v>2276900</v>
      </c>
      <c r="I69" s="79">
        <f t="shared" si="12"/>
        <v>986426</v>
      </c>
      <c r="J69" s="79">
        <f t="shared" si="12"/>
        <v>5411086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5411086</v>
      </c>
      <c r="X69" s="79">
        <f t="shared" si="12"/>
        <v>0</v>
      </c>
      <c r="Y69" s="79">
        <f t="shared" si="12"/>
        <v>5411086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212729062</v>
      </c>
      <c r="D5" s="42">
        <f t="shared" si="0"/>
        <v>0</v>
      </c>
      <c r="E5" s="43">
        <f t="shared" si="0"/>
        <v>77266000</v>
      </c>
      <c r="F5" s="43">
        <f t="shared" si="0"/>
        <v>77266000</v>
      </c>
      <c r="G5" s="43">
        <f t="shared" si="0"/>
        <v>1485522</v>
      </c>
      <c r="H5" s="43">
        <f t="shared" si="0"/>
        <v>5550504</v>
      </c>
      <c r="I5" s="43">
        <f t="shared" si="0"/>
        <v>8321567</v>
      </c>
      <c r="J5" s="43">
        <f t="shared" si="0"/>
        <v>15357593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15357593</v>
      </c>
      <c r="X5" s="43">
        <f t="shared" si="0"/>
        <v>19316500</v>
      </c>
      <c r="Y5" s="43">
        <f t="shared" si="0"/>
        <v>-3958907</v>
      </c>
      <c r="Z5" s="44">
        <f>+IF(X5&lt;&gt;0,+(Y5/X5)*100,0)</f>
        <v>-20.49494991328657</v>
      </c>
      <c r="AA5" s="45">
        <f>SUM(AA11:AA18)</f>
        <v>77266000</v>
      </c>
    </row>
    <row r="6" spans="1:27" ht="13.5">
      <c r="A6" s="46" t="s">
        <v>32</v>
      </c>
      <c r="B6" s="47"/>
      <c r="C6" s="9">
        <v>25831816</v>
      </c>
      <c r="D6" s="10"/>
      <c r="E6" s="11">
        <v>29808121</v>
      </c>
      <c r="F6" s="11">
        <v>29808121</v>
      </c>
      <c r="G6" s="11"/>
      <c r="H6" s="11">
        <v>3771124</v>
      </c>
      <c r="I6" s="11">
        <v>1646160</v>
      </c>
      <c r="J6" s="11">
        <v>5417284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5417284</v>
      </c>
      <c r="X6" s="11">
        <v>7452030</v>
      </c>
      <c r="Y6" s="11">
        <v>-2034746</v>
      </c>
      <c r="Z6" s="2">
        <v>-27.3</v>
      </c>
      <c r="AA6" s="15">
        <v>29808121</v>
      </c>
    </row>
    <row r="7" spans="1:27" ht="13.5">
      <c r="A7" s="46" t="s">
        <v>33</v>
      </c>
      <c r="B7" s="47"/>
      <c r="C7" s="9">
        <v>17924421</v>
      </c>
      <c r="D7" s="10"/>
      <c r="E7" s="11">
        <v>4000000</v>
      </c>
      <c r="F7" s="11">
        <v>4000000</v>
      </c>
      <c r="G7" s="11"/>
      <c r="H7" s="11">
        <v>1753682</v>
      </c>
      <c r="I7" s="11"/>
      <c r="J7" s="11">
        <v>1753682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1753682</v>
      </c>
      <c r="X7" s="11">
        <v>1000000</v>
      </c>
      <c r="Y7" s="11">
        <v>753682</v>
      </c>
      <c r="Z7" s="2">
        <v>75.37</v>
      </c>
      <c r="AA7" s="15">
        <v>4000000</v>
      </c>
    </row>
    <row r="8" spans="1:27" ht="13.5">
      <c r="A8" s="46" t="s">
        <v>34</v>
      </c>
      <c r="B8" s="47"/>
      <c r="C8" s="9">
        <v>154974283</v>
      </c>
      <c r="D8" s="10"/>
      <c r="E8" s="11">
        <v>41357879</v>
      </c>
      <c r="F8" s="11">
        <v>41357879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10339470</v>
      </c>
      <c r="Y8" s="11">
        <v>-10339470</v>
      </c>
      <c r="Z8" s="2">
        <v>-100</v>
      </c>
      <c r="AA8" s="15">
        <v>41357879</v>
      </c>
    </row>
    <row r="9" spans="1:27" ht="13.5">
      <c r="A9" s="46" t="s">
        <v>35</v>
      </c>
      <c r="B9" s="47"/>
      <c r="C9" s="9">
        <v>12738778</v>
      </c>
      <c r="D9" s="10"/>
      <c r="E9" s="11"/>
      <c r="F9" s="11"/>
      <c r="G9" s="11"/>
      <c r="H9" s="11"/>
      <c r="I9" s="11">
        <v>6028524</v>
      </c>
      <c r="J9" s="11">
        <v>6028524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6028524</v>
      </c>
      <c r="X9" s="11"/>
      <c r="Y9" s="11">
        <v>6028524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>
        <v>1465286</v>
      </c>
      <c r="H10" s="11"/>
      <c r="I10" s="11">
        <v>323016</v>
      </c>
      <c r="J10" s="11">
        <v>1788302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1788302</v>
      </c>
      <c r="X10" s="11"/>
      <c r="Y10" s="11">
        <v>1788302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211469298</v>
      </c>
      <c r="D11" s="50">
        <f t="shared" si="1"/>
        <v>0</v>
      </c>
      <c r="E11" s="51">
        <f t="shared" si="1"/>
        <v>75166000</v>
      </c>
      <c r="F11" s="51">
        <f t="shared" si="1"/>
        <v>75166000</v>
      </c>
      <c r="G11" s="51">
        <f t="shared" si="1"/>
        <v>1465286</v>
      </c>
      <c r="H11" s="51">
        <f t="shared" si="1"/>
        <v>5524806</v>
      </c>
      <c r="I11" s="51">
        <f t="shared" si="1"/>
        <v>7997700</v>
      </c>
      <c r="J11" s="51">
        <f t="shared" si="1"/>
        <v>14987792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14987792</v>
      </c>
      <c r="X11" s="51">
        <f t="shared" si="1"/>
        <v>18791500</v>
      </c>
      <c r="Y11" s="51">
        <f t="shared" si="1"/>
        <v>-3803708</v>
      </c>
      <c r="Z11" s="52">
        <f>+IF(X11&lt;&gt;0,+(Y11/X11)*100,0)</f>
        <v>-20.241641167549158</v>
      </c>
      <c r="AA11" s="53">
        <f>SUM(AA6:AA10)</f>
        <v>75166000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1259764</v>
      </c>
      <c r="D15" s="10"/>
      <c r="E15" s="11">
        <v>2100000</v>
      </c>
      <c r="F15" s="11">
        <v>2100000</v>
      </c>
      <c r="G15" s="11">
        <v>20236</v>
      </c>
      <c r="H15" s="11">
        <v>25698</v>
      </c>
      <c r="I15" s="11">
        <v>323867</v>
      </c>
      <c r="J15" s="11">
        <v>369801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369801</v>
      </c>
      <c r="X15" s="11">
        <v>525000</v>
      </c>
      <c r="Y15" s="11">
        <v>-155199</v>
      </c>
      <c r="Z15" s="2">
        <v>-29.56</v>
      </c>
      <c r="AA15" s="15">
        <v>2100000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25831816</v>
      </c>
      <c r="D36" s="10">
        <f t="shared" si="4"/>
        <v>0</v>
      </c>
      <c r="E36" s="11">
        <f t="shared" si="4"/>
        <v>29808121</v>
      </c>
      <c r="F36" s="11">
        <f t="shared" si="4"/>
        <v>29808121</v>
      </c>
      <c r="G36" s="11">
        <f t="shared" si="4"/>
        <v>0</v>
      </c>
      <c r="H36" s="11">
        <f t="shared" si="4"/>
        <v>3771124</v>
      </c>
      <c r="I36" s="11">
        <f t="shared" si="4"/>
        <v>1646160</v>
      </c>
      <c r="J36" s="11">
        <f t="shared" si="4"/>
        <v>5417284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5417284</v>
      </c>
      <c r="X36" s="11">
        <f t="shared" si="4"/>
        <v>7452030</v>
      </c>
      <c r="Y36" s="11">
        <f t="shared" si="4"/>
        <v>-2034746</v>
      </c>
      <c r="Z36" s="2">
        <f aca="true" t="shared" si="5" ref="Z36:Z49">+IF(X36&lt;&gt;0,+(Y36/X36)*100,0)</f>
        <v>-27.304586803864183</v>
      </c>
      <c r="AA36" s="15">
        <f>AA6+AA21</f>
        <v>29808121</v>
      </c>
    </row>
    <row r="37" spans="1:27" ht="13.5">
      <c r="A37" s="46" t="s">
        <v>33</v>
      </c>
      <c r="B37" s="47"/>
      <c r="C37" s="9">
        <f t="shared" si="4"/>
        <v>17924421</v>
      </c>
      <c r="D37" s="10">
        <f t="shared" si="4"/>
        <v>0</v>
      </c>
      <c r="E37" s="11">
        <f t="shared" si="4"/>
        <v>4000000</v>
      </c>
      <c r="F37" s="11">
        <f t="shared" si="4"/>
        <v>4000000</v>
      </c>
      <c r="G37" s="11">
        <f t="shared" si="4"/>
        <v>0</v>
      </c>
      <c r="H37" s="11">
        <f t="shared" si="4"/>
        <v>1753682</v>
      </c>
      <c r="I37" s="11">
        <f t="shared" si="4"/>
        <v>0</v>
      </c>
      <c r="J37" s="11">
        <f t="shared" si="4"/>
        <v>1753682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1753682</v>
      </c>
      <c r="X37" s="11">
        <f t="shared" si="4"/>
        <v>1000000</v>
      </c>
      <c r="Y37" s="11">
        <f t="shared" si="4"/>
        <v>753682</v>
      </c>
      <c r="Z37" s="2">
        <f t="shared" si="5"/>
        <v>75.3682</v>
      </c>
      <c r="AA37" s="15">
        <f>AA7+AA22</f>
        <v>4000000</v>
      </c>
    </row>
    <row r="38" spans="1:27" ht="13.5">
      <c r="A38" s="46" t="s">
        <v>34</v>
      </c>
      <c r="B38" s="47"/>
      <c r="C38" s="9">
        <f t="shared" si="4"/>
        <v>154974283</v>
      </c>
      <c r="D38" s="10">
        <f t="shared" si="4"/>
        <v>0</v>
      </c>
      <c r="E38" s="11">
        <f t="shared" si="4"/>
        <v>41357879</v>
      </c>
      <c r="F38" s="11">
        <f t="shared" si="4"/>
        <v>41357879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10339470</v>
      </c>
      <c r="Y38" s="11">
        <f t="shared" si="4"/>
        <v>-10339470</v>
      </c>
      <c r="Z38" s="2">
        <f t="shared" si="5"/>
        <v>-100</v>
      </c>
      <c r="AA38" s="15">
        <f>AA8+AA23</f>
        <v>41357879</v>
      </c>
    </row>
    <row r="39" spans="1:27" ht="13.5">
      <c r="A39" s="46" t="s">
        <v>35</v>
      </c>
      <c r="B39" s="47"/>
      <c r="C39" s="9">
        <f t="shared" si="4"/>
        <v>12738778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6028524</v>
      </c>
      <c r="J39" s="11">
        <f t="shared" si="4"/>
        <v>6028524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6028524</v>
      </c>
      <c r="X39" s="11">
        <f t="shared" si="4"/>
        <v>0</v>
      </c>
      <c r="Y39" s="11">
        <f t="shared" si="4"/>
        <v>6028524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1465286</v>
      </c>
      <c r="H40" s="11">
        <f t="shared" si="4"/>
        <v>0</v>
      </c>
      <c r="I40" s="11">
        <f t="shared" si="4"/>
        <v>323016</v>
      </c>
      <c r="J40" s="11">
        <f t="shared" si="4"/>
        <v>1788302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1788302</v>
      </c>
      <c r="X40" s="11">
        <f t="shared" si="4"/>
        <v>0</v>
      </c>
      <c r="Y40" s="11">
        <f t="shared" si="4"/>
        <v>1788302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211469298</v>
      </c>
      <c r="D41" s="50">
        <f t="shared" si="6"/>
        <v>0</v>
      </c>
      <c r="E41" s="51">
        <f t="shared" si="6"/>
        <v>75166000</v>
      </c>
      <c r="F41" s="51">
        <f t="shared" si="6"/>
        <v>75166000</v>
      </c>
      <c r="G41" s="51">
        <f t="shared" si="6"/>
        <v>1465286</v>
      </c>
      <c r="H41" s="51">
        <f t="shared" si="6"/>
        <v>5524806</v>
      </c>
      <c r="I41" s="51">
        <f t="shared" si="6"/>
        <v>7997700</v>
      </c>
      <c r="J41" s="51">
        <f t="shared" si="6"/>
        <v>14987792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14987792</v>
      </c>
      <c r="X41" s="51">
        <f t="shared" si="6"/>
        <v>18791500</v>
      </c>
      <c r="Y41" s="51">
        <f t="shared" si="6"/>
        <v>-3803708</v>
      </c>
      <c r="Z41" s="52">
        <f t="shared" si="5"/>
        <v>-20.241641167549158</v>
      </c>
      <c r="AA41" s="53">
        <f>SUM(AA36:AA40)</f>
        <v>75166000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1259764</v>
      </c>
      <c r="D45" s="66">
        <f t="shared" si="7"/>
        <v>0</v>
      </c>
      <c r="E45" s="67">
        <f t="shared" si="7"/>
        <v>2100000</v>
      </c>
      <c r="F45" s="67">
        <f t="shared" si="7"/>
        <v>2100000</v>
      </c>
      <c r="G45" s="67">
        <f t="shared" si="7"/>
        <v>20236</v>
      </c>
      <c r="H45" s="67">
        <f t="shared" si="7"/>
        <v>25698</v>
      </c>
      <c r="I45" s="67">
        <f t="shared" si="7"/>
        <v>323867</v>
      </c>
      <c r="J45" s="67">
        <f t="shared" si="7"/>
        <v>369801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369801</v>
      </c>
      <c r="X45" s="67">
        <f t="shared" si="7"/>
        <v>525000</v>
      </c>
      <c r="Y45" s="67">
        <f t="shared" si="7"/>
        <v>-155199</v>
      </c>
      <c r="Z45" s="69">
        <f t="shared" si="5"/>
        <v>-29.561714285714285</v>
      </c>
      <c r="AA45" s="68">
        <f t="shared" si="8"/>
        <v>2100000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212729062</v>
      </c>
      <c r="D49" s="78">
        <f t="shared" si="9"/>
        <v>0</v>
      </c>
      <c r="E49" s="79">
        <f t="shared" si="9"/>
        <v>77266000</v>
      </c>
      <c r="F49" s="79">
        <f t="shared" si="9"/>
        <v>77266000</v>
      </c>
      <c r="G49" s="79">
        <f t="shared" si="9"/>
        <v>1485522</v>
      </c>
      <c r="H49" s="79">
        <f t="shared" si="9"/>
        <v>5550504</v>
      </c>
      <c r="I49" s="79">
        <f t="shared" si="9"/>
        <v>8321567</v>
      </c>
      <c r="J49" s="79">
        <f t="shared" si="9"/>
        <v>15357593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15357593</v>
      </c>
      <c r="X49" s="79">
        <f t="shared" si="9"/>
        <v>19316500</v>
      </c>
      <c r="Y49" s="79">
        <f t="shared" si="9"/>
        <v>-3958907</v>
      </c>
      <c r="Z49" s="80">
        <f t="shared" si="5"/>
        <v>-20.49494991328657</v>
      </c>
      <c r="AA49" s="81">
        <f>SUM(AA41:AA48)</f>
        <v>77266000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17496520</v>
      </c>
      <c r="F51" s="67">
        <f t="shared" si="10"/>
        <v>17496520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4374131</v>
      </c>
      <c r="Y51" s="67">
        <f t="shared" si="10"/>
        <v>-4374131</v>
      </c>
      <c r="Z51" s="69">
        <f>+IF(X51&lt;&gt;0,+(Y51/X51)*100,0)</f>
        <v>-100</v>
      </c>
      <c r="AA51" s="68">
        <f>SUM(AA57:AA61)</f>
        <v>17496520</v>
      </c>
    </row>
    <row r="52" spans="1:27" ht="13.5">
      <c r="A52" s="84" t="s">
        <v>32</v>
      </c>
      <c r="B52" s="47"/>
      <c r="C52" s="9"/>
      <c r="D52" s="10"/>
      <c r="E52" s="11">
        <v>3535132</v>
      </c>
      <c r="F52" s="11">
        <v>3535132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883783</v>
      </c>
      <c r="Y52" s="11">
        <v>-883783</v>
      </c>
      <c r="Z52" s="2">
        <v>-100</v>
      </c>
      <c r="AA52" s="15">
        <v>3535132</v>
      </c>
    </row>
    <row r="53" spans="1:27" ht="13.5">
      <c r="A53" s="84" t="s">
        <v>33</v>
      </c>
      <c r="B53" s="47"/>
      <c r="C53" s="9"/>
      <c r="D53" s="10"/>
      <c r="E53" s="11">
        <v>7226255</v>
      </c>
      <c r="F53" s="11">
        <v>7226255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1806564</v>
      </c>
      <c r="Y53" s="11">
        <v>-1806564</v>
      </c>
      <c r="Z53" s="2">
        <v>-100</v>
      </c>
      <c r="AA53" s="15">
        <v>7226255</v>
      </c>
    </row>
    <row r="54" spans="1:27" ht="13.5">
      <c r="A54" s="84" t="s">
        <v>34</v>
      </c>
      <c r="B54" s="47"/>
      <c r="C54" s="9"/>
      <c r="D54" s="10"/>
      <c r="E54" s="11">
        <v>4284811</v>
      </c>
      <c r="F54" s="11">
        <v>4284811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1071203</v>
      </c>
      <c r="Y54" s="11">
        <v>-1071203</v>
      </c>
      <c r="Z54" s="2">
        <v>-100</v>
      </c>
      <c r="AA54" s="15">
        <v>4284811</v>
      </c>
    </row>
    <row r="55" spans="1:27" ht="13.5">
      <c r="A55" s="84" t="s">
        <v>35</v>
      </c>
      <c r="B55" s="47"/>
      <c r="C55" s="9"/>
      <c r="D55" s="10"/>
      <c r="E55" s="11">
        <v>328285</v>
      </c>
      <c r="F55" s="11">
        <v>328285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82071</v>
      </c>
      <c r="Y55" s="11">
        <v>-82071</v>
      </c>
      <c r="Z55" s="2">
        <v>-100</v>
      </c>
      <c r="AA55" s="15">
        <v>328285</v>
      </c>
    </row>
    <row r="56" spans="1:27" ht="13.5">
      <c r="A56" s="84" t="s">
        <v>36</v>
      </c>
      <c r="B56" s="47"/>
      <c r="C56" s="9"/>
      <c r="D56" s="10"/>
      <c r="E56" s="11">
        <v>921294</v>
      </c>
      <c r="F56" s="11">
        <v>921294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230324</v>
      </c>
      <c r="Y56" s="11">
        <v>-230324</v>
      </c>
      <c r="Z56" s="2">
        <v>-100</v>
      </c>
      <c r="AA56" s="15">
        <v>921294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16295777</v>
      </c>
      <c r="F57" s="51">
        <f t="shared" si="11"/>
        <v>16295777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4073945</v>
      </c>
      <c r="Y57" s="51">
        <f t="shared" si="11"/>
        <v>-4073945</v>
      </c>
      <c r="Z57" s="52">
        <f>+IF(X57&lt;&gt;0,+(Y57/X57)*100,0)</f>
        <v>-100</v>
      </c>
      <c r="AA57" s="53">
        <f>SUM(AA52:AA56)</f>
        <v>16295777</v>
      </c>
    </row>
    <row r="58" spans="1:27" ht="13.5">
      <c r="A58" s="86" t="s">
        <v>38</v>
      </c>
      <c r="B58" s="35"/>
      <c r="C58" s="9"/>
      <c r="D58" s="10"/>
      <c r="E58" s="11">
        <v>865728</v>
      </c>
      <c r="F58" s="11">
        <v>865728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216432</v>
      </c>
      <c r="Y58" s="11">
        <v>-216432</v>
      </c>
      <c r="Z58" s="2">
        <v>-100</v>
      </c>
      <c r="AA58" s="15">
        <v>865728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335015</v>
      </c>
      <c r="F61" s="11">
        <v>335015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83754</v>
      </c>
      <c r="Y61" s="11">
        <v>-83754</v>
      </c>
      <c r="Z61" s="2">
        <v>-100</v>
      </c>
      <c r="AA61" s="15">
        <v>335015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19726520</v>
      </c>
      <c r="F66" s="14"/>
      <c r="G66" s="14">
        <v>1070391</v>
      </c>
      <c r="H66" s="14"/>
      <c r="I66" s="14"/>
      <c r="J66" s="14">
        <v>1070391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1070391</v>
      </c>
      <c r="X66" s="14"/>
      <c r="Y66" s="14">
        <v>1070391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19726520</v>
      </c>
      <c r="F69" s="79">
        <f t="shared" si="12"/>
        <v>0</v>
      </c>
      <c r="G69" s="79">
        <f t="shared" si="12"/>
        <v>1070391</v>
      </c>
      <c r="H69" s="79">
        <f t="shared" si="12"/>
        <v>0</v>
      </c>
      <c r="I69" s="79">
        <f t="shared" si="12"/>
        <v>0</v>
      </c>
      <c r="J69" s="79">
        <f t="shared" si="12"/>
        <v>1070391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1070391</v>
      </c>
      <c r="X69" s="79">
        <f t="shared" si="12"/>
        <v>0</v>
      </c>
      <c r="Y69" s="79">
        <f t="shared" si="12"/>
        <v>1070391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30959000</v>
      </c>
      <c r="F5" s="43">
        <f t="shared" si="0"/>
        <v>30959000</v>
      </c>
      <c r="G5" s="43">
        <f t="shared" si="0"/>
        <v>0</v>
      </c>
      <c r="H5" s="43">
        <f t="shared" si="0"/>
        <v>0</v>
      </c>
      <c r="I5" s="43">
        <f t="shared" si="0"/>
        <v>3873441</v>
      </c>
      <c r="J5" s="43">
        <f t="shared" si="0"/>
        <v>3873441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3873441</v>
      </c>
      <c r="X5" s="43">
        <f t="shared" si="0"/>
        <v>7739750</v>
      </c>
      <c r="Y5" s="43">
        <f t="shared" si="0"/>
        <v>-3866309</v>
      </c>
      <c r="Z5" s="44">
        <f>+IF(X5&lt;&gt;0,+(Y5/X5)*100,0)</f>
        <v>-49.9539261604057</v>
      </c>
      <c r="AA5" s="45">
        <f>SUM(AA11:AA18)</f>
        <v>30959000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11483000</v>
      </c>
      <c r="F7" s="11">
        <v>11483000</v>
      </c>
      <c r="G7" s="11"/>
      <c r="H7" s="11"/>
      <c r="I7" s="11">
        <v>1347180</v>
      </c>
      <c r="J7" s="11">
        <v>1347180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1347180</v>
      </c>
      <c r="X7" s="11">
        <v>2870750</v>
      </c>
      <c r="Y7" s="11">
        <v>-1523570</v>
      </c>
      <c r="Z7" s="2">
        <v>-53.07</v>
      </c>
      <c r="AA7" s="15">
        <v>11483000</v>
      </c>
    </row>
    <row r="8" spans="1:27" ht="13.5">
      <c r="A8" s="46" t="s">
        <v>34</v>
      </c>
      <c r="B8" s="47"/>
      <c r="C8" s="9"/>
      <c r="D8" s="10"/>
      <c r="E8" s="11">
        <v>6500000</v>
      </c>
      <c r="F8" s="11">
        <v>6500000</v>
      </c>
      <c r="G8" s="11"/>
      <c r="H8" s="11"/>
      <c r="I8" s="11">
        <v>999717</v>
      </c>
      <c r="J8" s="11">
        <v>999717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999717</v>
      </c>
      <c r="X8" s="11">
        <v>1625000</v>
      </c>
      <c r="Y8" s="11">
        <v>-625283</v>
      </c>
      <c r="Z8" s="2">
        <v>-38.48</v>
      </c>
      <c r="AA8" s="15">
        <v>6500000</v>
      </c>
    </row>
    <row r="9" spans="1:27" ht="13.5">
      <c r="A9" s="46" t="s">
        <v>35</v>
      </c>
      <c r="B9" s="47"/>
      <c r="C9" s="9"/>
      <c r="D9" s="10"/>
      <c r="E9" s="11">
        <v>12476000</v>
      </c>
      <c r="F9" s="11">
        <v>12476000</v>
      </c>
      <c r="G9" s="11"/>
      <c r="H9" s="11"/>
      <c r="I9" s="11">
        <v>1526544</v>
      </c>
      <c r="J9" s="11">
        <v>1526544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1526544</v>
      </c>
      <c r="X9" s="11">
        <v>3119000</v>
      </c>
      <c r="Y9" s="11">
        <v>-1592456</v>
      </c>
      <c r="Z9" s="2">
        <v>-51.06</v>
      </c>
      <c r="AA9" s="15">
        <v>12476000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30459000</v>
      </c>
      <c r="F11" s="51">
        <f t="shared" si="1"/>
        <v>30459000</v>
      </c>
      <c r="G11" s="51">
        <f t="shared" si="1"/>
        <v>0</v>
      </c>
      <c r="H11" s="51">
        <f t="shared" si="1"/>
        <v>0</v>
      </c>
      <c r="I11" s="51">
        <f t="shared" si="1"/>
        <v>3873441</v>
      </c>
      <c r="J11" s="51">
        <f t="shared" si="1"/>
        <v>3873441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3873441</v>
      </c>
      <c r="X11" s="51">
        <f t="shared" si="1"/>
        <v>7614750</v>
      </c>
      <c r="Y11" s="51">
        <f t="shared" si="1"/>
        <v>-3741309</v>
      </c>
      <c r="Z11" s="52">
        <f>+IF(X11&lt;&gt;0,+(Y11/X11)*100,0)</f>
        <v>-49.13239436619718</v>
      </c>
      <c r="AA11" s="53">
        <f>SUM(AA6:AA10)</f>
        <v>30459000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500000</v>
      </c>
      <c r="F15" s="11">
        <v>500000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125000</v>
      </c>
      <c r="Y15" s="11">
        <v>-125000</v>
      </c>
      <c r="Z15" s="2">
        <v>-100</v>
      </c>
      <c r="AA15" s="15">
        <v>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11483000</v>
      </c>
      <c r="F37" s="11">
        <f t="shared" si="4"/>
        <v>11483000</v>
      </c>
      <c r="G37" s="11">
        <f t="shared" si="4"/>
        <v>0</v>
      </c>
      <c r="H37" s="11">
        <f t="shared" si="4"/>
        <v>0</v>
      </c>
      <c r="I37" s="11">
        <f t="shared" si="4"/>
        <v>1347180</v>
      </c>
      <c r="J37" s="11">
        <f t="shared" si="4"/>
        <v>1347180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1347180</v>
      </c>
      <c r="X37" s="11">
        <f t="shared" si="4"/>
        <v>2870750</v>
      </c>
      <c r="Y37" s="11">
        <f t="shared" si="4"/>
        <v>-1523570</v>
      </c>
      <c r="Z37" s="2">
        <f t="shared" si="5"/>
        <v>-53.07219367761038</v>
      </c>
      <c r="AA37" s="15">
        <f>AA7+AA22</f>
        <v>11483000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6500000</v>
      </c>
      <c r="F38" s="11">
        <f t="shared" si="4"/>
        <v>6500000</v>
      </c>
      <c r="G38" s="11">
        <f t="shared" si="4"/>
        <v>0</v>
      </c>
      <c r="H38" s="11">
        <f t="shared" si="4"/>
        <v>0</v>
      </c>
      <c r="I38" s="11">
        <f t="shared" si="4"/>
        <v>999717</v>
      </c>
      <c r="J38" s="11">
        <f t="shared" si="4"/>
        <v>999717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999717</v>
      </c>
      <c r="X38" s="11">
        <f t="shared" si="4"/>
        <v>1625000</v>
      </c>
      <c r="Y38" s="11">
        <f t="shared" si="4"/>
        <v>-625283</v>
      </c>
      <c r="Z38" s="2">
        <f t="shared" si="5"/>
        <v>-38.47895384615384</v>
      </c>
      <c r="AA38" s="15">
        <f>AA8+AA23</f>
        <v>6500000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12476000</v>
      </c>
      <c r="F39" s="11">
        <f t="shared" si="4"/>
        <v>12476000</v>
      </c>
      <c r="G39" s="11">
        <f t="shared" si="4"/>
        <v>0</v>
      </c>
      <c r="H39" s="11">
        <f t="shared" si="4"/>
        <v>0</v>
      </c>
      <c r="I39" s="11">
        <f t="shared" si="4"/>
        <v>1526544</v>
      </c>
      <c r="J39" s="11">
        <f t="shared" si="4"/>
        <v>1526544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1526544</v>
      </c>
      <c r="X39" s="11">
        <f t="shared" si="4"/>
        <v>3119000</v>
      </c>
      <c r="Y39" s="11">
        <f t="shared" si="4"/>
        <v>-1592456</v>
      </c>
      <c r="Z39" s="2">
        <f t="shared" si="5"/>
        <v>-51.056620711766584</v>
      </c>
      <c r="AA39" s="15">
        <f>AA9+AA24</f>
        <v>12476000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30459000</v>
      </c>
      <c r="F41" s="51">
        <f t="shared" si="6"/>
        <v>30459000</v>
      </c>
      <c r="G41" s="51">
        <f t="shared" si="6"/>
        <v>0</v>
      </c>
      <c r="H41" s="51">
        <f t="shared" si="6"/>
        <v>0</v>
      </c>
      <c r="I41" s="51">
        <f t="shared" si="6"/>
        <v>3873441</v>
      </c>
      <c r="J41" s="51">
        <f t="shared" si="6"/>
        <v>3873441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3873441</v>
      </c>
      <c r="X41" s="51">
        <f t="shared" si="6"/>
        <v>7614750</v>
      </c>
      <c r="Y41" s="51">
        <f t="shared" si="6"/>
        <v>-3741309</v>
      </c>
      <c r="Z41" s="52">
        <f t="shared" si="5"/>
        <v>-49.13239436619718</v>
      </c>
      <c r="AA41" s="53">
        <f>SUM(AA36:AA40)</f>
        <v>30459000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500000</v>
      </c>
      <c r="F45" s="67">
        <f t="shared" si="7"/>
        <v>500000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125000</v>
      </c>
      <c r="Y45" s="67">
        <f t="shared" si="7"/>
        <v>-125000</v>
      </c>
      <c r="Z45" s="69">
        <f t="shared" si="5"/>
        <v>-100</v>
      </c>
      <c r="AA45" s="68">
        <f t="shared" si="8"/>
        <v>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30959000</v>
      </c>
      <c r="F49" s="79">
        <f t="shared" si="9"/>
        <v>30959000</v>
      </c>
      <c r="G49" s="79">
        <f t="shared" si="9"/>
        <v>0</v>
      </c>
      <c r="H49" s="79">
        <f t="shared" si="9"/>
        <v>0</v>
      </c>
      <c r="I49" s="79">
        <f t="shared" si="9"/>
        <v>3873441</v>
      </c>
      <c r="J49" s="79">
        <f t="shared" si="9"/>
        <v>3873441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3873441</v>
      </c>
      <c r="X49" s="79">
        <f t="shared" si="9"/>
        <v>7739750</v>
      </c>
      <c r="Y49" s="79">
        <f t="shared" si="9"/>
        <v>-3866309</v>
      </c>
      <c r="Z49" s="80">
        <f t="shared" si="5"/>
        <v>-49.9539261604057</v>
      </c>
      <c r="AA49" s="81">
        <f>SUM(AA41:AA48)</f>
        <v>30959000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12535127</v>
      </c>
      <c r="F51" s="67">
        <f t="shared" si="10"/>
        <v>12535127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3133782</v>
      </c>
      <c r="Y51" s="67">
        <f t="shared" si="10"/>
        <v>-3133782</v>
      </c>
      <c r="Z51" s="69">
        <f>+IF(X51&lt;&gt;0,+(Y51/X51)*100,0)</f>
        <v>-100</v>
      </c>
      <c r="AA51" s="68">
        <f>SUM(AA57:AA61)</f>
        <v>12535127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12535127</v>
      </c>
      <c r="F61" s="11">
        <v>12535127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3133782</v>
      </c>
      <c r="Y61" s="11">
        <v>-3133782</v>
      </c>
      <c r="Z61" s="2">
        <v>-100</v>
      </c>
      <c r="AA61" s="15">
        <v>12535127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1737486</v>
      </c>
      <c r="I66" s="14"/>
      <c r="J66" s="14">
        <v>1737486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1737486</v>
      </c>
      <c r="X66" s="14"/>
      <c r="Y66" s="14">
        <v>1737486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218838</v>
      </c>
      <c r="H68" s="11"/>
      <c r="I68" s="11">
        <v>1731754</v>
      </c>
      <c r="J68" s="11">
        <v>1950592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1950592</v>
      </c>
      <c r="X68" s="11"/>
      <c r="Y68" s="11">
        <v>1950592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218838</v>
      </c>
      <c r="H69" s="79">
        <f t="shared" si="12"/>
        <v>1737486</v>
      </c>
      <c r="I69" s="79">
        <f t="shared" si="12"/>
        <v>1731754</v>
      </c>
      <c r="J69" s="79">
        <f t="shared" si="12"/>
        <v>3688078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3688078</v>
      </c>
      <c r="X69" s="79">
        <f t="shared" si="12"/>
        <v>0</v>
      </c>
      <c r="Y69" s="79">
        <f t="shared" si="12"/>
        <v>3688078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29678150</v>
      </c>
      <c r="D5" s="42">
        <f t="shared" si="0"/>
        <v>0</v>
      </c>
      <c r="E5" s="43">
        <f t="shared" si="0"/>
        <v>43613000</v>
      </c>
      <c r="F5" s="43">
        <f t="shared" si="0"/>
        <v>43613000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10903250</v>
      </c>
      <c r="Y5" s="43">
        <f t="shared" si="0"/>
        <v>-10903250</v>
      </c>
      <c r="Z5" s="44">
        <f>+IF(X5&lt;&gt;0,+(Y5/X5)*100,0)</f>
        <v>-100</v>
      </c>
      <c r="AA5" s="45">
        <f>SUM(AA11:AA18)</f>
        <v>43613000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1700000</v>
      </c>
      <c r="D7" s="10"/>
      <c r="E7" s="11">
        <v>7000000</v>
      </c>
      <c r="F7" s="11">
        <v>7000000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1750000</v>
      </c>
      <c r="Y7" s="11">
        <v>-1750000</v>
      </c>
      <c r="Z7" s="2">
        <v>-100</v>
      </c>
      <c r="AA7" s="15">
        <v>7000000</v>
      </c>
    </row>
    <row r="8" spans="1:27" ht="13.5">
      <c r="A8" s="46" t="s">
        <v>34</v>
      </c>
      <c r="B8" s="47"/>
      <c r="C8" s="9">
        <v>10500000</v>
      </c>
      <c r="D8" s="10"/>
      <c r="E8" s="11">
        <v>8613000</v>
      </c>
      <c r="F8" s="11">
        <v>8613000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2153250</v>
      </c>
      <c r="Y8" s="11">
        <v>-2153250</v>
      </c>
      <c r="Z8" s="2">
        <v>-100</v>
      </c>
      <c r="AA8" s="15">
        <v>8613000</v>
      </c>
    </row>
    <row r="9" spans="1:27" ht="13.5">
      <c r="A9" s="46" t="s">
        <v>35</v>
      </c>
      <c r="B9" s="47"/>
      <c r="C9" s="9">
        <v>16305150</v>
      </c>
      <c r="D9" s="10"/>
      <c r="E9" s="11">
        <v>17000000</v>
      </c>
      <c r="F9" s="11">
        <v>17000000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4250000</v>
      </c>
      <c r="Y9" s="11">
        <v>-4250000</v>
      </c>
      <c r="Z9" s="2">
        <v>-100</v>
      </c>
      <c r="AA9" s="15">
        <v>17000000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28505150</v>
      </c>
      <c r="D11" s="50">
        <f t="shared" si="1"/>
        <v>0</v>
      </c>
      <c r="E11" s="51">
        <f t="shared" si="1"/>
        <v>32613000</v>
      </c>
      <c r="F11" s="51">
        <f t="shared" si="1"/>
        <v>32613000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8153250</v>
      </c>
      <c r="Y11" s="51">
        <f t="shared" si="1"/>
        <v>-8153250</v>
      </c>
      <c r="Z11" s="52">
        <f>+IF(X11&lt;&gt;0,+(Y11/X11)*100,0)</f>
        <v>-100</v>
      </c>
      <c r="AA11" s="53">
        <f>SUM(AA6:AA10)</f>
        <v>32613000</v>
      </c>
    </row>
    <row r="12" spans="1:27" ht="13.5">
      <c r="A12" s="54" t="s">
        <v>38</v>
      </c>
      <c r="B12" s="35"/>
      <c r="C12" s="9">
        <v>1173000</v>
      </c>
      <c r="D12" s="10"/>
      <c r="E12" s="11">
        <v>11000000</v>
      </c>
      <c r="F12" s="11">
        <v>11000000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2750000</v>
      </c>
      <c r="Y12" s="11">
        <v>-2750000</v>
      </c>
      <c r="Z12" s="2">
        <v>-100</v>
      </c>
      <c r="AA12" s="15">
        <v>11000000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1700000</v>
      </c>
      <c r="D37" s="10">
        <f t="shared" si="4"/>
        <v>0</v>
      </c>
      <c r="E37" s="11">
        <f t="shared" si="4"/>
        <v>7000000</v>
      </c>
      <c r="F37" s="11">
        <f t="shared" si="4"/>
        <v>7000000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1750000</v>
      </c>
      <c r="Y37" s="11">
        <f t="shared" si="4"/>
        <v>-1750000</v>
      </c>
      <c r="Z37" s="2">
        <f t="shared" si="5"/>
        <v>-100</v>
      </c>
      <c r="AA37" s="15">
        <f>AA7+AA22</f>
        <v>7000000</v>
      </c>
    </row>
    <row r="38" spans="1:27" ht="13.5">
      <c r="A38" s="46" t="s">
        <v>34</v>
      </c>
      <c r="B38" s="47"/>
      <c r="C38" s="9">
        <f t="shared" si="4"/>
        <v>10500000</v>
      </c>
      <c r="D38" s="10">
        <f t="shared" si="4"/>
        <v>0</v>
      </c>
      <c r="E38" s="11">
        <f t="shared" si="4"/>
        <v>8613000</v>
      </c>
      <c r="F38" s="11">
        <f t="shared" si="4"/>
        <v>8613000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2153250</v>
      </c>
      <c r="Y38" s="11">
        <f t="shared" si="4"/>
        <v>-2153250</v>
      </c>
      <c r="Z38" s="2">
        <f t="shared" si="5"/>
        <v>-100</v>
      </c>
      <c r="AA38" s="15">
        <f>AA8+AA23</f>
        <v>8613000</v>
      </c>
    </row>
    <row r="39" spans="1:27" ht="13.5">
      <c r="A39" s="46" t="s">
        <v>35</v>
      </c>
      <c r="B39" s="47"/>
      <c r="C39" s="9">
        <f t="shared" si="4"/>
        <v>16305150</v>
      </c>
      <c r="D39" s="10">
        <f t="shared" si="4"/>
        <v>0</v>
      </c>
      <c r="E39" s="11">
        <f t="shared" si="4"/>
        <v>17000000</v>
      </c>
      <c r="F39" s="11">
        <f t="shared" si="4"/>
        <v>17000000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4250000</v>
      </c>
      <c r="Y39" s="11">
        <f t="shared" si="4"/>
        <v>-4250000</v>
      </c>
      <c r="Z39" s="2">
        <f t="shared" si="5"/>
        <v>-100</v>
      </c>
      <c r="AA39" s="15">
        <f>AA9+AA24</f>
        <v>17000000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28505150</v>
      </c>
      <c r="D41" s="50">
        <f t="shared" si="6"/>
        <v>0</v>
      </c>
      <c r="E41" s="51">
        <f t="shared" si="6"/>
        <v>32613000</v>
      </c>
      <c r="F41" s="51">
        <f t="shared" si="6"/>
        <v>32613000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8153250</v>
      </c>
      <c r="Y41" s="51">
        <f t="shared" si="6"/>
        <v>-8153250</v>
      </c>
      <c r="Z41" s="52">
        <f t="shared" si="5"/>
        <v>-100</v>
      </c>
      <c r="AA41" s="53">
        <f>SUM(AA36:AA40)</f>
        <v>32613000</v>
      </c>
    </row>
    <row r="42" spans="1:27" ht="13.5">
      <c r="A42" s="54" t="s">
        <v>38</v>
      </c>
      <c r="B42" s="35"/>
      <c r="C42" s="65">
        <f aca="true" t="shared" si="7" ref="C42:Y48">C12+C27</f>
        <v>1173000</v>
      </c>
      <c r="D42" s="66">
        <f t="shared" si="7"/>
        <v>0</v>
      </c>
      <c r="E42" s="67">
        <f t="shared" si="7"/>
        <v>11000000</v>
      </c>
      <c r="F42" s="67">
        <f t="shared" si="7"/>
        <v>11000000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2750000</v>
      </c>
      <c r="Y42" s="67">
        <f t="shared" si="7"/>
        <v>-2750000</v>
      </c>
      <c r="Z42" s="69">
        <f t="shared" si="5"/>
        <v>-100</v>
      </c>
      <c r="AA42" s="68">
        <f aca="true" t="shared" si="8" ref="AA42:AA48">AA12+AA27</f>
        <v>11000000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29678150</v>
      </c>
      <c r="D49" s="78">
        <f t="shared" si="9"/>
        <v>0</v>
      </c>
      <c r="E49" s="79">
        <f t="shared" si="9"/>
        <v>43613000</v>
      </c>
      <c r="F49" s="79">
        <f t="shared" si="9"/>
        <v>43613000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10903250</v>
      </c>
      <c r="Y49" s="79">
        <f t="shared" si="9"/>
        <v>-10903250</v>
      </c>
      <c r="Z49" s="80">
        <f t="shared" si="5"/>
        <v>-100</v>
      </c>
      <c r="AA49" s="81">
        <f>SUM(AA41:AA48)</f>
        <v>43613000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830540</v>
      </c>
      <c r="H68" s="11">
        <v>1112662</v>
      </c>
      <c r="I68" s="11"/>
      <c r="J68" s="11">
        <v>1943202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1943202</v>
      </c>
      <c r="X68" s="11"/>
      <c r="Y68" s="11">
        <v>1943202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830540</v>
      </c>
      <c r="H69" s="79">
        <f t="shared" si="12"/>
        <v>1112662</v>
      </c>
      <c r="I69" s="79">
        <f t="shared" si="12"/>
        <v>0</v>
      </c>
      <c r="J69" s="79">
        <f t="shared" si="12"/>
        <v>1943202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1943202</v>
      </c>
      <c r="X69" s="79">
        <f t="shared" si="12"/>
        <v>0</v>
      </c>
      <c r="Y69" s="79">
        <f t="shared" si="12"/>
        <v>1943202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21644399</v>
      </c>
      <c r="F5" s="43">
        <f t="shared" si="0"/>
        <v>21644399</v>
      </c>
      <c r="G5" s="43">
        <f t="shared" si="0"/>
        <v>0</v>
      </c>
      <c r="H5" s="43">
        <f t="shared" si="0"/>
        <v>0</v>
      </c>
      <c r="I5" s="43">
        <f t="shared" si="0"/>
        <v>1344590</v>
      </c>
      <c r="J5" s="43">
        <f t="shared" si="0"/>
        <v>1344590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1344590</v>
      </c>
      <c r="X5" s="43">
        <f t="shared" si="0"/>
        <v>5411100</v>
      </c>
      <c r="Y5" s="43">
        <f t="shared" si="0"/>
        <v>-4066510</v>
      </c>
      <c r="Z5" s="44">
        <f>+IF(X5&lt;&gt;0,+(Y5/X5)*100,0)</f>
        <v>-75.15126314427751</v>
      </c>
      <c r="AA5" s="45">
        <f>SUM(AA11:AA18)</f>
        <v>21644399</v>
      </c>
    </row>
    <row r="6" spans="1:27" ht="13.5">
      <c r="A6" s="46" t="s">
        <v>32</v>
      </c>
      <c r="B6" s="47"/>
      <c r="C6" s="9"/>
      <c r="D6" s="10"/>
      <c r="E6" s="11">
        <v>1025399</v>
      </c>
      <c r="F6" s="11">
        <v>1025399</v>
      </c>
      <c r="G6" s="11"/>
      <c r="H6" s="11"/>
      <c r="I6" s="11">
        <v>257402</v>
      </c>
      <c r="J6" s="11">
        <v>257402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257402</v>
      </c>
      <c r="X6" s="11">
        <v>256350</v>
      </c>
      <c r="Y6" s="11">
        <v>1052</v>
      </c>
      <c r="Z6" s="2">
        <v>0.41</v>
      </c>
      <c r="AA6" s="15">
        <v>1025399</v>
      </c>
    </row>
    <row r="7" spans="1:27" ht="13.5">
      <c r="A7" s="46" t="s">
        <v>33</v>
      </c>
      <c r="B7" s="47"/>
      <c r="C7" s="9"/>
      <c r="D7" s="10"/>
      <c r="E7" s="11">
        <v>4584000</v>
      </c>
      <c r="F7" s="11">
        <v>4584000</v>
      </c>
      <c r="G7" s="11"/>
      <c r="H7" s="11"/>
      <c r="I7" s="11">
        <v>259308</v>
      </c>
      <c r="J7" s="11">
        <v>259308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259308</v>
      </c>
      <c r="X7" s="11">
        <v>1146000</v>
      </c>
      <c r="Y7" s="11">
        <v>-886692</v>
      </c>
      <c r="Z7" s="2">
        <v>-77.37</v>
      </c>
      <c r="AA7" s="15">
        <v>4584000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16035000</v>
      </c>
      <c r="F9" s="11">
        <v>16035000</v>
      </c>
      <c r="G9" s="11"/>
      <c r="H9" s="11"/>
      <c r="I9" s="11">
        <v>827880</v>
      </c>
      <c r="J9" s="11">
        <v>827880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827880</v>
      </c>
      <c r="X9" s="11">
        <v>4008750</v>
      </c>
      <c r="Y9" s="11">
        <v>-3180870</v>
      </c>
      <c r="Z9" s="2">
        <v>-79.35</v>
      </c>
      <c r="AA9" s="15">
        <v>16035000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21644399</v>
      </c>
      <c r="F11" s="51">
        <f t="shared" si="1"/>
        <v>21644399</v>
      </c>
      <c r="G11" s="51">
        <f t="shared" si="1"/>
        <v>0</v>
      </c>
      <c r="H11" s="51">
        <f t="shared" si="1"/>
        <v>0</v>
      </c>
      <c r="I11" s="51">
        <f t="shared" si="1"/>
        <v>1344590</v>
      </c>
      <c r="J11" s="51">
        <f t="shared" si="1"/>
        <v>1344590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1344590</v>
      </c>
      <c r="X11" s="51">
        <f t="shared" si="1"/>
        <v>5411100</v>
      </c>
      <c r="Y11" s="51">
        <f t="shared" si="1"/>
        <v>-4066510</v>
      </c>
      <c r="Z11" s="52">
        <f>+IF(X11&lt;&gt;0,+(Y11/X11)*100,0)</f>
        <v>-75.15126314427751</v>
      </c>
      <c r="AA11" s="53">
        <f>SUM(AA6:AA10)</f>
        <v>21644399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1025399</v>
      </c>
      <c r="F36" s="11">
        <f t="shared" si="4"/>
        <v>1025399</v>
      </c>
      <c r="G36" s="11">
        <f t="shared" si="4"/>
        <v>0</v>
      </c>
      <c r="H36" s="11">
        <f t="shared" si="4"/>
        <v>0</v>
      </c>
      <c r="I36" s="11">
        <f t="shared" si="4"/>
        <v>257402</v>
      </c>
      <c r="J36" s="11">
        <f t="shared" si="4"/>
        <v>257402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257402</v>
      </c>
      <c r="X36" s="11">
        <f t="shared" si="4"/>
        <v>256350</v>
      </c>
      <c r="Y36" s="11">
        <f t="shared" si="4"/>
        <v>1052</v>
      </c>
      <c r="Z36" s="2">
        <f aca="true" t="shared" si="5" ref="Z36:Z49">+IF(X36&lt;&gt;0,+(Y36/X36)*100,0)</f>
        <v>0.41037643846303884</v>
      </c>
      <c r="AA36" s="15">
        <f>AA6+AA21</f>
        <v>1025399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4584000</v>
      </c>
      <c r="F37" s="11">
        <f t="shared" si="4"/>
        <v>4584000</v>
      </c>
      <c r="G37" s="11">
        <f t="shared" si="4"/>
        <v>0</v>
      </c>
      <c r="H37" s="11">
        <f t="shared" si="4"/>
        <v>0</v>
      </c>
      <c r="I37" s="11">
        <f t="shared" si="4"/>
        <v>259308</v>
      </c>
      <c r="J37" s="11">
        <f t="shared" si="4"/>
        <v>259308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259308</v>
      </c>
      <c r="X37" s="11">
        <f t="shared" si="4"/>
        <v>1146000</v>
      </c>
      <c r="Y37" s="11">
        <f t="shared" si="4"/>
        <v>-886692</v>
      </c>
      <c r="Z37" s="2">
        <f t="shared" si="5"/>
        <v>-77.37277486910995</v>
      </c>
      <c r="AA37" s="15">
        <f>AA7+AA22</f>
        <v>4584000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16035000</v>
      </c>
      <c r="F39" s="11">
        <f t="shared" si="4"/>
        <v>16035000</v>
      </c>
      <c r="G39" s="11">
        <f t="shared" si="4"/>
        <v>0</v>
      </c>
      <c r="H39" s="11">
        <f t="shared" si="4"/>
        <v>0</v>
      </c>
      <c r="I39" s="11">
        <f t="shared" si="4"/>
        <v>827880</v>
      </c>
      <c r="J39" s="11">
        <f t="shared" si="4"/>
        <v>827880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827880</v>
      </c>
      <c r="X39" s="11">
        <f t="shared" si="4"/>
        <v>4008750</v>
      </c>
      <c r="Y39" s="11">
        <f t="shared" si="4"/>
        <v>-3180870</v>
      </c>
      <c r="Z39" s="2">
        <f t="shared" si="5"/>
        <v>-79.34817586529466</v>
      </c>
      <c r="AA39" s="15">
        <f>AA9+AA24</f>
        <v>16035000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21644399</v>
      </c>
      <c r="F41" s="51">
        <f t="shared" si="6"/>
        <v>21644399</v>
      </c>
      <c r="G41" s="51">
        <f t="shared" si="6"/>
        <v>0</v>
      </c>
      <c r="H41" s="51">
        <f t="shared" si="6"/>
        <v>0</v>
      </c>
      <c r="I41" s="51">
        <f t="shared" si="6"/>
        <v>1344590</v>
      </c>
      <c r="J41" s="51">
        <f t="shared" si="6"/>
        <v>1344590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1344590</v>
      </c>
      <c r="X41" s="51">
        <f t="shared" si="6"/>
        <v>5411100</v>
      </c>
      <c r="Y41" s="51">
        <f t="shared" si="6"/>
        <v>-4066510</v>
      </c>
      <c r="Z41" s="52">
        <f t="shared" si="5"/>
        <v>-75.15126314427751</v>
      </c>
      <c r="AA41" s="53">
        <f>SUM(AA36:AA40)</f>
        <v>21644399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21644399</v>
      </c>
      <c r="F49" s="79">
        <f t="shared" si="9"/>
        <v>21644399</v>
      </c>
      <c r="G49" s="79">
        <f t="shared" si="9"/>
        <v>0</v>
      </c>
      <c r="H49" s="79">
        <f t="shared" si="9"/>
        <v>0</v>
      </c>
      <c r="I49" s="79">
        <f t="shared" si="9"/>
        <v>1344590</v>
      </c>
      <c r="J49" s="79">
        <f t="shared" si="9"/>
        <v>1344590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1344590</v>
      </c>
      <c r="X49" s="79">
        <f t="shared" si="9"/>
        <v>5411100</v>
      </c>
      <c r="Y49" s="79">
        <f t="shared" si="9"/>
        <v>-4066510</v>
      </c>
      <c r="Z49" s="80">
        <f t="shared" si="5"/>
        <v>-75.15126314427751</v>
      </c>
      <c r="AA49" s="81">
        <f>SUM(AA41:AA48)</f>
        <v>21644399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6466016</v>
      </c>
      <c r="F66" s="14"/>
      <c r="G66" s="14"/>
      <c r="H66" s="14">
        <v>514360</v>
      </c>
      <c r="I66" s="14">
        <v>1297903</v>
      </c>
      <c r="J66" s="14">
        <v>1812263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1812263</v>
      </c>
      <c r="X66" s="14"/>
      <c r="Y66" s="14">
        <v>1812263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424230</v>
      </c>
      <c r="I68" s="11"/>
      <c r="J68" s="11">
        <v>424230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424230</v>
      </c>
      <c r="X68" s="11"/>
      <c r="Y68" s="11">
        <v>424230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6466016</v>
      </c>
      <c r="F69" s="79">
        <f t="shared" si="12"/>
        <v>0</v>
      </c>
      <c r="G69" s="79">
        <f t="shared" si="12"/>
        <v>0</v>
      </c>
      <c r="H69" s="79">
        <f t="shared" si="12"/>
        <v>938590</v>
      </c>
      <c r="I69" s="79">
        <f t="shared" si="12"/>
        <v>1297903</v>
      </c>
      <c r="J69" s="79">
        <f t="shared" si="12"/>
        <v>2236493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2236493</v>
      </c>
      <c r="X69" s="79">
        <f t="shared" si="12"/>
        <v>0</v>
      </c>
      <c r="Y69" s="79">
        <f t="shared" si="12"/>
        <v>2236493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100894000</v>
      </c>
      <c r="F5" s="43">
        <f t="shared" si="0"/>
        <v>100894000</v>
      </c>
      <c r="G5" s="43">
        <f t="shared" si="0"/>
        <v>0</v>
      </c>
      <c r="H5" s="43">
        <f t="shared" si="0"/>
        <v>2462343</v>
      </c>
      <c r="I5" s="43">
        <f t="shared" si="0"/>
        <v>5064863</v>
      </c>
      <c r="J5" s="43">
        <f t="shared" si="0"/>
        <v>7527206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7527206</v>
      </c>
      <c r="X5" s="43">
        <f t="shared" si="0"/>
        <v>25223500</v>
      </c>
      <c r="Y5" s="43">
        <f t="shared" si="0"/>
        <v>-17696294</v>
      </c>
      <c r="Z5" s="44">
        <f>+IF(X5&lt;&gt;0,+(Y5/X5)*100,0)</f>
        <v>-70.15796380359586</v>
      </c>
      <c r="AA5" s="45">
        <f>SUM(AA11:AA18)</f>
        <v>100894000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15000000</v>
      </c>
      <c r="F7" s="11">
        <v>15000000</v>
      </c>
      <c r="G7" s="11"/>
      <c r="H7" s="11">
        <v>185056</v>
      </c>
      <c r="I7" s="11">
        <v>546093</v>
      </c>
      <c r="J7" s="11">
        <v>731149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731149</v>
      </c>
      <c r="X7" s="11">
        <v>3750000</v>
      </c>
      <c r="Y7" s="11">
        <v>-3018851</v>
      </c>
      <c r="Z7" s="2">
        <v>-80.5</v>
      </c>
      <c r="AA7" s="15">
        <v>15000000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>
        <v>3464341</v>
      </c>
      <c r="J8" s="11">
        <v>3464341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3464341</v>
      </c>
      <c r="X8" s="11"/>
      <c r="Y8" s="11">
        <v>3464341</v>
      </c>
      <c r="Z8" s="2"/>
      <c r="AA8" s="15"/>
    </row>
    <row r="9" spans="1:27" ht="13.5">
      <c r="A9" s="46" t="s">
        <v>35</v>
      </c>
      <c r="B9" s="47"/>
      <c r="C9" s="9"/>
      <c r="D9" s="10"/>
      <c r="E9" s="11">
        <v>72161000</v>
      </c>
      <c r="F9" s="11">
        <v>72161000</v>
      </c>
      <c r="G9" s="11"/>
      <c r="H9" s="11">
        <v>2251476</v>
      </c>
      <c r="I9" s="11">
        <v>1030428</v>
      </c>
      <c r="J9" s="11">
        <v>3281904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3281904</v>
      </c>
      <c r="X9" s="11">
        <v>18040250</v>
      </c>
      <c r="Y9" s="11">
        <v>-14758346</v>
      </c>
      <c r="Z9" s="2">
        <v>-81.81</v>
      </c>
      <c r="AA9" s="15">
        <v>72161000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87161000</v>
      </c>
      <c r="F11" s="51">
        <f t="shared" si="1"/>
        <v>87161000</v>
      </c>
      <c r="G11" s="51">
        <f t="shared" si="1"/>
        <v>0</v>
      </c>
      <c r="H11" s="51">
        <f t="shared" si="1"/>
        <v>2436532</v>
      </c>
      <c r="I11" s="51">
        <f t="shared" si="1"/>
        <v>5040862</v>
      </c>
      <c r="J11" s="51">
        <f t="shared" si="1"/>
        <v>7477394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7477394</v>
      </c>
      <c r="X11" s="51">
        <f t="shared" si="1"/>
        <v>21790250</v>
      </c>
      <c r="Y11" s="51">
        <f t="shared" si="1"/>
        <v>-14312856</v>
      </c>
      <c r="Z11" s="52">
        <f>+IF(X11&lt;&gt;0,+(Y11/X11)*100,0)</f>
        <v>-65.6846800748041</v>
      </c>
      <c r="AA11" s="53">
        <f>SUM(AA6:AA10)</f>
        <v>87161000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5233000</v>
      </c>
      <c r="F15" s="11">
        <v>5233000</v>
      </c>
      <c r="G15" s="11"/>
      <c r="H15" s="11">
        <v>25811</v>
      </c>
      <c r="I15" s="11">
        <v>24001</v>
      </c>
      <c r="J15" s="11">
        <v>49812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49812</v>
      </c>
      <c r="X15" s="11">
        <v>1308250</v>
      </c>
      <c r="Y15" s="11">
        <v>-1258438</v>
      </c>
      <c r="Z15" s="2">
        <v>-96.19</v>
      </c>
      <c r="AA15" s="15">
        <v>5233000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8500000</v>
      </c>
      <c r="F18" s="18">
        <v>8500000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2125000</v>
      </c>
      <c r="Y18" s="18">
        <v>-2125000</v>
      </c>
      <c r="Z18" s="3">
        <v>-100</v>
      </c>
      <c r="AA18" s="23">
        <v>8500000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15000000</v>
      </c>
      <c r="F37" s="11">
        <f t="shared" si="4"/>
        <v>15000000</v>
      </c>
      <c r="G37" s="11">
        <f t="shared" si="4"/>
        <v>0</v>
      </c>
      <c r="H37" s="11">
        <f t="shared" si="4"/>
        <v>185056</v>
      </c>
      <c r="I37" s="11">
        <f t="shared" si="4"/>
        <v>546093</v>
      </c>
      <c r="J37" s="11">
        <f t="shared" si="4"/>
        <v>731149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731149</v>
      </c>
      <c r="X37" s="11">
        <f t="shared" si="4"/>
        <v>3750000</v>
      </c>
      <c r="Y37" s="11">
        <f t="shared" si="4"/>
        <v>-3018851</v>
      </c>
      <c r="Z37" s="2">
        <f t="shared" si="5"/>
        <v>-80.50269333333333</v>
      </c>
      <c r="AA37" s="15">
        <f>AA7+AA22</f>
        <v>15000000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3464341</v>
      </c>
      <c r="J38" s="11">
        <f t="shared" si="4"/>
        <v>3464341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3464341</v>
      </c>
      <c r="X38" s="11">
        <f t="shared" si="4"/>
        <v>0</v>
      </c>
      <c r="Y38" s="11">
        <f t="shared" si="4"/>
        <v>3464341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72161000</v>
      </c>
      <c r="F39" s="11">
        <f t="shared" si="4"/>
        <v>72161000</v>
      </c>
      <c r="G39" s="11">
        <f t="shared" si="4"/>
        <v>0</v>
      </c>
      <c r="H39" s="11">
        <f t="shared" si="4"/>
        <v>2251476</v>
      </c>
      <c r="I39" s="11">
        <f t="shared" si="4"/>
        <v>1030428</v>
      </c>
      <c r="J39" s="11">
        <f t="shared" si="4"/>
        <v>3281904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3281904</v>
      </c>
      <c r="X39" s="11">
        <f t="shared" si="4"/>
        <v>18040250</v>
      </c>
      <c r="Y39" s="11">
        <f t="shared" si="4"/>
        <v>-14758346</v>
      </c>
      <c r="Z39" s="2">
        <f t="shared" si="5"/>
        <v>-81.8078796025554</v>
      </c>
      <c r="AA39" s="15">
        <f>AA9+AA24</f>
        <v>72161000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87161000</v>
      </c>
      <c r="F41" s="51">
        <f t="shared" si="6"/>
        <v>87161000</v>
      </c>
      <c r="G41" s="51">
        <f t="shared" si="6"/>
        <v>0</v>
      </c>
      <c r="H41" s="51">
        <f t="shared" si="6"/>
        <v>2436532</v>
      </c>
      <c r="I41" s="51">
        <f t="shared" si="6"/>
        <v>5040862</v>
      </c>
      <c r="J41" s="51">
        <f t="shared" si="6"/>
        <v>7477394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7477394</v>
      </c>
      <c r="X41" s="51">
        <f t="shared" si="6"/>
        <v>21790250</v>
      </c>
      <c r="Y41" s="51">
        <f t="shared" si="6"/>
        <v>-14312856</v>
      </c>
      <c r="Z41" s="52">
        <f t="shared" si="5"/>
        <v>-65.6846800748041</v>
      </c>
      <c r="AA41" s="53">
        <f>SUM(AA36:AA40)</f>
        <v>87161000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5233000</v>
      </c>
      <c r="F45" s="67">
        <f t="shared" si="7"/>
        <v>5233000</v>
      </c>
      <c r="G45" s="67">
        <f t="shared" si="7"/>
        <v>0</v>
      </c>
      <c r="H45" s="67">
        <f t="shared" si="7"/>
        <v>25811</v>
      </c>
      <c r="I45" s="67">
        <f t="shared" si="7"/>
        <v>24001</v>
      </c>
      <c r="J45" s="67">
        <f t="shared" si="7"/>
        <v>49812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49812</v>
      </c>
      <c r="X45" s="67">
        <f t="shared" si="7"/>
        <v>1308250</v>
      </c>
      <c r="Y45" s="67">
        <f t="shared" si="7"/>
        <v>-1258438</v>
      </c>
      <c r="Z45" s="69">
        <f t="shared" si="5"/>
        <v>-96.19247085801643</v>
      </c>
      <c r="AA45" s="68">
        <f t="shared" si="8"/>
        <v>5233000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8500000</v>
      </c>
      <c r="F48" s="67">
        <f t="shared" si="7"/>
        <v>8500000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2125000</v>
      </c>
      <c r="Y48" s="67">
        <f t="shared" si="7"/>
        <v>-2125000</v>
      </c>
      <c r="Z48" s="69">
        <f t="shared" si="5"/>
        <v>-100</v>
      </c>
      <c r="AA48" s="68">
        <f t="shared" si="8"/>
        <v>8500000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100894000</v>
      </c>
      <c r="F49" s="79">
        <f t="shared" si="9"/>
        <v>100894000</v>
      </c>
      <c r="G49" s="79">
        <f t="shared" si="9"/>
        <v>0</v>
      </c>
      <c r="H49" s="79">
        <f t="shared" si="9"/>
        <v>2462343</v>
      </c>
      <c r="I49" s="79">
        <f t="shared" si="9"/>
        <v>5064863</v>
      </c>
      <c r="J49" s="79">
        <f t="shared" si="9"/>
        <v>7527206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7527206</v>
      </c>
      <c r="X49" s="79">
        <f t="shared" si="9"/>
        <v>25223500</v>
      </c>
      <c r="Y49" s="79">
        <f t="shared" si="9"/>
        <v>-17696294</v>
      </c>
      <c r="Z49" s="80">
        <f t="shared" si="5"/>
        <v>-70.15796380359586</v>
      </c>
      <c r="AA49" s="81">
        <f>SUM(AA41:AA48)</f>
        <v>100894000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537677</v>
      </c>
      <c r="H66" s="14">
        <v>5306378</v>
      </c>
      <c r="I66" s="14">
        <v>6873108</v>
      </c>
      <c r="J66" s="14">
        <v>12717163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12717163</v>
      </c>
      <c r="X66" s="14"/>
      <c r="Y66" s="14">
        <v>12717163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537677</v>
      </c>
      <c r="H69" s="79">
        <f t="shared" si="12"/>
        <v>5306378</v>
      </c>
      <c r="I69" s="79">
        <f t="shared" si="12"/>
        <v>6873108</v>
      </c>
      <c r="J69" s="79">
        <f t="shared" si="12"/>
        <v>12717163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12717163</v>
      </c>
      <c r="X69" s="79">
        <f t="shared" si="12"/>
        <v>0</v>
      </c>
      <c r="Y69" s="79">
        <f t="shared" si="12"/>
        <v>12717163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2208938</v>
      </c>
      <c r="D5" s="42">
        <f t="shared" si="0"/>
        <v>0</v>
      </c>
      <c r="E5" s="43">
        <f t="shared" si="0"/>
        <v>16500000</v>
      </c>
      <c r="F5" s="43">
        <f t="shared" si="0"/>
        <v>16500000</v>
      </c>
      <c r="G5" s="43">
        <f t="shared" si="0"/>
        <v>30588</v>
      </c>
      <c r="H5" s="43">
        <f t="shared" si="0"/>
        <v>0</v>
      </c>
      <c r="I5" s="43">
        <f t="shared" si="0"/>
        <v>66120</v>
      </c>
      <c r="J5" s="43">
        <f t="shared" si="0"/>
        <v>96708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96708</v>
      </c>
      <c r="X5" s="43">
        <f t="shared" si="0"/>
        <v>4125000</v>
      </c>
      <c r="Y5" s="43">
        <f t="shared" si="0"/>
        <v>-4028292</v>
      </c>
      <c r="Z5" s="44">
        <f>+IF(X5&lt;&gt;0,+(Y5/X5)*100,0)</f>
        <v>-97.65556363636364</v>
      </c>
      <c r="AA5" s="45">
        <f>SUM(AA11:AA18)</f>
        <v>16500000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2208938</v>
      </c>
      <c r="D15" s="10"/>
      <c r="E15" s="11">
        <v>16500000</v>
      </c>
      <c r="F15" s="11">
        <v>16500000</v>
      </c>
      <c r="G15" s="11">
        <v>30588</v>
      </c>
      <c r="H15" s="11"/>
      <c r="I15" s="11">
        <v>66120</v>
      </c>
      <c r="J15" s="11">
        <v>96708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96708</v>
      </c>
      <c r="X15" s="11">
        <v>4125000</v>
      </c>
      <c r="Y15" s="11">
        <v>-4028292</v>
      </c>
      <c r="Z15" s="2">
        <v>-97.66</v>
      </c>
      <c r="AA15" s="15">
        <v>16500000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2208938</v>
      </c>
      <c r="D45" s="66">
        <f t="shared" si="7"/>
        <v>0</v>
      </c>
      <c r="E45" s="67">
        <f t="shared" si="7"/>
        <v>16500000</v>
      </c>
      <c r="F45" s="67">
        <f t="shared" si="7"/>
        <v>16500000</v>
      </c>
      <c r="G45" s="67">
        <f t="shared" si="7"/>
        <v>30588</v>
      </c>
      <c r="H45" s="67">
        <f t="shared" si="7"/>
        <v>0</v>
      </c>
      <c r="I45" s="67">
        <f t="shared" si="7"/>
        <v>66120</v>
      </c>
      <c r="J45" s="67">
        <f t="shared" si="7"/>
        <v>96708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96708</v>
      </c>
      <c r="X45" s="67">
        <f t="shared" si="7"/>
        <v>4125000</v>
      </c>
      <c r="Y45" s="67">
        <f t="shared" si="7"/>
        <v>-4028292</v>
      </c>
      <c r="Z45" s="69">
        <f t="shared" si="5"/>
        <v>-97.65556363636364</v>
      </c>
      <c r="AA45" s="68">
        <f t="shared" si="8"/>
        <v>16500000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2208938</v>
      </c>
      <c r="D49" s="78">
        <f t="shared" si="9"/>
        <v>0</v>
      </c>
      <c r="E49" s="79">
        <f t="shared" si="9"/>
        <v>16500000</v>
      </c>
      <c r="F49" s="79">
        <f t="shared" si="9"/>
        <v>16500000</v>
      </c>
      <c r="G49" s="79">
        <f t="shared" si="9"/>
        <v>30588</v>
      </c>
      <c r="H49" s="79">
        <f t="shared" si="9"/>
        <v>0</v>
      </c>
      <c r="I49" s="79">
        <f t="shared" si="9"/>
        <v>66120</v>
      </c>
      <c r="J49" s="79">
        <f t="shared" si="9"/>
        <v>96708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96708</v>
      </c>
      <c r="X49" s="79">
        <f t="shared" si="9"/>
        <v>4125000</v>
      </c>
      <c r="Y49" s="79">
        <f t="shared" si="9"/>
        <v>-4028292</v>
      </c>
      <c r="Z49" s="80">
        <f t="shared" si="5"/>
        <v>-97.65556363636364</v>
      </c>
      <c r="AA49" s="81">
        <f>SUM(AA41:AA48)</f>
        <v>16500000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8824000</v>
      </c>
      <c r="F51" s="67">
        <f t="shared" si="10"/>
        <v>8824000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2206000</v>
      </c>
      <c r="Y51" s="67">
        <f t="shared" si="10"/>
        <v>-2206000</v>
      </c>
      <c r="Z51" s="69">
        <f>+IF(X51&lt;&gt;0,+(Y51/X51)*100,0)</f>
        <v>-100</v>
      </c>
      <c r="AA51" s="68">
        <f>SUM(AA57:AA61)</f>
        <v>8824000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8824000</v>
      </c>
      <c r="F61" s="11">
        <v>8824000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2206000</v>
      </c>
      <c r="Y61" s="11">
        <v>-2206000</v>
      </c>
      <c r="Z61" s="2">
        <v>-100</v>
      </c>
      <c r="AA61" s="15">
        <v>8824000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153570</v>
      </c>
      <c r="H66" s="14">
        <v>111074</v>
      </c>
      <c r="I66" s="14">
        <v>544861</v>
      </c>
      <c r="J66" s="14">
        <v>809505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809505</v>
      </c>
      <c r="X66" s="14"/>
      <c r="Y66" s="14">
        <v>809505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2556</v>
      </c>
      <c r="H68" s="11">
        <v>356564</v>
      </c>
      <c r="I68" s="11">
        <v>165264</v>
      </c>
      <c r="J68" s="11">
        <v>524384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524384</v>
      </c>
      <c r="X68" s="11"/>
      <c r="Y68" s="11">
        <v>524384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156126</v>
      </c>
      <c r="H69" s="79">
        <f t="shared" si="12"/>
        <v>467638</v>
      </c>
      <c r="I69" s="79">
        <f t="shared" si="12"/>
        <v>710125</v>
      </c>
      <c r="J69" s="79">
        <f t="shared" si="12"/>
        <v>1333889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1333889</v>
      </c>
      <c r="X69" s="79">
        <f t="shared" si="12"/>
        <v>0</v>
      </c>
      <c r="Y69" s="79">
        <f t="shared" si="12"/>
        <v>1333889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78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79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2017-01-26T11:08:54Z</dcterms:created>
  <dcterms:modified xsi:type="dcterms:W3CDTF">2017-01-26T11:09:25Z</dcterms:modified>
  <cp:category/>
  <cp:version/>
  <cp:contentType/>
  <cp:contentStatus/>
</cp:coreProperties>
</file>