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'DC45'!$A$1:$AA$74</definedName>
    <definedName name="_xlnm.Print_Area" localSheetId="11">'DC6'!$A$1:$AA$74</definedName>
    <definedName name="_xlnm.Print_Area" localSheetId="20">'DC7'!$A$1:$AA$74</definedName>
    <definedName name="_xlnm.Print_Area" localSheetId="26">'DC8'!$A$1:$AA$74</definedName>
    <definedName name="_xlnm.Print_Area" localSheetId="31">'DC9'!$A$1:$AA$74</definedName>
    <definedName name="_xlnm.Print_Area" localSheetId="5">'NC061'!$A$1:$AA$74</definedName>
    <definedName name="_xlnm.Print_Area" localSheetId="6">'NC062'!$A$1:$AA$74</definedName>
    <definedName name="_xlnm.Print_Area" localSheetId="7">'NC064'!$A$1:$AA$74</definedName>
    <definedName name="_xlnm.Print_Area" localSheetId="8">'NC065'!$A$1:$AA$74</definedName>
    <definedName name="_xlnm.Print_Area" localSheetId="9">'NC066'!$A$1:$AA$74</definedName>
    <definedName name="_xlnm.Print_Area" localSheetId="10">'NC067'!$A$1:$AA$74</definedName>
    <definedName name="_xlnm.Print_Area" localSheetId="12">'NC071'!$A$1:$AA$74</definedName>
    <definedName name="_xlnm.Print_Area" localSheetId="13">'NC072'!$A$1:$AA$74</definedName>
    <definedName name="_xlnm.Print_Area" localSheetId="14">'NC073'!$A$1:$AA$74</definedName>
    <definedName name="_xlnm.Print_Area" localSheetId="15">'NC074'!$A$1:$AA$74</definedName>
    <definedName name="_xlnm.Print_Area" localSheetId="16">'NC075'!$A$1:$AA$74</definedName>
    <definedName name="_xlnm.Print_Area" localSheetId="17">'NC076'!$A$1:$AA$74</definedName>
    <definedName name="_xlnm.Print_Area" localSheetId="18">'NC077'!$A$1:$AA$74</definedName>
    <definedName name="_xlnm.Print_Area" localSheetId="19">'NC078'!$A$1:$AA$74</definedName>
    <definedName name="_xlnm.Print_Area" localSheetId="21">'NC082'!$A$1:$AA$74</definedName>
    <definedName name="_xlnm.Print_Area" localSheetId="22">'NC084'!$A$1:$AA$74</definedName>
    <definedName name="_xlnm.Print_Area" localSheetId="23">'NC085'!$A$1:$AA$74</definedName>
    <definedName name="_xlnm.Print_Area" localSheetId="24">'NC086'!$A$1:$AA$74</definedName>
    <definedName name="_xlnm.Print_Area" localSheetId="25">'NC087'!$A$1:$AA$74</definedName>
    <definedName name="_xlnm.Print_Area" localSheetId="27">'NC091'!$A$1:$AA$74</definedName>
    <definedName name="_xlnm.Print_Area" localSheetId="28">'NC092'!$A$1:$AA$74</definedName>
    <definedName name="_xlnm.Print_Area" localSheetId="29">'NC093'!$A$1:$AA$74</definedName>
    <definedName name="_xlnm.Print_Area" localSheetId="30">'NC094'!$A$1:$AA$74</definedName>
    <definedName name="_xlnm.Print_Area" localSheetId="1">'NC451'!$A$1:$AA$74</definedName>
    <definedName name="_xlnm.Print_Area" localSheetId="2">'NC452'!$A$1:$AA$74</definedName>
    <definedName name="_xlnm.Print_Area" localSheetId="3">'NC453'!$A$1:$AA$74</definedName>
    <definedName name="_xlnm.Print_Area" localSheetId="0">'Summary'!$A$1:$AA$74</definedName>
  </definedNames>
  <calcPr calcMode="manual" fullCalcOnLoad="1"/>
</workbook>
</file>

<file path=xl/sharedStrings.xml><?xml version="1.0" encoding="utf-8"?>
<sst xmlns="http://schemas.openxmlformats.org/spreadsheetml/2006/main" count="3296" uniqueCount="95">
  <si>
    <t>Northern Cape: Joe Morolong(NC451) - Table C9 Quarterly Budget Statement - Capital Expenditure by Asset Clas ( All )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</si>
  <si>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</si>
  <si>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</si>
  <si>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</si>
  <si>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</si>
  <si>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</si>
  <si>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</si>
  <si>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</si>
  <si>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</si>
  <si>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</si>
  <si>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</si>
  <si>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</si>
  <si>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</si>
  <si>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</si>
  <si>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</si>
  <si>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</si>
  <si>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</si>
  <si>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</si>
  <si>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</si>
  <si>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</si>
  <si>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</si>
  <si>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</si>
  <si>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</si>
  <si>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</si>
  <si>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</si>
  <si>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</si>
  <si>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</si>
  <si>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</si>
  <si>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</si>
  <si>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</si>
  <si>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</si>
  <si>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</si>
  <si>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</si>
  <si>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</si>
  <si>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</si>
  <si>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</si>
  <si>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</si>
  <si>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</si>
  <si>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</si>
  <si>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</si>
  <si>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</si>
  <si>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</si>
  <si>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</si>
  <si>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</si>
  <si>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</si>
  <si>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</si>
  <si>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</si>
  <si>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</si>
  <si>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</si>
  <si>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</si>
  <si>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</si>
  <si>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</si>
  <si>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</si>
  <si>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</si>
  <si>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</si>
  <si>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</si>
  <si>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</si>
  <si>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</si>
  <si>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Northern Cape: Ga-Segonyana(NC452) - Table C9 Quarterly Budget Statement - Capital Expenditure by Asset Clas ( All ) for 1st Quarter ended 30 September 2016 (Figures Finalised as at 2016/11/02)</t>
  </si>
  <si>
    <t>Northern Cape: Gamagara(NC453) - Table C9 Quarterly Budget Statement - Capital Expenditure by Asset Clas ( All ) for 1st Quarter ended 30 September 2016 (Figures Finalised as at 2016/11/02)</t>
  </si>
  <si>
    <t>Northern Cape: John Taolo Gaetsewe(DC45) - Table C9 Quarterly Budget Statement - Capital Expenditure by Asset Clas ( All ) for 1st Quarter ended 30 September 2016 (Figures Finalised as at 2016/11/02)</t>
  </si>
  <si>
    <t>Northern Cape: Richtersveld(NC061) - Table C9 Quarterly Budget Statement - Capital Expenditure by Asset Clas ( All ) for 1st Quarter ended 30 September 2016 (Figures Finalised as at 2016/11/02)</t>
  </si>
  <si>
    <t>Northern Cape: Nama Khoi(NC062) - Table C9 Quarterly Budget Statement - Capital Expenditure by Asset Clas ( All ) for 1st Quarter ended 30 September 2016 (Figures Finalised as at 2016/11/02)</t>
  </si>
  <si>
    <t>Northern Cape: Kamiesberg(NC064) - Table C9 Quarterly Budget Statement - Capital Expenditure by Asset Clas ( All ) for 1st Quarter ended 30 September 2016 (Figures Finalised as at 2016/11/02)</t>
  </si>
  <si>
    <t>Northern Cape: Hantam(NC065) - Table C9 Quarterly Budget Statement - Capital Expenditure by Asset Clas ( All ) for 1st Quarter ended 30 September 2016 (Figures Finalised as at 2016/11/02)</t>
  </si>
  <si>
    <t>Northern Cape: Karoo Hoogland(NC066) - Table C9 Quarterly Budget Statement - Capital Expenditure by Asset Clas ( All ) for 1st Quarter ended 30 September 2016 (Figures Finalised as at 2016/11/02)</t>
  </si>
  <si>
    <t>Northern Cape: Khai-Ma(NC067) - Table C9 Quarterly Budget Statement - Capital Expenditure by Asset Clas ( All ) for 1st Quarter ended 30 September 2016 (Figures Finalised as at 2016/11/02)</t>
  </si>
  <si>
    <t>Northern Cape: Namakwa(DC6) - Table C9 Quarterly Budget Statement - Capital Expenditure by Asset Clas ( All ) for 1st Quarter ended 30 September 2016 (Figures Finalised as at 2016/11/02)</t>
  </si>
  <si>
    <t>Northern Cape: Ubuntu(NC071) - Table C9 Quarterly Budget Statement - Capital Expenditure by Asset Clas ( All ) for 1st Quarter ended 30 September 2016 (Figures Finalised as at 2016/11/02)</t>
  </si>
  <si>
    <t>Northern Cape: Umsobomvu(NC072) - Table C9 Quarterly Budget Statement - Capital Expenditure by Asset Clas ( All ) for 1st Quarter ended 30 September 2016 (Figures Finalised as at 2016/11/02)</t>
  </si>
  <si>
    <t>Northern Cape: Emthanjeni(NC073) - Table C9 Quarterly Budget Statement - Capital Expenditure by Asset Clas ( All ) for 1st Quarter ended 30 September 2016 (Figures Finalised as at 2016/11/02)</t>
  </si>
  <si>
    <t>Northern Cape: Kareeberg(NC074) - Table C9 Quarterly Budget Statement - Capital Expenditure by Asset Clas ( All ) for 1st Quarter ended 30 September 2016 (Figures Finalised as at 2016/11/02)</t>
  </si>
  <si>
    <t>Northern Cape: Renosterberg(NC075) - Table C9 Quarterly Budget Statement - Capital Expenditure by Asset Clas ( All ) for 1st Quarter ended 30 September 2016 (Figures Finalised as at 2016/11/02)</t>
  </si>
  <si>
    <t>Northern Cape: Thembelihle(NC076) - Table C9 Quarterly Budget Statement - Capital Expenditure by Asset Clas ( All ) for 1st Quarter ended 30 September 2016 (Figures Finalised as at 2016/11/02)</t>
  </si>
  <si>
    <t>Northern Cape: Siyathemba(NC077) - Table C9 Quarterly Budget Statement - Capital Expenditure by Asset Clas ( All ) for 1st Quarter ended 30 September 2016 (Figures Finalised as at 2016/11/02)</t>
  </si>
  <si>
    <t>Northern Cape: Siyancuma(NC078) - Table C9 Quarterly Budget Statement - Capital Expenditure by Asset Clas ( All ) for 1st Quarter ended 30 September 2016 (Figures Finalised as at 2016/11/02)</t>
  </si>
  <si>
    <t>Northern Cape: Pixley Ka Seme (Nc)(DC7) - Table C9 Quarterly Budget Statement - Capital Expenditure by Asset Clas ( All ) for 1st Quarter ended 30 September 2016 (Figures Finalised as at 2016/11/02)</t>
  </si>
  <si>
    <t>Northern Cape: !Kai! Garib(NC082) - Table C9 Quarterly Budget Statement - Capital Expenditure by Asset Clas ( All ) for 1st Quarter ended 30 September 2016 (Figures Finalised as at 2016/11/02)</t>
  </si>
  <si>
    <t>Northern Cape: !Kheis(NC084) - Table C9 Quarterly Budget Statement - Capital Expenditure by Asset Clas ( All ) for 1st Quarter ended 30 September 2016 (Figures Finalised as at 2016/11/02)</t>
  </si>
  <si>
    <t>Northern Cape: Tsantsabane(NC085) - Table C9 Quarterly Budget Statement - Capital Expenditure by Asset Clas ( All ) for 1st Quarter ended 30 September 2016 (Figures Finalised as at 2016/11/02)</t>
  </si>
  <si>
    <t>Northern Cape: Kgatelopele(NC086) - Table C9 Quarterly Budget Statement - Capital Expenditure by Asset Clas ( All ) for 1st Quarter ended 30 September 2016 (Figures Finalised as at 2016/11/02)</t>
  </si>
  <si>
    <t>Northern Cape: Dawid Kruiper(NC087) - Table C9 Quarterly Budget Statement - Capital Expenditure by Asset Clas ( All ) for 1st Quarter ended 30 September 2016 (Figures Finalised as at 2016/11/02)</t>
  </si>
  <si>
    <t>Northern Cape: Z F Mgcawu(DC8) - Table C9 Quarterly Budget Statement - Capital Expenditure by Asset Clas ( All ) for 1st Quarter ended 30 September 2016 (Figures Finalised as at 2016/11/02)</t>
  </si>
  <si>
    <t>Northern Cape: Sol Plaatje(NC091) - Table C9 Quarterly Budget Statement - Capital Expenditure by Asset Clas ( All ) for 1st Quarter ended 30 September 2016 (Figures Finalised as at 2016/11/02)</t>
  </si>
  <si>
    <t>Northern Cape: Dikgatlong(NC092) - Table C9 Quarterly Budget Statement - Capital Expenditure by Asset Clas ( All ) for 1st Quarter ended 30 September 2016 (Figures Finalised as at 2016/11/02)</t>
  </si>
  <si>
    <t>Northern Cape: Magareng(NC093) - Table C9 Quarterly Budget Statement - Capital Expenditure by Asset Clas ( All ) for 1st Quarter ended 30 September 2016 (Figures Finalised as at 2016/11/02)</t>
  </si>
  <si>
    <t>Northern Cape: Phokwane(NC094) - Table C9 Quarterly Budget Statement - Capital Expenditure by Asset Clas ( All ) for 1st Quarter ended 30 September 2016 (Figures Finalised as at 2016/11/02)</t>
  </si>
  <si>
    <t>Northern Cape: Frances Baard(DC9) - Table C9 Quarterly Budget Statement - Capital Expenditure by Asset Clas ( All ) for 1st Quarter ended 30 September 2016 (Figures Finalised as at 2016/11/02)</t>
  </si>
  <si>
    <t>Summary - Table C9 Quarterly Budget Statement - Capital Expenditure by Asset Class ( All ) for 1st Quarter ended 30 September 2016 (Figures Finalised as at 2016/11/02)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</si>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</sst>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0.0%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4" fillId="0" borderId="11" xfId="0" applyNumberFormat="1" applyFont="1" applyFill="1" applyBorder="1" applyAlignment="1" applyProtection="1">
      <alignment/>
      <protection/>
    </xf>
    <xf numFmtId="171" fontId="4" fillId="0" borderId="12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3" fontId="4" fillId="0" borderId="14" xfId="0" applyNumberFormat="1" applyFont="1" applyFill="1" applyBorder="1" applyAlignment="1" applyProtection="1">
      <alignment/>
      <protection/>
    </xf>
    <xf numFmtId="173" fontId="4" fillId="0" borderId="15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3" fontId="4" fillId="0" borderId="14" xfId="42" applyNumberFormat="1" applyFont="1" applyFill="1" applyBorder="1" applyAlignment="1" applyProtection="1">
      <alignment/>
      <protection/>
    </xf>
    <xf numFmtId="173" fontId="4" fillId="0" borderId="15" xfId="42" applyNumberFormat="1" applyFont="1" applyFill="1" applyBorder="1" applyAlignment="1" applyProtection="1">
      <alignment/>
      <protection/>
    </xf>
    <xf numFmtId="173" fontId="4" fillId="0" borderId="11" xfId="42" applyNumberFormat="1" applyFont="1" applyFill="1" applyBorder="1" applyAlignment="1" applyProtection="1">
      <alignment/>
      <protection/>
    </xf>
    <xf numFmtId="173" fontId="4" fillId="0" borderId="16" xfId="0" applyNumberFormat="1" applyFont="1" applyFill="1" applyBorder="1" applyAlignment="1" applyProtection="1">
      <alignment/>
      <protection/>
    </xf>
    <xf numFmtId="173" fontId="4" fillId="0" borderId="17" xfId="0" applyNumberFormat="1" applyFont="1" applyFill="1" applyBorder="1" applyAlignment="1" applyProtection="1">
      <alignment/>
      <protection/>
    </xf>
    <xf numFmtId="173" fontId="4" fillId="0" borderId="18" xfId="0" applyNumberFormat="1" applyFont="1" applyFill="1" applyBorder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/>
      <protection/>
    </xf>
    <xf numFmtId="173" fontId="4" fillId="0" borderId="19" xfId="0" applyNumberFormat="1" applyFont="1" applyFill="1" applyBorder="1" applyAlignment="1" applyProtection="1">
      <alignment/>
      <protection/>
    </xf>
    <xf numFmtId="173" fontId="4" fillId="0" borderId="20" xfId="0" applyNumberFormat="1" applyFont="1" applyFill="1" applyBorder="1" applyAlignment="1" applyProtection="1">
      <alignment/>
      <protection/>
    </xf>
    <xf numFmtId="173" fontId="4" fillId="0" borderId="13" xfId="0" applyNumberFormat="1" applyFont="1" applyFill="1" applyBorder="1" applyAlignment="1" applyProtection="1">
      <alignment/>
      <protection/>
    </xf>
    <xf numFmtId="173" fontId="4" fillId="0" borderId="16" xfId="42" applyNumberFormat="1" applyFont="1" applyFill="1" applyBorder="1" applyAlignment="1" applyProtection="1">
      <alignment/>
      <protection/>
    </xf>
    <xf numFmtId="173" fontId="4" fillId="0" borderId="21" xfId="0" applyNumberFormat="1" applyFont="1" applyFill="1" applyBorder="1" applyAlignment="1" applyProtection="1">
      <alignment/>
      <protection/>
    </xf>
    <xf numFmtId="173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/>
      <protection/>
    </xf>
    <xf numFmtId="173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73" fontId="3" fillId="0" borderId="15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73" fontId="6" fillId="0" borderId="29" xfId="0" applyNumberFormat="1" applyFont="1" applyFill="1" applyBorder="1" applyAlignment="1" applyProtection="1">
      <alignment/>
      <protection/>
    </xf>
    <xf numFmtId="173" fontId="6" fillId="0" borderId="30" xfId="0" applyNumberFormat="1" applyFont="1" applyFill="1" applyBorder="1" applyAlignment="1" applyProtection="1">
      <alignment/>
      <protection/>
    </xf>
    <xf numFmtId="173" fontId="6" fillId="0" borderId="31" xfId="0" applyNumberFormat="1" applyFont="1" applyFill="1" applyBorder="1" applyAlignment="1" applyProtection="1">
      <alignment/>
      <protection/>
    </xf>
    <xf numFmtId="171" fontId="6" fillId="0" borderId="31" xfId="0" applyNumberFormat="1" applyFont="1" applyFill="1" applyBorder="1" applyAlignment="1" applyProtection="1">
      <alignment/>
      <protection/>
    </xf>
    <xf numFmtId="173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1" fontId="3" fillId="0" borderId="11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73" fontId="4" fillId="0" borderId="14" xfId="0" applyNumberFormat="1" applyFont="1" applyBorder="1" applyAlignment="1" applyProtection="1">
      <alignment/>
      <protection/>
    </xf>
    <xf numFmtId="173" fontId="4" fillId="0" borderId="15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3" fontId="4" fillId="0" borderId="16" xfId="0" applyNumberFormat="1" applyFont="1" applyBorder="1" applyAlignment="1" applyProtection="1">
      <alignment/>
      <protection/>
    </xf>
    <xf numFmtId="171" fontId="4" fillId="0" borderId="11" xfId="0" applyNumberFormat="1" applyFont="1" applyBorder="1" applyAlignment="1" applyProtection="1">
      <alignment/>
      <protection/>
    </xf>
    <xf numFmtId="173" fontId="4" fillId="0" borderId="14" xfId="42" applyNumberFormat="1" applyFont="1" applyBorder="1" applyAlignment="1" applyProtection="1">
      <alignment/>
      <protection/>
    </xf>
    <xf numFmtId="173" fontId="4" fillId="0" borderId="15" xfId="42" applyNumberFormat="1" applyFont="1" applyBorder="1" applyAlignment="1" applyProtection="1">
      <alignment/>
      <protection/>
    </xf>
    <xf numFmtId="173" fontId="4" fillId="0" borderId="11" xfId="42" applyNumberFormat="1" applyFont="1" applyBorder="1" applyAlignment="1" applyProtection="1">
      <alignment/>
      <protection/>
    </xf>
    <xf numFmtId="171" fontId="4" fillId="0" borderId="11" xfId="42" applyNumberFormat="1" applyFont="1" applyBorder="1" applyAlignment="1" applyProtection="1">
      <alignment/>
      <protection/>
    </xf>
    <xf numFmtId="173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3" fontId="3" fillId="0" borderId="36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1" fontId="3" fillId="0" borderId="35" xfId="0" applyNumberFormat="1" applyFont="1" applyBorder="1" applyAlignment="1" applyProtection="1">
      <alignment/>
      <protection/>
    </xf>
    <xf numFmtId="173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3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73" fontId="6" fillId="0" borderId="14" xfId="59" applyNumberFormat="1" applyFont="1" applyFill="1" applyBorder="1" applyAlignment="1" applyProtection="1">
      <alignment horizontal="center"/>
      <protection/>
    </xf>
    <xf numFmtId="173" fontId="6" fillId="0" borderId="15" xfId="59" applyNumberFormat="1" applyFont="1" applyFill="1" applyBorder="1" applyAlignment="1" applyProtection="1">
      <alignment horizontal="center"/>
      <protection/>
    </xf>
    <xf numFmtId="173" fontId="6" fillId="0" borderId="11" xfId="59" applyNumberFormat="1" applyFont="1" applyFill="1" applyBorder="1" applyAlignment="1" applyProtection="1">
      <alignment horizontal="center"/>
      <protection/>
    </xf>
    <xf numFmtId="173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88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678280403</v>
      </c>
      <c r="D5" s="42">
        <f t="shared" si="0"/>
        <v>0</v>
      </c>
      <c r="E5" s="43">
        <f t="shared" si="0"/>
        <v>990047288</v>
      </c>
      <c r="F5" s="43">
        <f t="shared" si="0"/>
        <v>990047288</v>
      </c>
      <c r="G5" s="43">
        <f t="shared" si="0"/>
        <v>25634983</v>
      </c>
      <c r="H5" s="43">
        <f t="shared" si="0"/>
        <v>63882544</v>
      </c>
      <c r="I5" s="43">
        <f t="shared" si="0"/>
        <v>46842207</v>
      </c>
      <c r="J5" s="43">
        <f t="shared" si="0"/>
        <v>136359734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136359734</v>
      </c>
      <c r="X5" s="43">
        <f t="shared" si="0"/>
        <v>247511827</v>
      </c>
      <c r="Y5" s="43">
        <f t="shared" si="0"/>
        <v>-111152093</v>
      </c>
      <c r="Z5" s="44">
        <f>+IF(X5&lt;&gt;0,+(Y5/X5)*100,0)</f>
        <v>-44.90779060832516</v>
      </c>
      <c r="AA5" s="45">
        <f>SUM(AA11:AA18)</f>
        <v>990047288</v>
      </c>
    </row>
    <row r="6" spans="1:27" ht="13.5">
      <c r="A6" s="46" t="s">
        <v>32</v>
      </c>
      <c r="B6" s="47"/>
      <c r="C6" s="9">
        <v>104820304</v>
      </c>
      <c r="D6" s="10"/>
      <c r="E6" s="11">
        <v>176720917</v>
      </c>
      <c r="F6" s="11">
        <v>176720917</v>
      </c>
      <c r="G6" s="11">
        <v>6237047</v>
      </c>
      <c r="H6" s="11">
        <v>26918382</v>
      </c>
      <c r="I6" s="11">
        <v>15179171</v>
      </c>
      <c r="J6" s="11">
        <v>48334600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48334600</v>
      </c>
      <c r="X6" s="11">
        <v>44180230</v>
      </c>
      <c r="Y6" s="11">
        <v>4154370</v>
      </c>
      <c r="Z6" s="2">
        <v>9.4</v>
      </c>
      <c r="AA6" s="15">
        <v>176720917</v>
      </c>
    </row>
    <row r="7" spans="1:27" ht="13.5">
      <c r="A7" s="46" t="s">
        <v>33</v>
      </c>
      <c r="B7" s="47"/>
      <c r="C7" s="9">
        <v>63434200</v>
      </c>
      <c r="D7" s="10"/>
      <c r="E7" s="11">
        <v>124396215</v>
      </c>
      <c r="F7" s="11">
        <v>124396215</v>
      </c>
      <c r="G7" s="11">
        <v>614355</v>
      </c>
      <c r="H7" s="11">
        <v>10674037</v>
      </c>
      <c r="I7" s="11">
        <v>6323762</v>
      </c>
      <c r="J7" s="11">
        <v>17612154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17612154</v>
      </c>
      <c r="X7" s="11">
        <v>31099054</v>
      </c>
      <c r="Y7" s="11">
        <v>-13486900</v>
      </c>
      <c r="Z7" s="2">
        <v>-43.37</v>
      </c>
      <c r="AA7" s="15">
        <v>124396215</v>
      </c>
    </row>
    <row r="8" spans="1:27" ht="13.5">
      <c r="A8" s="46" t="s">
        <v>34</v>
      </c>
      <c r="B8" s="47"/>
      <c r="C8" s="9">
        <v>241537476</v>
      </c>
      <c r="D8" s="10"/>
      <c r="E8" s="11">
        <v>442886498</v>
      </c>
      <c r="F8" s="11">
        <v>442886498</v>
      </c>
      <c r="G8" s="11">
        <v>15662689</v>
      </c>
      <c r="H8" s="11">
        <v>16806972</v>
      </c>
      <c r="I8" s="11">
        <v>18429159</v>
      </c>
      <c r="J8" s="11">
        <v>50898820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50898820</v>
      </c>
      <c r="X8" s="11">
        <v>110721626</v>
      </c>
      <c r="Y8" s="11">
        <v>-59822806</v>
      </c>
      <c r="Z8" s="2">
        <v>-54.03</v>
      </c>
      <c r="AA8" s="15">
        <v>442886498</v>
      </c>
    </row>
    <row r="9" spans="1:27" ht="13.5">
      <c r="A9" s="46" t="s">
        <v>35</v>
      </c>
      <c r="B9" s="47"/>
      <c r="C9" s="9">
        <v>78482808</v>
      </c>
      <c r="D9" s="10"/>
      <c r="E9" s="11">
        <v>104706142</v>
      </c>
      <c r="F9" s="11">
        <v>104706142</v>
      </c>
      <c r="G9" s="11">
        <v>2011548</v>
      </c>
      <c r="H9" s="11">
        <v>4704353</v>
      </c>
      <c r="I9" s="11">
        <v>4169997</v>
      </c>
      <c r="J9" s="11">
        <v>10885898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10885898</v>
      </c>
      <c r="X9" s="11">
        <v>26176536</v>
      </c>
      <c r="Y9" s="11">
        <v>-15290638</v>
      </c>
      <c r="Z9" s="2">
        <v>-58.41</v>
      </c>
      <c r="AA9" s="15">
        <v>104706142</v>
      </c>
    </row>
    <row r="10" spans="1:27" ht="13.5">
      <c r="A10" s="46" t="s">
        <v>36</v>
      </c>
      <c r="B10" s="47"/>
      <c r="C10" s="9">
        <v>21754179</v>
      </c>
      <c r="D10" s="10"/>
      <c r="E10" s="11">
        <v>24166003</v>
      </c>
      <c r="F10" s="11">
        <v>24166003</v>
      </c>
      <c r="G10" s="11"/>
      <c r="H10" s="11">
        <v>2128890</v>
      </c>
      <c r="I10" s="11">
        <v>1010162</v>
      </c>
      <c r="J10" s="11">
        <v>3139052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3139052</v>
      </c>
      <c r="X10" s="11">
        <v>6041501</v>
      </c>
      <c r="Y10" s="11">
        <v>-2902449</v>
      </c>
      <c r="Z10" s="2">
        <v>-48.04</v>
      </c>
      <c r="AA10" s="15">
        <v>24166003</v>
      </c>
    </row>
    <row r="11" spans="1:27" ht="13.5">
      <c r="A11" s="48" t="s">
        <v>37</v>
      </c>
      <c r="B11" s="47"/>
      <c r="C11" s="49">
        <f aca="true" t="shared" si="1" ref="C11:Y11">SUM(C6:C10)</f>
        <v>510028967</v>
      </c>
      <c r="D11" s="50">
        <f t="shared" si="1"/>
        <v>0</v>
      </c>
      <c r="E11" s="51">
        <f t="shared" si="1"/>
        <v>872875775</v>
      </c>
      <c r="F11" s="51">
        <f t="shared" si="1"/>
        <v>872875775</v>
      </c>
      <c r="G11" s="51">
        <f t="shared" si="1"/>
        <v>24525639</v>
      </c>
      <c r="H11" s="51">
        <f t="shared" si="1"/>
        <v>61232634</v>
      </c>
      <c r="I11" s="51">
        <f t="shared" si="1"/>
        <v>45112251</v>
      </c>
      <c r="J11" s="51">
        <f t="shared" si="1"/>
        <v>130870524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130870524</v>
      </c>
      <c r="X11" s="51">
        <f t="shared" si="1"/>
        <v>218218947</v>
      </c>
      <c r="Y11" s="51">
        <f t="shared" si="1"/>
        <v>-87348423</v>
      </c>
      <c r="Z11" s="52">
        <f>+IF(X11&lt;&gt;0,+(Y11/X11)*100,0)</f>
        <v>-40.02788218018484</v>
      </c>
      <c r="AA11" s="53">
        <f>SUM(AA6:AA10)</f>
        <v>872875775</v>
      </c>
    </row>
    <row r="12" spans="1:27" ht="13.5">
      <c r="A12" s="54" t="s">
        <v>38</v>
      </c>
      <c r="B12" s="35"/>
      <c r="C12" s="9">
        <v>19795418</v>
      </c>
      <c r="D12" s="10"/>
      <c r="E12" s="11">
        <v>43306534</v>
      </c>
      <c r="F12" s="11">
        <v>43306534</v>
      </c>
      <c r="G12" s="11"/>
      <c r="H12" s="11">
        <v>1478733</v>
      </c>
      <c r="I12" s="11">
        <v>445220</v>
      </c>
      <c r="J12" s="11">
        <v>1923953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1923953</v>
      </c>
      <c r="X12" s="11">
        <v>10826635</v>
      </c>
      <c r="Y12" s="11">
        <v>-8902682</v>
      </c>
      <c r="Z12" s="2">
        <v>-82.23</v>
      </c>
      <c r="AA12" s="15">
        <v>43306534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>
        <v>257125</v>
      </c>
      <c r="H14" s="11"/>
      <c r="I14" s="11"/>
      <c r="J14" s="11">
        <v>257125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257125</v>
      </c>
      <c r="X14" s="11"/>
      <c r="Y14" s="11">
        <v>257125</v>
      </c>
      <c r="Z14" s="2"/>
      <c r="AA14" s="15"/>
    </row>
    <row r="15" spans="1:27" ht="13.5">
      <c r="A15" s="54" t="s">
        <v>41</v>
      </c>
      <c r="B15" s="35" t="s">
        <v>42</v>
      </c>
      <c r="C15" s="9">
        <v>148188200</v>
      </c>
      <c r="D15" s="10"/>
      <c r="E15" s="11">
        <v>67824979</v>
      </c>
      <c r="F15" s="11">
        <v>67824979</v>
      </c>
      <c r="G15" s="11">
        <v>852219</v>
      </c>
      <c r="H15" s="11">
        <v>1111927</v>
      </c>
      <c r="I15" s="11">
        <v>1284736</v>
      </c>
      <c r="J15" s="11">
        <v>3248882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3248882</v>
      </c>
      <c r="X15" s="11">
        <v>16956245</v>
      </c>
      <c r="Y15" s="11">
        <v>-13707363</v>
      </c>
      <c r="Z15" s="2">
        <v>-80.84</v>
      </c>
      <c r="AA15" s="15">
        <v>67824979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267818</v>
      </c>
      <c r="D18" s="17"/>
      <c r="E18" s="18">
        <v>6040000</v>
      </c>
      <c r="F18" s="18">
        <v>6040000</v>
      </c>
      <c r="G18" s="18"/>
      <c r="H18" s="18">
        <v>59250</v>
      </c>
      <c r="I18" s="18"/>
      <c r="J18" s="18">
        <v>59250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59250</v>
      </c>
      <c r="X18" s="18">
        <v>1510000</v>
      </c>
      <c r="Y18" s="18">
        <v>-1450750</v>
      </c>
      <c r="Z18" s="3">
        <v>-96.08</v>
      </c>
      <c r="AA18" s="23">
        <v>6040000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115313889</v>
      </c>
      <c r="D20" s="59">
        <f t="shared" si="2"/>
        <v>0</v>
      </c>
      <c r="E20" s="60">
        <f t="shared" si="2"/>
        <v>265388781</v>
      </c>
      <c r="F20" s="60">
        <f t="shared" si="2"/>
        <v>265388781</v>
      </c>
      <c r="G20" s="60">
        <f t="shared" si="2"/>
        <v>3751884</v>
      </c>
      <c r="H20" s="60">
        <f t="shared" si="2"/>
        <v>6938402</v>
      </c>
      <c r="I20" s="60">
        <f t="shared" si="2"/>
        <v>8116944</v>
      </c>
      <c r="J20" s="60">
        <f t="shared" si="2"/>
        <v>18807230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18807230</v>
      </c>
      <c r="X20" s="60">
        <f t="shared" si="2"/>
        <v>66347195</v>
      </c>
      <c r="Y20" s="60">
        <f t="shared" si="2"/>
        <v>-47539965</v>
      </c>
      <c r="Z20" s="61">
        <f>+IF(X20&lt;&gt;0,+(Y20/X20)*100,0)</f>
        <v>-71.65331556217261</v>
      </c>
      <c r="AA20" s="62">
        <f>SUM(AA26:AA33)</f>
        <v>265388781</v>
      </c>
    </row>
    <row r="21" spans="1:27" ht="13.5">
      <c r="A21" s="46" t="s">
        <v>32</v>
      </c>
      <c r="B21" s="47"/>
      <c r="C21" s="9">
        <v>18059426</v>
      </c>
      <c r="D21" s="10"/>
      <c r="E21" s="11">
        <v>12687000</v>
      </c>
      <c r="F21" s="11">
        <v>12687000</v>
      </c>
      <c r="G21" s="11">
        <v>41805</v>
      </c>
      <c r="H21" s="11">
        <v>2278064</v>
      </c>
      <c r="I21" s="11">
        <v>13600</v>
      </c>
      <c r="J21" s="11">
        <v>2333469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2333469</v>
      </c>
      <c r="X21" s="11">
        <v>3171750</v>
      </c>
      <c r="Y21" s="11">
        <v>-838281</v>
      </c>
      <c r="Z21" s="2">
        <v>-26.43</v>
      </c>
      <c r="AA21" s="15">
        <v>12687000</v>
      </c>
    </row>
    <row r="22" spans="1:27" ht="13.5">
      <c r="A22" s="46" t="s">
        <v>33</v>
      </c>
      <c r="B22" s="47"/>
      <c r="C22" s="9">
        <v>6551190</v>
      </c>
      <c r="D22" s="10"/>
      <c r="E22" s="11">
        <v>125664035</v>
      </c>
      <c r="F22" s="11">
        <v>125664035</v>
      </c>
      <c r="G22" s="11">
        <v>1014600</v>
      </c>
      <c r="H22" s="11"/>
      <c r="I22" s="11"/>
      <c r="J22" s="11">
        <v>1014600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1014600</v>
      </c>
      <c r="X22" s="11">
        <v>31416009</v>
      </c>
      <c r="Y22" s="11">
        <v>-30401409</v>
      </c>
      <c r="Z22" s="2">
        <v>-96.77</v>
      </c>
      <c r="AA22" s="15">
        <v>125664035</v>
      </c>
    </row>
    <row r="23" spans="1:27" ht="13.5">
      <c r="A23" s="46" t="s">
        <v>34</v>
      </c>
      <c r="B23" s="47"/>
      <c r="C23" s="9">
        <v>12415368</v>
      </c>
      <c r="D23" s="10"/>
      <c r="E23" s="11">
        <v>33529660</v>
      </c>
      <c r="F23" s="11">
        <v>33529660</v>
      </c>
      <c r="G23" s="11">
        <v>2676781</v>
      </c>
      <c r="H23" s="11">
        <v>2487959</v>
      </c>
      <c r="I23" s="11">
        <v>672902</v>
      </c>
      <c r="J23" s="11">
        <v>5837642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5837642</v>
      </c>
      <c r="X23" s="11">
        <v>8382415</v>
      </c>
      <c r="Y23" s="11">
        <v>-2544773</v>
      </c>
      <c r="Z23" s="2">
        <v>-30.36</v>
      </c>
      <c r="AA23" s="15">
        <v>33529660</v>
      </c>
    </row>
    <row r="24" spans="1:27" ht="13.5">
      <c r="A24" s="46" t="s">
        <v>35</v>
      </c>
      <c r="B24" s="47"/>
      <c r="C24" s="9">
        <v>48265008</v>
      </c>
      <c r="D24" s="10"/>
      <c r="E24" s="11">
        <v>28782860</v>
      </c>
      <c r="F24" s="11">
        <v>28782860</v>
      </c>
      <c r="G24" s="11"/>
      <c r="H24" s="11">
        <v>1623360</v>
      </c>
      <c r="I24" s="11">
        <v>3786381</v>
      </c>
      <c r="J24" s="11">
        <v>5409741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5409741</v>
      </c>
      <c r="X24" s="11">
        <v>7195715</v>
      </c>
      <c r="Y24" s="11">
        <v>-1785974</v>
      </c>
      <c r="Z24" s="2">
        <v>-24.82</v>
      </c>
      <c r="AA24" s="15">
        <v>28782860</v>
      </c>
    </row>
    <row r="25" spans="1:27" ht="13.5">
      <c r="A25" s="46" t="s">
        <v>36</v>
      </c>
      <c r="B25" s="47"/>
      <c r="C25" s="9"/>
      <c r="D25" s="10"/>
      <c r="E25" s="11">
        <v>19511949</v>
      </c>
      <c r="F25" s="11">
        <v>19511949</v>
      </c>
      <c r="G25" s="11"/>
      <c r="H25" s="11">
        <v>164089</v>
      </c>
      <c r="I25" s="11"/>
      <c r="J25" s="11">
        <v>164089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164089</v>
      </c>
      <c r="X25" s="11">
        <v>4877987</v>
      </c>
      <c r="Y25" s="11">
        <v>-4713898</v>
      </c>
      <c r="Z25" s="2">
        <v>-96.64</v>
      </c>
      <c r="AA25" s="15">
        <v>19511949</v>
      </c>
    </row>
    <row r="26" spans="1:27" ht="13.5">
      <c r="A26" s="48" t="s">
        <v>37</v>
      </c>
      <c r="B26" s="63"/>
      <c r="C26" s="49">
        <f aca="true" t="shared" si="3" ref="C26:Y26">SUM(C21:C25)</f>
        <v>85290992</v>
      </c>
      <c r="D26" s="50">
        <f t="shared" si="3"/>
        <v>0</v>
      </c>
      <c r="E26" s="51">
        <f t="shared" si="3"/>
        <v>220175504</v>
      </c>
      <c r="F26" s="51">
        <f t="shared" si="3"/>
        <v>220175504</v>
      </c>
      <c r="G26" s="51">
        <f t="shared" si="3"/>
        <v>3733186</v>
      </c>
      <c r="H26" s="51">
        <f t="shared" si="3"/>
        <v>6553472</v>
      </c>
      <c r="I26" s="51">
        <f t="shared" si="3"/>
        <v>4472883</v>
      </c>
      <c r="J26" s="51">
        <f t="shared" si="3"/>
        <v>14759541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14759541</v>
      </c>
      <c r="X26" s="51">
        <f t="shared" si="3"/>
        <v>55043876</v>
      </c>
      <c r="Y26" s="51">
        <f t="shared" si="3"/>
        <v>-40284335</v>
      </c>
      <c r="Z26" s="52">
        <f>+IF(X26&lt;&gt;0,+(Y26/X26)*100,0)</f>
        <v>-73.18586176598465</v>
      </c>
      <c r="AA26" s="53">
        <f>SUM(AA21:AA25)</f>
        <v>220175504</v>
      </c>
    </row>
    <row r="27" spans="1:27" ht="13.5">
      <c r="A27" s="54" t="s">
        <v>38</v>
      </c>
      <c r="B27" s="64"/>
      <c r="C27" s="9">
        <v>8500425</v>
      </c>
      <c r="D27" s="10"/>
      <c r="E27" s="11">
        <v>14465524</v>
      </c>
      <c r="F27" s="11">
        <v>14465524</v>
      </c>
      <c r="G27" s="11"/>
      <c r="H27" s="11">
        <v>21179</v>
      </c>
      <c r="I27" s="11">
        <v>512051</v>
      </c>
      <c r="J27" s="11">
        <v>533230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533230</v>
      </c>
      <c r="X27" s="11">
        <v>3616381</v>
      </c>
      <c r="Y27" s="11">
        <v>-3083151</v>
      </c>
      <c r="Z27" s="2">
        <v>-85.26</v>
      </c>
      <c r="AA27" s="15">
        <v>14465524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21437321</v>
      </c>
      <c r="D30" s="10"/>
      <c r="E30" s="11">
        <v>30747753</v>
      </c>
      <c r="F30" s="11">
        <v>30747753</v>
      </c>
      <c r="G30" s="11">
        <v>18698</v>
      </c>
      <c r="H30" s="11">
        <v>363751</v>
      </c>
      <c r="I30" s="11">
        <v>3132010</v>
      </c>
      <c r="J30" s="11">
        <v>3514459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3514459</v>
      </c>
      <c r="X30" s="11">
        <v>7686938</v>
      </c>
      <c r="Y30" s="11">
        <v>-4172479</v>
      </c>
      <c r="Z30" s="2">
        <v>-54.28</v>
      </c>
      <c r="AA30" s="15">
        <v>30747753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85151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122879730</v>
      </c>
      <c r="D36" s="10">
        <f t="shared" si="4"/>
        <v>0</v>
      </c>
      <c r="E36" s="11">
        <f t="shared" si="4"/>
        <v>189407917</v>
      </c>
      <c r="F36" s="11">
        <f t="shared" si="4"/>
        <v>189407917</v>
      </c>
      <c r="G36" s="11">
        <f t="shared" si="4"/>
        <v>6278852</v>
      </c>
      <c r="H36" s="11">
        <f t="shared" si="4"/>
        <v>29196446</v>
      </c>
      <c r="I36" s="11">
        <f t="shared" si="4"/>
        <v>15192771</v>
      </c>
      <c r="J36" s="11">
        <f t="shared" si="4"/>
        <v>50668069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50668069</v>
      </c>
      <c r="X36" s="11">
        <f t="shared" si="4"/>
        <v>47351980</v>
      </c>
      <c r="Y36" s="11">
        <f t="shared" si="4"/>
        <v>3316089</v>
      </c>
      <c r="Z36" s="2">
        <f aca="true" t="shared" si="5" ref="Z36:Z49">+IF(X36&lt;&gt;0,+(Y36/X36)*100,0)</f>
        <v>7.003063018695312</v>
      </c>
      <c r="AA36" s="15">
        <f>AA6+AA21</f>
        <v>189407917</v>
      </c>
    </row>
    <row r="37" spans="1:27" ht="13.5">
      <c r="A37" s="46" t="s">
        <v>33</v>
      </c>
      <c r="B37" s="47"/>
      <c r="C37" s="9">
        <f t="shared" si="4"/>
        <v>69985390</v>
      </c>
      <c r="D37" s="10">
        <f t="shared" si="4"/>
        <v>0</v>
      </c>
      <c r="E37" s="11">
        <f t="shared" si="4"/>
        <v>250060250</v>
      </c>
      <c r="F37" s="11">
        <f t="shared" si="4"/>
        <v>250060250</v>
      </c>
      <c r="G37" s="11">
        <f t="shared" si="4"/>
        <v>1628955</v>
      </c>
      <c r="H37" s="11">
        <f t="shared" si="4"/>
        <v>10674037</v>
      </c>
      <c r="I37" s="11">
        <f t="shared" si="4"/>
        <v>6323762</v>
      </c>
      <c r="J37" s="11">
        <f t="shared" si="4"/>
        <v>18626754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18626754</v>
      </c>
      <c r="X37" s="11">
        <f t="shared" si="4"/>
        <v>62515063</v>
      </c>
      <c r="Y37" s="11">
        <f t="shared" si="4"/>
        <v>-43888309</v>
      </c>
      <c r="Z37" s="2">
        <f t="shared" si="5"/>
        <v>-70.20437458409023</v>
      </c>
      <c r="AA37" s="15">
        <f>AA7+AA22</f>
        <v>250060250</v>
      </c>
    </row>
    <row r="38" spans="1:27" ht="13.5">
      <c r="A38" s="46" t="s">
        <v>34</v>
      </c>
      <c r="B38" s="47"/>
      <c r="C38" s="9">
        <f t="shared" si="4"/>
        <v>253952844</v>
      </c>
      <c r="D38" s="10">
        <f t="shared" si="4"/>
        <v>0</v>
      </c>
      <c r="E38" s="11">
        <f t="shared" si="4"/>
        <v>476416158</v>
      </c>
      <c r="F38" s="11">
        <f t="shared" si="4"/>
        <v>476416158</v>
      </c>
      <c r="G38" s="11">
        <f t="shared" si="4"/>
        <v>18339470</v>
      </c>
      <c r="H38" s="11">
        <f t="shared" si="4"/>
        <v>19294931</v>
      </c>
      <c r="I38" s="11">
        <f t="shared" si="4"/>
        <v>19102061</v>
      </c>
      <c r="J38" s="11">
        <f t="shared" si="4"/>
        <v>56736462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56736462</v>
      </c>
      <c r="X38" s="11">
        <f t="shared" si="4"/>
        <v>119104041</v>
      </c>
      <c r="Y38" s="11">
        <f t="shared" si="4"/>
        <v>-62367579</v>
      </c>
      <c r="Z38" s="2">
        <f t="shared" si="5"/>
        <v>-52.36394875972344</v>
      </c>
      <c r="AA38" s="15">
        <f>AA8+AA23</f>
        <v>476416158</v>
      </c>
    </row>
    <row r="39" spans="1:27" ht="13.5">
      <c r="A39" s="46" t="s">
        <v>35</v>
      </c>
      <c r="B39" s="47"/>
      <c r="C39" s="9">
        <f t="shared" si="4"/>
        <v>126747816</v>
      </c>
      <c r="D39" s="10">
        <f t="shared" si="4"/>
        <v>0</v>
      </c>
      <c r="E39" s="11">
        <f t="shared" si="4"/>
        <v>133489002</v>
      </c>
      <c r="F39" s="11">
        <f t="shared" si="4"/>
        <v>133489002</v>
      </c>
      <c r="G39" s="11">
        <f t="shared" si="4"/>
        <v>2011548</v>
      </c>
      <c r="H39" s="11">
        <f t="shared" si="4"/>
        <v>6327713</v>
      </c>
      <c r="I39" s="11">
        <f t="shared" si="4"/>
        <v>7956378</v>
      </c>
      <c r="J39" s="11">
        <f t="shared" si="4"/>
        <v>16295639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16295639</v>
      </c>
      <c r="X39" s="11">
        <f t="shared" si="4"/>
        <v>33372251</v>
      </c>
      <c r="Y39" s="11">
        <f t="shared" si="4"/>
        <v>-17076612</v>
      </c>
      <c r="Z39" s="2">
        <f t="shared" si="5"/>
        <v>-51.170093380875024</v>
      </c>
      <c r="AA39" s="15">
        <f>AA9+AA24</f>
        <v>133489002</v>
      </c>
    </row>
    <row r="40" spans="1:27" ht="13.5">
      <c r="A40" s="46" t="s">
        <v>36</v>
      </c>
      <c r="B40" s="47"/>
      <c r="C40" s="9">
        <f t="shared" si="4"/>
        <v>21754179</v>
      </c>
      <c r="D40" s="10">
        <f t="shared" si="4"/>
        <v>0</v>
      </c>
      <c r="E40" s="11">
        <f t="shared" si="4"/>
        <v>43677952</v>
      </c>
      <c r="F40" s="11">
        <f t="shared" si="4"/>
        <v>43677952</v>
      </c>
      <c r="G40" s="11">
        <f t="shared" si="4"/>
        <v>0</v>
      </c>
      <c r="H40" s="11">
        <f t="shared" si="4"/>
        <v>2292979</v>
      </c>
      <c r="I40" s="11">
        <f t="shared" si="4"/>
        <v>1010162</v>
      </c>
      <c r="J40" s="11">
        <f t="shared" si="4"/>
        <v>3303141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3303141</v>
      </c>
      <c r="X40" s="11">
        <f t="shared" si="4"/>
        <v>10919488</v>
      </c>
      <c r="Y40" s="11">
        <f t="shared" si="4"/>
        <v>-7616347</v>
      </c>
      <c r="Z40" s="2">
        <f t="shared" si="5"/>
        <v>-69.7500377307068</v>
      </c>
      <c r="AA40" s="15">
        <f>AA10+AA25</f>
        <v>43677952</v>
      </c>
    </row>
    <row r="41" spans="1:27" ht="13.5">
      <c r="A41" s="48" t="s">
        <v>37</v>
      </c>
      <c r="B41" s="47"/>
      <c r="C41" s="49">
        <f aca="true" t="shared" si="6" ref="C41:Y41">SUM(C36:C40)</f>
        <v>595319959</v>
      </c>
      <c r="D41" s="50">
        <f t="shared" si="6"/>
        <v>0</v>
      </c>
      <c r="E41" s="51">
        <f t="shared" si="6"/>
        <v>1093051279</v>
      </c>
      <c r="F41" s="51">
        <f t="shared" si="6"/>
        <v>1093051279</v>
      </c>
      <c r="G41" s="51">
        <f t="shared" si="6"/>
        <v>28258825</v>
      </c>
      <c r="H41" s="51">
        <f t="shared" si="6"/>
        <v>67786106</v>
      </c>
      <c r="I41" s="51">
        <f t="shared" si="6"/>
        <v>49585134</v>
      </c>
      <c r="J41" s="51">
        <f t="shared" si="6"/>
        <v>145630065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145630065</v>
      </c>
      <c r="X41" s="51">
        <f t="shared" si="6"/>
        <v>273262823</v>
      </c>
      <c r="Y41" s="51">
        <f t="shared" si="6"/>
        <v>-127632758</v>
      </c>
      <c r="Z41" s="52">
        <f t="shared" si="5"/>
        <v>-46.7069602073166</v>
      </c>
      <c r="AA41" s="53">
        <f>SUM(AA36:AA40)</f>
        <v>1093051279</v>
      </c>
    </row>
    <row r="42" spans="1:27" ht="13.5">
      <c r="A42" s="54" t="s">
        <v>38</v>
      </c>
      <c r="B42" s="35"/>
      <c r="C42" s="65">
        <f aca="true" t="shared" si="7" ref="C42:Y48">C12+C27</f>
        <v>28295843</v>
      </c>
      <c r="D42" s="66">
        <f t="shared" si="7"/>
        <v>0</v>
      </c>
      <c r="E42" s="67">
        <f t="shared" si="7"/>
        <v>57772058</v>
      </c>
      <c r="F42" s="67">
        <f t="shared" si="7"/>
        <v>57772058</v>
      </c>
      <c r="G42" s="67">
        <f t="shared" si="7"/>
        <v>0</v>
      </c>
      <c r="H42" s="67">
        <f t="shared" si="7"/>
        <v>1499912</v>
      </c>
      <c r="I42" s="67">
        <f t="shared" si="7"/>
        <v>957271</v>
      </c>
      <c r="J42" s="67">
        <f t="shared" si="7"/>
        <v>2457183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2457183</v>
      </c>
      <c r="X42" s="67">
        <f t="shared" si="7"/>
        <v>14443016</v>
      </c>
      <c r="Y42" s="67">
        <f t="shared" si="7"/>
        <v>-11985833</v>
      </c>
      <c r="Z42" s="69">
        <f t="shared" si="5"/>
        <v>-82.98705062709894</v>
      </c>
      <c r="AA42" s="68">
        <f aca="true" t="shared" si="8" ref="AA42:AA48">AA12+AA27</f>
        <v>57772058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257125</v>
      </c>
      <c r="H44" s="67">
        <f t="shared" si="7"/>
        <v>0</v>
      </c>
      <c r="I44" s="67">
        <f t="shared" si="7"/>
        <v>0</v>
      </c>
      <c r="J44" s="67">
        <f t="shared" si="7"/>
        <v>257125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257125</v>
      </c>
      <c r="X44" s="67">
        <f t="shared" si="7"/>
        <v>0</v>
      </c>
      <c r="Y44" s="67">
        <f t="shared" si="7"/>
        <v>257125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169625521</v>
      </c>
      <c r="D45" s="66">
        <f t="shared" si="7"/>
        <v>0</v>
      </c>
      <c r="E45" s="67">
        <f t="shared" si="7"/>
        <v>98572732</v>
      </c>
      <c r="F45" s="67">
        <f t="shared" si="7"/>
        <v>98572732</v>
      </c>
      <c r="G45" s="67">
        <f t="shared" si="7"/>
        <v>870917</v>
      </c>
      <c r="H45" s="67">
        <f t="shared" si="7"/>
        <v>1475678</v>
      </c>
      <c r="I45" s="67">
        <f t="shared" si="7"/>
        <v>4416746</v>
      </c>
      <c r="J45" s="67">
        <f t="shared" si="7"/>
        <v>6763341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6763341</v>
      </c>
      <c r="X45" s="67">
        <f t="shared" si="7"/>
        <v>24643183</v>
      </c>
      <c r="Y45" s="67">
        <f t="shared" si="7"/>
        <v>-17879842</v>
      </c>
      <c r="Z45" s="69">
        <f t="shared" si="5"/>
        <v>-72.5549211723177</v>
      </c>
      <c r="AA45" s="68">
        <f t="shared" si="8"/>
        <v>98572732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352969</v>
      </c>
      <c r="D48" s="66">
        <f t="shared" si="7"/>
        <v>0</v>
      </c>
      <c r="E48" s="67">
        <f t="shared" si="7"/>
        <v>6040000</v>
      </c>
      <c r="F48" s="67">
        <f t="shared" si="7"/>
        <v>6040000</v>
      </c>
      <c r="G48" s="67">
        <f t="shared" si="7"/>
        <v>0</v>
      </c>
      <c r="H48" s="67">
        <f t="shared" si="7"/>
        <v>59250</v>
      </c>
      <c r="I48" s="67">
        <f t="shared" si="7"/>
        <v>0</v>
      </c>
      <c r="J48" s="67">
        <f t="shared" si="7"/>
        <v>59250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59250</v>
      </c>
      <c r="X48" s="67">
        <f t="shared" si="7"/>
        <v>1510000</v>
      </c>
      <c r="Y48" s="67">
        <f t="shared" si="7"/>
        <v>-1450750</v>
      </c>
      <c r="Z48" s="69">
        <f t="shared" si="5"/>
        <v>-96.07615894039735</v>
      </c>
      <c r="AA48" s="68">
        <f t="shared" si="8"/>
        <v>6040000</v>
      </c>
    </row>
    <row r="49" spans="1:27" ht="13.5">
      <c r="A49" s="75" t="s">
        <v>49</v>
      </c>
      <c r="B49" s="76"/>
      <c r="C49" s="77">
        <f aca="true" t="shared" si="9" ref="C49:Y49">SUM(C41:C48)</f>
        <v>793594292</v>
      </c>
      <c r="D49" s="78">
        <f t="shared" si="9"/>
        <v>0</v>
      </c>
      <c r="E49" s="79">
        <f t="shared" si="9"/>
        <v>1255436069</v>
      </c>
      <c r="F49" s="79">
        <f t="shared" si="9"/>
        <v>1255436069</v>
      </c>
      <c r="G49" s="79">
        <f t="shared" si="9"/>
        <v>29386867</v>
      </c>
      <c r="H49" s="79">
        <f t="shared" si="9"/>
        <v>70820946</v>
      </c>
      <c r="I49" s="79">
        <f t="shared" si="9"/>
        <v>54959151</v>
      </c>
      <c r="J49" s="79">
        <f t="shared" si="9"/>
        <v>155166964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155166964</v>
      </c>
      <c r="X49" s="79">
        <f t="shared" si="9"/>
        <v>313859022</v>
      </c>
      <c r="Y49" s="79">
        <f t="shared" si="9"/>
        <v>-158692058</v>
      </c>
      <c r="Z49" s="80">
        <f t="shared" si="5"/>
        <v>-50.56157283253116</v>
      </c>
      <c r="AA49" s="81">
        <f>SUM(AA41:AA48)</f>
        <v>1255436069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117297526</v>
      </c>
      <c r="D51" s="66">
        <f t="shared" si="10"/>
        <v>0</v>
      </c>
      <c r="E51" s="67">
        <f t="shared" si="10"/>
        <v>339317747</v>
      </c>
      <c r="F51" s="67">
        <f t="shared" si="10"/>
        <v>339317747</v>
      </c>
      <c r="G51" s="67">
        <f t="shared" si="10"/>
        <v>1759639</v>
      </c>
      <c r="H51" s="67">
        <f t="shared" si="10"/>
        <v>2170516</v>
      </c>
      <c r="I51" s="67">
        <f t="shared" si="10"/>
        <v>3837197</v>
      </c>
      <c r="J51" s="67">
        <f t="shared" si="10"/>
        <v>7767352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7767352</v>
      </c>
      <c r="X51" s="67">
        <f t="shared" si="10"/>
        <v>84829444</v>
      </c>
      <c r="Y51" s="67">
        <f t="shared" si="10"/>
        <v>-77062092</v>
      </c>
      <c r="Z51" s="69">
        <f>+IF(X51&lt;&gt;0,+(Y51/X51)*100,0)</f>
        <v>-90.84356606180279</v>
      </c>
      <c r="AA51" s="68">
        <f>SUM(AA57:AA61)</f>
        <v>339317747</v>
      </c>
    </row>
    <row r="52" spans="1:27" ht="13.5">
      <c r="A52" s="84" t="s">
        <v>32</v>
      </c>
      <c r="B52" s="47"/>
      <c r="C52" s="9">
        <v>7472388</v>
      </c>
      <c r="D52" s="10"/>
      <c r="E52" s="11">
        <v>27019754</v>
      </c>
      <c r="F52" s="11">
        <v>27019754</v>
      </c>
      <c r="G52" s="11">
        <v>3462</v>
      </c>
      <c r="H52" s="11">
        <v>52265</v>
      </c>
      <c r="I52" s="11">
        <v>77613</v>
      </c>
      <c r="J52" s="11">
        <v>133340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133340</v>
      </c>
      <c r="X52" s="11">
        <v>6754940</v>
      </c>
      <c r="Y52" s="11">
        <v>-6621600</v>
      </c>
      <c r="Z52" s="2">
        <v>-98.03</v>
      </c>
      <c r="AA52" s="15">
        <v>27019754</v>
      </c>
    </row>
    <row r="53" spans="1:27" ht="13.5">
      <c r="A53" s="84" t="s">
        <v>33</v>
      </c>
      <c r="B53" s="47"/>
      <c r="C53" s="9">
        <v>13681993</v>
      </c>
      <c r="D53" s="10"/>
      <c r="E53" s="11">
        <v>49728475</v>
      </c>
      <c r="F53" s="11">
        <v>49728475</v>
      </c>
      <c r="G53" s="11">
        <v>73297</v>
      </c>
      <c r="H53" s="11">
        <v>206437</v>
      </c>
      <c r="I53" s="11">
        <v>165980</v>
      </c>
      <c r="J53" s="11">
        <v>445714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445714</v>
      </c>
      <c r="X53" s="11">
        <v>12432120</v>
      </c>
      <c r="Y53" s="11">
        <v>-11986406</v>
      </c>
      <c r="Z53" s="2">
        <v>-96.41</v>
      </c>
      <c r="AA53" s="15">
        <v>49728475</v>
      </c>
    </row>
    <row r="54" spans="1:27" ht="13.5">
      <c r="A54" s="84" t="s">
        <v>34</v>
      </c>
      <c r="B54" s="47"/>
      <c r="C54" s="9">
        <v>63199007</v>
      </c>
      <c r="D54" s="10"/>
      <c r="E54" s="11">
        <v>77931976</v>
      </c>
      <c r="F54" s="11">
        <v>77931976</v>
      </c>
      <c r="G54" s="11">
        <v>168813</v>
      </c>
      <c r="H54" s="11">
        <v>84852</v>
      </c>
      <c r="I54" s="11">
        <v>291776</v>
      </c>
      <c r="J54" s="11">
        <v>545441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545441</v>
      </c>
      <c r="X54" s="11">
        <v>19482995</v>
      </c>
      <c r="Y54" s="11">
        <v>-18937554</v>
      </c>
      <c r="Z54" s="2">
        <v>-97.2</v>
      </c>
      <c r="AA54" s="15">
        <v>77931976</v>
      </c>
    </row>
    <row r="55" spans="1:27" ht="13.5">
      <c r="A55" s="84" t="s">
        <v>35</v>
      </c>
      <c r="B55" s="47"/>
      <c r="C55" s="9">
        <v>2898575</v>
      </c>
      <c r="D55" s="10"/>
      <c r="E55" s="11">
        <v>15767615</v>
      </c>
      <c r="F55" s="11">
        <v>15767615</v>
      </c>
      <c r="G55" s="11">
        <v>179052</v>
      </c>
      <c r="H55" s="11">
        <v>12174</v>
      </c>
      <c r="I55" s="11">
        <v>52057</v>
      </c>
      <c r="J55" s="11">
        <v>243283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243283</v>
      </c>
      <c r="X55" s="11">
        <v>3941905</v>
      </c>
      <c r="Y55" s="11">
        <v>-3698622</v>
      </c>
      <c r="Z55" s="2">
        <v>-93.83</v>
      </c>
      <c r="AA55" s="15">
        <v>15767615</v>
      </c>
    </row>
    <row r="56" spans="1:27" ht="13.5">
      <c r="A56" s="84" t="s">
        <v>36</v>
      </c>
      <c r="B56" s="47"/>
      <c r="C56" s="9">
        <v>3205510</v>
      </c>
      <c r="D56" s="10"/>
      <c r="E56" s="11">
        <v>55111784</v>
      </c>
      <c r="F56" s="11">
        <v>55111784</v>
      </c>
      <c r="G56" s="11">
        <v>190917</v>
      </c>
      <c r="H56" s="11">
        <v>11571</v>
      </c>
      <c r="I56" s="11">
        <v>30323</v>
      </c>
      <c r="J56" s="11">
        <v>232811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232811</v>
      </c>
      <c r="X56" s="11">
        <v>13777946</v>
      </c>
      <c r="Y56" s="11">
        <v>-13545135</v>
      </c>
      <c r="Z56" s="2">
        <v>-98.31</v>
      </c>
      <c r="AA56" s="15">
        <v>55111784</v>
      </c>
    </row>
    <row r="57" spans="1:27" ht="13.5">
      <c r="A57" s="85" t="s">
        <v>37</v>
      </c>
      <c r="B57" s="47"/>
      <c r="C57" s="49">
        <f aca="true" t="shared" si="11" ref="C57:Y57">SUM(C52:C56)</f>
        <v>90457473</v>
      </c>
      <c r="D57" s="50">
        <f t="shared" si="11"/>
        <v>0</v>
      </c>
      <c r="E57" s="51">
        <f t="shared" si="11"/>
        <v>225559604</v>
      </c>
      <c r="F57" s="51">
        <f t="shared" si="11"/>
        <v>225559604</v>
      </c>
      <c r="G57" s="51">
        <f t="shared" si="11"/>
        <v>615541</v>
      </c>
      <c r="H57" s="51">
        <f t="shared" si="11"/>
        <v>367299</v>
      </c>
      <c r="I57" s="51">
        <f t="shared" si="11"/>
        <v>617749</v>
      </c>
      <c r="J57" s="51">
        <f t="shared" si="11"/>
        <v>1600589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1600589</v>
      </c>
      <c r="X57" s="51">
        <f t="shared" si="11"/>
        <v>56389906</v>
      </c>
      <c r="Y57" s="51">
        <f t="shared" si="11"/>
        <v>-54789317</v>
      </c>
      <c r="Z57" s="52">
        <f>+IF(X57&lt;&gt;0,+(Y57/X57)*100,0)</f>
        <v>-97.16156824237302</v>
      </c>
      <c r="AA57" s="53">
        <f>SUM(AA52:AA56)</f>
        <v>225559604</v>
      </c>
    </row>
    <row r="58" spans="1:27" ht="13.5">
      <c r="A58" s="86" t="s">
        <v>38</v>
      </c>
      <c r="B58" s="35"/>
      <c r="C58" s="9">
        <v>1468319</v>
      </c>
      <c r="D58" s="10"/>
      <c r="E58" s="11">
        <v>18958867</v>
      </c>
      <c r="F58" s="11">
        <v>18958867</v>
      </c>
      <c r="G58" s="11">
        <v>268779</v>
      </c>
      <c r="H58" s="11">
        <v>298508</v>
      </c>
      <c r="I58" s="11">
        <v>232365</v>
      </c>
      <c r="J58" s="11">
        <v>799652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799652</v>
      </c>
      <c r="X58" s="11">
        <v>4739718</v>
      </c>
      <c r="Y58" s="11">
        <v>-3940066</v>
      </c>
      <c r="Z58" s="2">
        <v>-83.13</v>
      </c>
      <c r="AA58" s="15">
        <v>18958867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100000</v>
      </c>
      <c r="F60" s="11">
        <v>100000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25000</v>
      </c>
      <c r="Y60" s="11">
        <v>-25000</v>
      </c>
      <c r="Z60" s="2">
        <v>-100</v>
      </c>
      <c r="AA60" s="15">
        <v>100000</v>
      </c>
    </row>
    <row r="61" spans="1:27" ht="13.5">
      <c r="A61" s="86" t="s">
        <v>41</v>
      </c>
      <c r="B61" s="35" t="s">
        <v>51</v>
      </c>
      <c r="C61" s="9">
        <v>25371734</v>
      </c>
      <c r="D61" s="10"/>
      <c r="E61" s="11">
        <v>94699276</v>
      </c>
      <c r="F61" s="11">
        <v>94699276</v>
      </c>
      <c r="G61" s="11">
        <v>875319</v>
      </c>
      <c r="H61" s="11">
        <v>1504709</v>
      </c>
      <c r="I61" s="11">
        <v>2987083</v>
      </c>
      <c r="J61" s="11">
        <v>5367111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5367111</v>
      </c>
      <c r="X61" s="11">
        <v>23674820</v>
      </c>
      <c r="Y61" s="11">
        <v>-18307709</v>
      </c>
      <c r="Z61" s="2">
        <v>-77.33</v>
      </c>
      <c r="AA61" s="15">
        <v>94699276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27845758</v>
      </c>
      <c r="F65" s="11"/>
      <c r="G65" s="11"/>
      <c r="H65" s="11">
        <v>54833</v>
      </c>
      <c r="I65" s="11">
        <v>2938078</v>
      </c>
      <c r="J65" s="11">
        <v>2992911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2992911</v>
      </c>
      <c r="X65" s="11"/>
      <c r="Y65" s="11">
        <v>2992911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178228075</v>
      </c>
      <c r="F66" s="14"/>
      <c r="G66" s="14">
        <v>5739247</v>
      </c>
      <c r="H66" s="14">
        <v>16596205</v>
      </c>
      <c r="I66" s="14">
        <v>11606441</v>
      </c>
      <c r="J66" s="14">
        <v>33941893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33941893</v>
      </c>
      <c r="X66" s="14"/>
      <c r="Y66" s="14">
        <v>33941893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80919114</v>
      </c>
      <c r="F67" s="11"/>
      <c r="G67" s="11">
        <v>908488</v>
      </c>
      <c r="H67" s="11">
        <v>1002147</v>
      </c>
      <c r="I67" s="11">
        <v>2030922</v>
      </c>
      <c r="J67" s="11">
        <v>3941557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3941557</v>
      </c>
      <c r="X67" s="11"/>
      <c r="Y67" s="11">
        <v>3941557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82374009</v>
      </c>
      <c r="F68" s="11"/>
      <c r="G68" s="11">
        <v>1474576</v>
      </c>
      <c r="H68" s="11">
        <v>2529318</v>
      </c>
      <c r="I68" s="11">
        <v>4208314</v>
      </c>
      <c r="J68" s="11">
        <v>8212208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8212208</v>
      </c>
      <c r="X68" s="11"/>
      <c r="Y68" s="11">
        <v>8212208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369366956</v>
      </c>
      <c r="F69" s="79">
        <f t="shared" si="12"/>
        <v>0</v>
      </c>
      <c r="G69" s="79">
        <f t="shared" si="12"/>
        <v>8122311</v>
      </c>
      <c r="H69" s="79">
        <f t="shared" si="12"/>
        <v>20182503</v>
      </c>
      <c r="I69" s="79">
        <f t="shared" si="12"/>
        <v>20783755</v>
      </c>
      <c r="J69" s="79">
        <f t="shared" si="12"/>
        <v>49088569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49088569</v>
      </c>
      <c r="X69" s="79">
        <f t="shared" si="12"/>
        <v>0</v>
      </c>
      <c r="Y69" s="79">
        <f t="shared" si="12"/>
        <v>49088569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6879016</v>
      </c>
      <c r="D5" s="42">
        <f t="shared" si="0"/>
        <v>0</v>
      </c>
      <c r="E5" s="43">
        <f t="shared" si="0"/>
        <v>9344000</v>
      </c>
      <c r="F5" s="43">
        <f t="shared" si="0"/>
        <v>9344000</v>
      </c>
      <c r="G5" s="43">
        <f t="shared" si="0"/>
        <v>0</v>
      </c>
      <c r="H5" s="43">
        <f t="shared" si="0"/>
        <v>470584</v>
      </c>
      <c r="I5" s="43">
        <f t="shared" si="0"/>
        <v>494822</v>
      </c>
      <c r="J5" s="43">
        <f t="shared" si="0"/>
        <v>965406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965406</v>
      </c>
      <c r="X5" s="43">
        <f t="shared" si="0"/>
        <v>2336000</v>
      </c>
      <c r="Y5" s="43">
        <f t="shared" si="0"/>
        <v>-1370594</v>
      </c>
      <c r="Z5" s="44">
        <f>+IF(X5&lt;&gt;0,+(Y5/X5)*100,0)</f>
        <v>-58.67268835616438</v>
      </c>
      <c r="AA5" s="45">
        <f>SUM(AA11:AA18)</f>
        <v>9344000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>
        <v>279225</v>
      </c>
      <c r="I6" s="11">
        <v>494822</v>
      </c>
      <c r="J6" s="11">
        <v>774047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774047</v>
      </c>
      <c r="X6" s="11"/>
      <c r="Y6" s="11">
        <v>774047</v>
      </c>
      <c r="Z6" s="2"/>
      <c r="AA6" s="15"/>
    </row>
    <row r="7" spans="1:27" ht="13.5">
      <c r="A7" s="46" t="s">
        <v>33</v>
      </c>
      <c r="B7" s="47"/>
      <c r="C7" s="9">
        <v>479751</v>
      </c>
      <c r="D7" s="10"/>
      <c r="E7" s="11">
        <v>1600000</v>
      </c>
      <c r="F7" s="11">
        <v>1600000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400000</v>
      </c>
      <c r="Y7" s="11">
        <v>-400000</v>
      </c>
      <c r="Z7" s="2">
        <v>-100</v>
      </c>
      <c r="AA7" s="15">
        <v>1600000</v>
      </c>
    </row>
    <row r="8" spans="1:27" ht="13.5">
      <c r="A8" s="46" t="s">
        <v>34</v>
      </c>
      <c r="B8" s="47"/>
      <c r="C8" s="9">
        <v>5549791</v>
      </c>
      <c r="D8" s="10"/>
      <c r="E8" s="11">
        <v>6582400</v>
      </c>
      <c r="F8" s="11">
        <v>6582400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1645600</v>
      </c>
      <c r="Y8" s="11">
        <v>-1645600</v>
      </c>
      <c r="Z8" s="2">
        <v>-100</v>
      </c>
      <c r="AA8" s="15">
        <v>6582400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6029542</v>
      </c>
      <c r="D11" s="50">
        <f t="shared" si="1"/>
        <v>0</v>
      </c>
      <c r="E11" s="51">
        <f t="shared" si="1"/>
        <v>8182400</v>
      </c>
      <c r="F11" s="51">
        <f t="shared" si="1"/>
        <v>8182400</v>
      </c>
      <c r="G11" s="51">
        <f t="shared" si="1"/>
        <v>0</v>
      </c>
      <c r="H11" s="51">
        <f t="shared" si="1"/>
        <v>279225</v>
      </c>
      <c r="I11" s="51">
        <f t="shared" si="1"/>
        <v>494822</v>
      </c>
      <c r="J11" s="51">
        <f t="shared" si="1"/>
        <v>774047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774047</v>
      </c>
      <c r="X11" s="51">
        <f t="shared" si="1"/>
        <v>2045600</v>
      </c>
      <c r="Y11" s="51">
        <f t="shared" si="1"/>
        <v>-1271553</v>
      </c>
      <c r="Z11" s="52">
        <f>+IF(X11&lt;&gt;0,+(Y11/X11)*100,0)</f>
        <v>-62.160393038717245</v>
      </c>
      <c r="AA11" s="53">
        <f>SUM(AA6:AA10)</f>
        <v>8182400</v>
      </c>
    </row>
    <row r="12" spans="1:27" ht="13.5">
      <c r="A12" s="54" t="s">
        <v>38</v>
      </c>
      <c r="B12" s="35"/>
      <c r="C12" s="9"/>
      <c r="D12" s="10"/>
      <c r="E12" s="11">
        <v>1161600</v>
      </c>
      <c r="F12" s="11">
        <v>1161600</v>
      </c>
      <c r="G12" s="11"/>
      <c r="H12" s="11">
        <v>191359</v>
      </c>
      <c r="I12" s="11"/>
      <c r="J12" s="11">
        <v>191359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191359</v>
      </c>
      <c r="X12" s="11">
        <v>290400</v>
      </c>
      <c r="Y12" s="11">
        <v>-99041</v>
      </c>
      <c r="Z12" s="2">
        <v>-34.11</v>
      </c>
      <c r="AA12" s="15">
        <v>1161600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849474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706769</v>
      </c>
      <c r="I20" s="60">
        <f t="shared" si="2"/>
        <v>202066</v>
      </c>
      <c r="J20" s="60">
        <f t="shared" si="2"/>
        <v>908835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908835</v>
      </c>
      <c r="X20" s="60">
        <f t="shared" si="2"/>
        <v>0</v>
      </c>
      <c r="Y20" s="60">
        <f t="shared" si="2"/>
        <v>908835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>
        <v>706769</v>
      </c>
      <c r="I23" s="11">
        <v>202066</v>
      </c>
      <c r="J23" s="11">
        <v>908835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908835</v>
      </c>
      <c r="X23" s="11"/>
      <c r="Y23" s="11">
        <v>908835</v>
      </c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706769</v>
      </c>
      <c r="I26" s="51">
        <f t="shared" si="3"/>
        <v>202066</v>
      </c>
      <c r="J26" s="51">
        <f t="shared" si="3"/>
        <v>908835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908835</v>
      </c>
      <c r="X26" s="51">
        <f t="shared" si="3"/>
        <v>0</v>
      </c>
      <c r="Y26" s="51">
        <f t="shared" si="3"/>
        <v>908835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279225</v>
      </c>
      <c r="I36" s="11">
        <f t="shared" si="4"/>
        <v>494822</v>
      </c>
      <c r="J36" s="11">
        <f t="shared" si="4"/>
        <v>774047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774047</v>
      </c>
      <c r="X36" s="11">
        <f t="shared" si="4"/>
        <v>0</v>
      </c>
      <c r="Y36" s="11">
        <f t="shared" si="4"/>
        <v>774047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479751</v>
      </c>
      <c r="D37" s="10">
        <f t="shared" si="4"/>
        <v>0</v>
      </c>
      <c r="E37" s="11">
        <f t="shared" si="4"/>
        <v>1600000</v>
      </c>
      <c r="F37" s="11">
        <f t="shared" si="4"/>
        <v>1600000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400000</v>
      </c>
      <c r="Y37" s="11">
        <f t="shared" si="4"/>
        <v>-400000</v>
      </c>
      <c r="Z37" s="2">
        <f t="shared" si="5"/>
        <v>-100</v>
      </c>
      <c r="AA37" s="15">
        <f>AA7+AA22</f>
        <v>1600000</v>
      </c>
    </row>
    <row r="38" spans="1:27" ht="13.5">
      <c r="A38" s="46" t="s">
        <v>34</v>
      </c>
      <c r="B38" s="47"/>
      <c r="C38" s="9">
        <f t="shared" si="4"/>
        <v>5549791</v>
      </c>
      <c r="D38" s="10">
        <f t="shared" si="4"/>
        <v>0</v>
      </c>
      <c r="E38" s="11">
        <f t="shared" si="4"/>
        <v>6582400</v>
      </c>
      <c r="F38" s="11">
        <f t="shared" si="4"/>
        <v>6582400</v>
      </c>
      <c r="G38" s="11">
        <f t="shared" si="4"/>
        <v>0</v>
      </c>
      <c r="H38" s="11">
        <f t="shared" si="4"/>
        <v>706769</v>
      </c>
      <c r="I38" s="11">
        <f t="shared" si="4"/>
        <v>202066</v>
      </c>
      <c r="J38" s="11">
        <f t="shared" si="4"/>
        <v>908835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908835</v>
      </c>
      <c r="X38" s="11">
        <f t="shared" si="4"/>
        <v>1645600</v>
      </c>
      <c r="Y38" s="11">
        <f t="shared" si="4"/>
        <v>-736765</v>
      </c>
      <c r="Z38" s="2">
        <f t="shared" si="5"/>
        <v>-44.771815751093825</v>
      </c>
      <c r="AA38" s="15">
        <f>AA8+AA23</f>
        <v>6582400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6029542</v>
      </c>
      <c r="D41" s="50">
        <f t="shared" si="6"/>
        <v>0</v>
      </c>
      <c r="E41" s="51">
        <f t="shared" si="6"/>
        <v>8182400</v>
      </c>
      <c r="F41" s="51">
        <f t="shared" si="6"/>
        <v>8182400</v>
      </c>
      <c r="G41" s="51">
        <f t="shared" si="6"/>
        <v>0</v>
      </c>
      <c r="H41" s="51">
        <f t="shared" si="6"/>
        <v>985994</v>
      </c>
      <c r="I41" s="51">
        <f t="shared" si="6"/>
        <v>696888</v>
      </c>
      <c r="J41" s="51">
        <f t="shared" si="6"/>
        <v>1682882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1682882</v>
      </c>
      <c r="X41" s="51">
        <f t="shared" si="6"/>
        <v>2045600</v>
      </c>
      <c r="Y41" s="51">
        <f t="shared" si="6"/>
        <v>-362718</v>
      </c>
      <c r="Z41" s="52">
        <f t="shared" si="5"/>
        <v>-17.731619084865077</v>
      </c>
      <c r="AA41" s="53">
        <f>SUM(AA36:AA40)</f>
        <v>8182400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1161600</v>
      </c>
      <c r="F42" s="67">
        <f t="shared" si="7"/>
        <v>1161600</v>
      </c>
      <c r="G42" s="67">
        <f t="shared" si="7"/>
        <v>0</v>
      </c>
      <c r="H42" s="67">
        <f t="shared" si="7"/>
        <v>191359</v>
      </c>
      <c r="I42" s="67">
        <f t="shared" si="7"/>
        <v>0</v>
      </c>
      <c r="J42" s="67">
        <f t="shared" si="7"/>
        <v>191359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191359</v>
      </c>
      <c r="X42" s="67">
        <f t="shared" si="7"/>
        <v>290400</v>
      </c>
      <c r="Y42" s="67">
        <f t="shared" si="7"/>
        <v>-99041</v>
      </c>
      <c r="Z42" s="69">
        <f t="shared" si="5"/>
        <v>-34.105027548209364</v>
      </c>
      <c r="AA42" s="68">
        <f aca="true" t="shared" si="8" ref="AA42:AA48">AA12+AA27</f>
        <v>1161600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849474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6879016</v>
      </c>
      <c r="D49" s="78">
        <f t="shared" si="9"/>
        <v>0</v>
      </c>
      <c r="E49" s="79">
        <f t="shared" si="9"/>
        <v>9344000</v>
      </c>
      <c r="F49" s="79">
        <f t="shared" si="9"/>
        <v>9344000</v>
      </c>
      <c r="G49" s="79">
        <f t="shared" si="9"/>
        <v>0</v>
      </c>
      <c r="H49" s="79">
        <f t="shared" si="9"/>
        <v>1177353</v>
      </c>
      <c r="I49" s="79">
        <f t="shared" si="9"/>
        <v>696888</v>
      </c>
      <c r="J49" s="79">
        <f t="shared" si="9"/>
        <v>1874241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1874241</v>
      </c>
      <c r="X49" s="79">
        <f t="shared" si="9"/>
        <v>2336000</v>
      </c>
      <c r="Y49" s="79">
        <f t="shared" si="9"/>
        <v>-461759</v>
      </c>
      <c r="Z49" s="80">
        <f t="shared" si="5"/>
        <v>-19.767080479452055</v>
      </c>
      <c r="AA49" s="81">
        <f>SUM(AA41:AA48)</f>
        <v>9344000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1573702</v>
      </c>
      <c r="D51" s="66">
        <f t="shared" si="10"/>
        <v>0</v>
      </c>
      <c r="E51" s="67">
        <f t="shared" si="10"/>
        <v>1187000</v>
      </c>
      <c r="F51" s="67">
        <f t="shared" si="10"/>
        <v>1187000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296750</v>
      </c>
      <c r="Y51" s="67">
        <f t="shared" si="10"/>
        <v>-296750</v>
      </c>
      <c r="Z51" s="69">
        <f>+IF(X51&lt;&gt;0,+(Y51/X51)*100,0)</f>
        <v>-100</v>
      </c>
      <c r="AA51" s="68">
        <f>SUM(AA57:AA61)</f>
        <v>1187000</v>
      </c>
    </row>
    <row r="52" spans="1:27" ht="13.5">
      <c r="A52" s="84" t="s">
        <v>32</v>
      </c>
      <c r="B52" s="47"/>
      <c r="C52" s="9">
        <v>1573702</v>
      </c>
      <c r="D52" s="10"/>
      <c r="E52" s="11">
        <v>244000</v>
      </c>
      <c r="F52" s="11">
        <v>244000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61000</v>
      </c>
      <c r="Y52" s="11">
        <v>-61000</v>
      </c>
      <c r="Z52" s="2">
        <v>-100</v>
      </c>
      <c r="AA52" s="15">
        <v>244000</v>
      </c>
    </row>
    <row r="53" spans="1:27" ht="13.5">
      <c r="A53" s="84" t="s">
        <v>33</v>
      </c>
      <c r="B53" s="47"/>
      <c r="C53" s="9"/>
      <c r="D53" s="10"/>
      <c r="E53" s="11">
        <v>158000</v>
      </c>
      <c r="F53" s="11">
        <v>158000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39500</v>
      </c>
      <c r="Y53" s="11">
        <v>-39500</v>
      </c>
      <c r="Z53" s="2">
        <v>-100</v>
      </c>
      <c r="AA53" s="15">
        <v>158000</v>
      </c>
    </row>
    <row r="54" spans="1:27" ht="13.5">
      <c r="A54" s="84" t="s">
        <v>34</v>
      </c>
      <c r="B54" s="47"/>
      <c r="C54" s="9"/>
      <c r="D54" s="10"/>
      <c r="E54" s="11">
        <v>121000</v>
      </c>
      <c r="F54" s="11">
        <v>121000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30250</v>
      </c>
      <c r="Y54" s="11">
        <v>-30250</v>
      </c>
      <c r="Z54" s="2">
        <v>-100</v>
      </c>
      <c r="AA54" s="15">
        <v>121000</v>
      </c>
    </row>
    <row r="55" spans="1:27" ht="13.5">
      <c r="A55" s="84" t="s">
        <v>35</v>
      </c>
      <c r="B55" s="47"/>
      <c r="C55" s="9"/>
      <c r="D55" s="10"/>
      <c r="E55" s="11">
        <v>112000</v>
      </c>
      <c r="F55" s="11">
        <v>112000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28000</v>
      </c>
      <c r="Y55" s="11">
        <v>-28000</v>
      </c>
      <c r="Z55" s="2">
        <v>-100</v>
      </c>
      <c r="AA55" s="15">
        <v>112000</v>
      </c>
    </row>
    <row r="56" spans="1:27" ht="13.5">
      <c r="A56" s="84" t="s">
        <v>36</v>
      </c>
      <c r="B56" s="47"/>
      <c r="C56" s="9"/>
      <c r="D56" s="10"/>
      <c r="E56" s="11">
        <v>100000</v>
      </c>
      <c r="F56" s="11">
        <v>100000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25000</v>
      </c>
      <c r="Y56" s="11">
        <v>-25000</v>
      </c>
      <c r="Z56" s="2">
        <v>-100</v>
      </c>
      <c r="AA56" s="15">
        <v>100000</v>
      </c>
    </row>
    <row r="57" spans="1:27" ht="13.5">
      <c r="A57" s="85" t="s">
        <v>37</v>
      </c>
      <c r="B57" s="47"/>
      <c r="C57" s="49">
        <f aca="true" t="shared" si="11" ref="C57:Y57">SUM(C52:C56)</f>
        <v>1573702</v>
      </c>
      <c r="D57" s="50">
        <f t="shared" si="11"/>
        <v>0</v>
      </c>
      <c r="E57" s="51">
        <f t="shared" si="11"/>
        <v>735000</v>
      </c>
      <c r="F57" s="51">
        <f t="shared" si="11"/>
        <v>735000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183750</v>
      </c>
      <c r="Y57" s="51">
        <f t="shared" si="11"/>
        <v>-183750</v>
      </c>
      <c r="Z57" s="52">
        <f>+IF(X57&lt;&gt;0,+(Y57/X57)*100,0)</f>
        <v>-100</v>
      </c>
      <c r="AA57" s="53">
        <f>SUM(AA52:AA56)</f>
        <v>735000</v>
      </c>
    </row>
    <row r="58" spans="1:27" ht="13.5">
      <c r="A58" s="86" t="s">
        <v>38</v>
      </c>
      <c r="B58" s="35"/>
      <c r="C58" s="9"/>
      <c r="D58" s="10"/>
      <c r="E58" s="11">
        <v>315000</v>
      </c>
      <c r="F58" s="11">
        <v>315000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78750</v>
      </c>
      <c r="Y58" s="11">
        <v>-78750</v>
      </c>
      <c r="Z58" s="2">
        <v>-100</v>
      </c>
      <c r="AA58" s="15">
        <v>315000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137000</v>
      </c>
      <c r="F61" s="11">
        <v>137000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34250</v>
      </c>
      <c r="Y61" s="11">
        <v>-34250</v>
      </c>
      <c r="Z61" s="2">
        <v>-100</v>
      </c>
      <c r="AA61" s="15">
        <v>137000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1186600</v>
      </c>
      <c r="F68" s="11"/>
      <c r="G68" s="11">
        <v>7801</v>
      </c>
      <c r="H68" s="11">
        <v>82413</v>
      </c>
      <c r="I68" s="11">
        <v>315421</v>
      </c>
      <c r="J68" s="11">
        <v>405635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405635</v>
      </c>
      <c r="X68" s="11"/>
      <c r="Y68" s="11">
        <v>405635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1186600</v>
      </c>
      <c r="F69" s="79">
        <f t="shared" si="12"/>
        <v>0</v>
      </c>
      <c r="G69" s="79">
        <f t="shared" si="12"/>
        <v>7801</v>
      </c>
      <c r="H69" s="79">
        <f t="shared" si="12"/>
        <v>82413</v>
      </c>
      <c r="I69" s="79">
        <f t="shared" si="12"/>
        <v>315421</v>
      </c>
      <c r="J69" s="79">
        <f t="shared" si="12"/>
        <v>405635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405635</v>
      </c>
      <c r="X69" s="79">
        <f t="shared" si="12"/>
        <v>0</v>
      </c>
      <c r="Y69" s="79">
        <f t="shared" si="12"/>
        <v>405635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5787438</v>
      </c>
      <c r="D5" s="42">
        <f t="shared" si="0"/>
        <v>0</v>
      </c>
      <c r="E5" s="43">
        <f t="shared" si="0"/>
        <v>9349944</v>
      </c>
      <c r="F5" s="43">
        <f t="shared" si="0"/>
        <v>9349944</v>
      </c>
      <c r="G5" s="43">
        <f t="shared" si="0"/>
        <v>290611</v>
      </c>
      <c r="H5" s="43">
        <f t="shared" si="0"/>
        <v>1380648</v>
      </c>
      <c r="I5" s="43">
        <f t="shared" si="0"/>
        <v>1378686</v>
      </c>
      <c r="J5" s="43">
        <f t="shared" si="0"/>
        <v>3049945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3049945</v>
      </c>
      <c r="X5" s="43">
        <f t="shared" si="0"/>
        <v>2337486</v>
      </c>
      <c r="Y5" s="43">
        <f t="shared" si="0"/>
        <v>712459</v>
      </c>
      <c r="Z5" s="44">
        <f>+IF(X5&lt;&gt;0,+(Y5/X5)*100,0)</f>
        <v>30.479711964050267</v>
      </c>
      <c r="AA5" s="45">
        <f>SUM(AA11:AA18)</f>
        <v>9349944</v>
      </c>
    </row>
    <row r="6" spans="1:27" ht="13.5">
      <c r="A6" s="46" t="s">
        <v>32</v>
      </c>
      <c r="B6" s="47"/>
      <c r="C6" s="9">
        <v>3549017</v>
      </c>
      <c r="D6" s="10"/>
      <c r="E6" s="11">
        <v>4039441</v>
      </c>
      <c r="F6" s="11">
        <v>4039441</v>
      </c>
      <c r="G6" s="11">
        <v>290611</v>
      </c>
      <c r="H6" s="11">
        <v>1376799</v>
      </c>
      <c r="I6" s="11">
        <v>1373542</v>
      </c>
      <c r="J6" s="11">
        <v>3040952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3040952</v>
      </c>
      <c r="X6" s="11">
        <v>1009860</v>
      </c>
      <c r="Y6" s="11">
        <v>2031092</v>
      </c>
      <c r="Z6" s="2">
        <v>201.13</v>
      </c>
      <c r="AA6" s="15">
        <v>4039441</v>
      </c>
    </row>
    <row r="7" spans="1:27" ht="13.5">
      <c r="A7" s="46" t="s">
        <v>33</v>
      </c>
      <c r="B7" s="47"/>
      <c r="C7" s="9">
        <v>528989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47842</v>
      </c>
      <c r="D8" s="10"/>
      <c r="E8" s="11">
        <v>2478103</v>
      </c>
      <c r="F8" s="11">
        <v>2478103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619526</v>
      </c>
      <c r="Y8" s="11">
        <v>-619526</v>
      </c>
      <c r="Z8" s="2">
        <v>-100</v>
      </c>
      <c r="AA8" s="15">
        <v>2478103</v>
      </c>
    </row>
    <row r="9" spans="1:27" ht="13.5">
      <c r="A9" s="46" t="s">
        <v>35</v>
      </c>
      <c r="B9" s="47"/>
      <c r="C9" s="9"/>
      <c r="D9" s="10"/>
      <c r="E9" s="11">
        <v>2732400</v>
      </c>
      <c r="F9" s="11">
        <v>2732400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683100</v>
      </c>
      <c r="Y9" s="11">
        <v>-683100</v>
      </c>
      <c r="Z9" s="2">
        <v>-100</v>
      </c>
      <c r="AA9" s="15">
        <v>2732400</v>
      </c>
    </row>
    <row r="10" spans="1:27" ht="13.5">
      <c r="A10" s="46" t="s">
        <v>36</v>
      </c>
      <c r="B10" s="47"/>
      <c r="C10" s="9">
        <v>1565324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5691172</v>
      </c>
      <c r="D11" s="50">
        <f t="shared" si="1"/>
        <v>0</v>
      </c>
      <c r="E11" s="51">
        <f t="shared" si="1"/>
        <v>9249944</v>
      </c>
      <c r="F11" s="51">
        <f t="shared" si="1"/>
        <v>9249944</v>
      </c>
      <c r="G11" s="51">
        <f t="shared" si="1"/>
        <v>290611</v>
      </c>
      <c r="H11" s="51">
        <f t="shared" si="1"/>
        <v>1376799</v>
      </c>
      <c r="I11" s="51">
        <f t="shared" si="1"/>
        <v>1373542</v>
      </c>
      <c r="J11" s="51">
        <f t="shared" si="1"/>
        <v>3040952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3040952</v>
      </c>
      <c r="X11" s="51">
        <f t="shared" si="1"/>
        <v>2312486</v>
      </c>
      <c r="Y11" s="51">
        <f t="shared" si="1"/>
        <v>728466</v>
      </c>
      <c r="Z11" s="52">
        <f>+IF(X11&lt;&gt;0,+(Y11/X11)*100,0)</f>
        <v>31.501423143750923</v>
      </c>
      <c r="AA11" s="53">
        <f>SUM(AA6:AA10)</f>
        <v>9249944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77486</v>
      </c>
      <c r="D15" s="10"/>
      <c r="E15" s="11">
        <v>100000</v>
      </c>
      <c r="F15" s="11">
        <v>100000</v>
      </c>
      <c r="G15" s="11"/>
      <c r="H15" s="11">
        <v>3849</v>
      </c>
      <c r="I15" s="11">
        <v>5144</v>
      </c>
      <c r="J15" s="11">
        <v>8993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8993</v>
      </c>
      <c r="X15" s="11">
        <v>25000</v>
      </c>
      <c r="Y15" s="11">
        <v>-16007</v>
      </c>
      <c r="Z15" s="2">
        <v>-64.03</v>
      </c>
      <c r="AA15" s="15">
        <v>100000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18780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7017544</v>
      </c>
      <c r="F20" s="60">
        <f t="shared" si="2"/>
        <v>7017544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1754386</v>
      </c>
      <c r="Y20" s="60">
        <f t="shared" si="2"/>
        <v>-1754386</v>
      </c>
      <c r="Z20" s="61">
        <f>+IF(X20&lt;&gt;0,+(Y20/X20)*100,0)</f>
        <v>-100</v>
      </c>
      <c r="AA20" s="62">
        <f>SUM(AA26:AA33)</f>
        <v>7017544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>
        <v>7017544</v>
      </c>
      <c r="F27" s="11">
        <v>7017544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1754386</v>
      </c>
      <c r="Y27" s="11">
        <v>-1754386</v>
      </c>
      <c r="Z27" s="2">
        <v>-100</v>
      </c>
      <c r="AA27" s="15">
        <v>7017544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3549017</v>
      </c>
      <c r="D36" s="10">
        <f t="shared" si="4"/>
        <v>0</v>
      </c>
      <c r="E36" s="11">
        <f t="shared" si="4"/>
        <v>4039441</v>
      </c>
      <c r="F36" s="11">
        <f t="shared" si="4"/>
        <v>4039441</v>
      </c>
      <c r="G36" s="11">
        <f t="shared" si="4"/>
        <v>290611</v>
      </c>
      <c r="H36" s="11">
        <f t="shared" si="4"/>
        <v>1376799</v>
      </c>
      <c r="I36" s="11">
        <f t="shared" si="4"/>
        <v>1373542</v>
      </c>
      <c r="J36" s="11">
        <f t="shared" si="4"/>
        <v>3040952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3040952</v>
      </c>
      <c r="X36" s="11">
        <f t="shared" si="4"/>
        <v>1009860</v>
      </c>
      <c r="Y36" s="11">
        <f t="shared" si="4"/>
        <v>2031092</v>
      </c>
      <c r="Z36" s="2">
        <f aca="true" t="shared" si="5" ref="Z36:Z49">+IF(X36&lt;&gt;0,+(Y36/X36)*100,0)</f>
        <v>201.12609668666943</v>
      </c>
      <c r="AA36" s="15">
        <f>AA6+AA21</f>
        <v>4039441</v>
      </c>
    </row>
    <row r="37" spans="1:27" ht="13.5">
      <c r="A37" s="46" t="s">
        <v>33</v>
      </c>
      <c r="B37" s="47"/>
      <c r="C37" s="9">
        <f t="shared" si="4"/>
        <v>528989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47842</v>
      </c>
      <c r="D38" s="10">
        <f t="shared" si="4"/>
        <v>0</v>
      </c>
      <c r="E38" s="11">
        <f t="shared" si="4"/>
        <v>2478103</v>
      </c>
      <c r="F38" s="11">
        <f t="shared" si="4"/>
        <v>2478103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619526</v>
      </c>
      <c r="Y38" s="11">
        <f t="shared" si="4"/>
        <v>-619526</v>
      </c>
      <c r="Z38" s="2">
        <f t="shared" si="5"/>
        <v>-100</v>
      </c>
      <c r="AA38" s="15">
        <f>AA8+AA23</f>
        <v>2478103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2732400</v>
      </c>
      <c r="F39" s="11">
        <f t="shared" si="4"/>
        <v>2732400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683100</v>
      </c>
      <c r="Y39" s="11">
        <f t="shared" si="4"/>
        <v>-683100</v>
      </c>
      <c r="Z39" s="2">
        <f t="shared" si="5"/>
        <v>-100</v>
      </c>
      <c r="AA39" s="15">
        <f>AA9+AA24</f>
        <v>2732400</v>
      </c>
    </row>
    <row r="40" spans="1:27" ht="13.5">
      <c r="A40" s="46" t="s">
        <v>36</v>
      </c>
      <c r="B40" s="47"/>
      <c r="C40" s="9">
        <f t="shared" si="4"/>
        <v>1565324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5691172</v>
      </c>
      <c r="D41" s="50">
        <f t="shared" si="6"/>
        <v>0</v>
      </c>
      <c r="E41" s="51">
        <f t="shared" si="6"/>
        <v>9249944</v>
      </c>
      <c r="F41" s="51">
        <f t="shared" si="6"/>
        <v>9249944</v>
      </c>
      <c r="G41" s="51">
        <f t="shared" si="6"/>
        <v>290611</v>
      </c>
      <c r="H41" s="51">
        <f t="shared" si="6"/>
        <v>1376799</v>
      </c>
      <c r="I41" s="51">
        <f t="shared" si="6"/>
        <v>1373542</v>
      </c>
      <c r="J41" s="51">
        <f t="shared" si="6"/>
        <v>3040952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3040952</v>
      </c>
      <c r="X41" s="51">
        <f t="shared" si="6"/>
        <v>2312486</v>
      </c>
      <c r="Y41" s="51">
        <f t="shared" si="6"/>
        <v>728466</v>
      </c>
      <c r="Z41" s="52">
        <f t="shared" si="5"/>
        <v>31.501423143750923</v>
      </c>
      <c r="AA41" s="53">
        <f>SUM(AA36:AA40)</f>
        <v>9249944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7017544</v>
      </c>
      <c r="F42" s="67">
        <f t="shared" si="7"/>
        <v>7017544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1754386</v>
      </c>
      <c r="Y42" s="67">
        <f t="shared" si="7"/>
        <v>-1754386</v>
      </c>
      <c r="Z42" s="69">
        <f t="shared" si="5"/>
        <v>-100</v>
      </c>
      <c r="AA42" s="68">
        <f aca="true" t="shared" si="8" ref="AA42:AA48">AA12+AA27</f>
        <v>7017544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77486</v>
      </c>
      <c r="D45" s="66">
        <f t="shared" si="7"/>
        <v>0</v>
      </c>
      <c r="E45" s="67">
        <f t="shared" si="7"/>
        <v>100000</v>
      </c>
      <c r="F45" s="67">
        <f t="shared" si="7"/>
        <v>100000</v>
      </c>
      <c r="G45" s="67">
        <f t="shared" si="7"/>
        <v>0</v>
      </c>
      <c r="H45" s="67">
        <f t="shared" si="7"/>
        <v>3849</v>
      </c>
      <c r="I45" s="67">
        <f t="shared" si="7"/>
        <v>5144</v>
      </c>
      <c r="J45" s="67">
        <f t="shared" si="7"/>
        <v>8993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8993</v>
      </c>
      <c r="X45" s="67">
        <f t="shared" si="7"/>
        <v>25000</v>
      </c>
      <c r="Y45" s="67">
        <f t="shared" si="7"/>
        <v>-16007</v>
      </c>
      <c r="Z45" s="69">
        <f t="shared" si="5"/>
        <v>-64.02799999999999</v>
      </c>
      <c r="AA45" s="68">
        <f t="shared" si="8"/>
        <v>100000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18780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5787438</v>
      </c>
      <c r="D49" s="78">
        <f t="shared" si="9"/>
        <v>0</v>
      </c>
      <c r="E49" s="79">
        <f t="shared" si="9"/>
        <v>16367488</v>
      </c>
      <c r="F49" s="79">
        <f t="shared" si="9"/>
        <v>16367488</v>
      </c>
      <c r="G49" s="79">
        <f t="shared" si="9"/>
        <v>290611</v>
      </c>
      <c r="H49" s="79">
        <f t="shared" si="9"/>
        <v>1380648</v>
      </c>
      <c r="I49" s="79">
        <f t="shared" si="9"/>
        <v>1378686</v>
      </c>
      <c r="J49" s="79">
        <f t="shared" si="9"/>
        <v>3049945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3049945</v>
      </c>
      <c r="X49" s="79">
        <f t="shared" si="9"/>
        <v>4091872</v>
      </c>
      <c r="Y49" s="79">
        <f t="shared" si="9"/>
        <v>-1041927</v>
      </c>
      <c r="Z49" s="80">
        <f t="shared" si="5"/>
        <v>-25.463333163891733</v>
      </c>
      <c r="AA49" s="81">
        <f>SUM(AA41:AA48)</f>
        <v>16367488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1042176</v>
      </c>
      <c r="D51" s="66">
        <f t="shared" si="10"/>
        <v>0</v>
      </c>
      <c r="E51" s="67">
        <f t="shared" si="10"/>
        <v>1808260</v>
      </c>
      <c r="F51" s="67">
        <f t="shared" si="10"/>
        <v>1808260</v>
      </c>
      <c r="G51" s="67">
        <f t="shared" si="10"/>
        <v>44318</v>
      </c>
      <c r="H51" s="67">
        <f t="shared" si="10"/>
        <v>54379</v>
      </c>
      <c r="I51" s="67">
        <f t="shared" si="10"/>
        <v>116213</v>
      </c>
      <c r="J51" s="67">
        <f t="shared" si="10"/>
        <v>214910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214910</v>
      </c>
      <c r="X51" s="67">
        <f t="shared" si="10"/>
        <v>452065</v>
      </c>
      <c r="Y51" s="67">
        <f t="shared" si="10"/>
        <v>-237155</v>
      </c>
      <c r="Z51" s="69">
        <f>+IF(X51&lt;&gt;0,+(Y51/X51)*100,0)</f>
        <v>-52.460376273323526</v>
      </c>
      <c r="AA51" s="68">
        <f>SUM(AA57:AA61)</f>
        <v>1808260</v>
      </c>
    </row>
    <row r="52" spans="1:27" ht="13.5">
      <c r="A52" s="84" t="s">
        <v>32</v>
      </c>
      <c r="B52" s="47"/>
      <c r="C52" s="9">
        <v>26688</v>
      </c>
      <c r="D52" s="10"/>
      <c r="E52" s="11">
        <v>50000</v>
      </c>
      <c r="F52" s="11">
        <v>50000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12500</v>
      </c>
      <c r="Y52" s="11">
        <v>-12500</v>
      </c>
      <c r="Z52" s="2">
        <v>-100</v>
      </c>
      <c r="AA52" s="15">
        <v>50000</v>
      </c>
    </row>
    <row r="53" spans="1:27" ht="13.5">
      <c r="A53" s="84" t="s">
        <v>33</v>
      </c>
      <c r="B53" s="47"/>
      <c r="C53" s="9">
        <v>99684</v>
      </c>
      <c r="D53" s="10"/>
      <c r="E53" s="11">
        <v>200000</v>
      </c>
      <c r="F53" s="11">
        <v>200000</v>
      </c>
      <c r="G53" s="11"/>
      <c r="H53" s="11"/>
      <c r="I53" s="11">
        <v>279</v>
      </c>
      <c r="J53" s="11">
        <v>279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279</v>
      </c>
      <c r="X53" s="11">
        <v>50000</v>
      </c>
      <c r="Y53" s="11">
        <v>-49721</v>
      </c>
      <c r="Z53" s="2">
        <v>-99.44</v>
      </c>
      <c r="AA53" s="15">
        <v>200000</v>
      </c>
    </row>
    <row r="54" spans="1:27" ht="13.5">
      <c r="A54" s="84" t="s">
        <v>34</v>
      </c>
      <c r="B54" s="47"/>
      <c r="C54" s="9">
        <v>237853</v>
      </c>
      <c r="D54" s="10"/>
      <c r="E54" s="11">
        <v>450000</v>
      </c>
      <c r="F54" s="11">
        <v>450000</v>
      </c>
      <c r="G54" s="11"/>
      <c r="H54" s="11">
        <v>5903</v>
      </c>
      <c r="I54" s="11">
        <v>2411</v>
      </c>
      <c r="J54" s="11">
        <v>8314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8314</v>
      </c>
      <c r="X54" s="11">
        <v>112500</v>
      </c>
      <c r="Y54" s="11">
        <v>-104186</v>
      </c>
      <c r="Z54" s="2">
        <v>-92.61</v>
      </c>
      <c r="AA54" s="15">
        <v>450000</v>
      </c>
    </row>
    <row r="55" spans="1:27" ht="13.5">
      <c r="A55" s="84" t="s">
        <v>35</v>
      </c>
      <c r="B55" s="47"/>
      <c r="C55" s="9">
        <v>15738</v>
      </c>
      <c r="D55" s="10"/>
      <c r="E55" s="11">
        <v>50000</v>
      </c>
      <c r="F55" s="11">
        <v>50000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12500</v>
      </c>
      <c r="Y55" s="11">
        <v>-12500</v>
      </c>
      <c r="Z55" s="2">
        <v>-100</v>
      </c>
      <c r="AA55" s="15">
        <v>50000</v>
      </c>
    </row>
    <row r="56" spans="1:27" ht="13.5">
      <c r="A56" s="84" t="s">
        <v>36</v>
      </c>
      <c r="B56" s="47"/>
      <c r="C56" s="9">
        <v>45034</v>
      </c>
      <c r="D56" s="10"/>
      <c r="E56" s="11">
        <v>100000</v>
      </c>
      <c r="F56" s="11">
        <v>100000</v>
      </c>
      <c r="G56" s="11"/>
      <c r="H56" s="11"/>
      <c r="I56" s="11">
        <v>750</v>
      </c>
      <c r="J56" s="11">
        <v>750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750</v>
      </c>
      <c r="X56" s="11">
        <v>25000</v>
      </c>
      <c r="Y56" s="11">
        <v>-24250</v>
      </c>
      <c r="Z56" s="2">
        <v>-97</v>
      </c>
      <c r="AA56" s="15">
        <v>100000</v>
      </c>
    </row>
    <row r="57" spans="1:27" ht="13.5">
      <c r="A57" s="85" t="s">
        <v>37</v>
      </c>
      <c r="B57" s="47"/>
      <c r="C57" s="49">
        <f aca="true" t="shared" si="11" ref="C57:Y57">SUM(C52:C56)</f>
        <v>424997</v>
      </c>
      <c r="D57" s="50">
        <f t="shared" si="11"/>
        <v>0</v>
      </c>
      <c r="E57" s="51">
        <f t="shared" si="11"/>
        <v>850000</v>
      </c>
      <c r="F57" s="51">
        <f t="shared" si="11"/>
        <v>850000</v>
      </c>
      <c r="G57" s="51">
        <f t="shared" si="11"/>
        <v>0</v>
      </c>
      <c r="H57" s="51">
        <f t="shared" si="11"/>
        <v>5903</v>
      </c>
      <c r="I57" s="51">
        <f t="shared" si="11"/>
        <v>3440</v>
      </c>
      <c r="J57" s="51">
        <f t="shared" si="11"/>
        <v>9343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9343</v>
      </c>
      <c r="X57" s="51">
        <f t="shared" si="11"/>
        <v>212500</v>
      </c>
      <c r="Y57" s="51">
        <f t="shared" si="11"/>
        <v>-203157</v>
      </c>
      <c r="Z57" s="52">
        <f>+IF(X57&lt;&gt;0,+(Y57/X57)*100,0)</f>
        <v>-95.60329411764707</v>
      </c>
      <c r="AA57" s="53">
        <f>SUM(AA52:AA56)</f>
        <v>850000</v>
      </c>
    </row>
    <row r="58" spans="1:27" ht="13.5">
      <c r="A58" s="86" t="s">
        <v>38</v>
      </c>
      <c r="B58" s="35"/>
      <c r="C58" s="9">
        <v>5849</v>
      </c>
      <c r="D58" s="10"/>
      <c r="E58" s="11">
        <v>105000</v>
      </c>
      <c r="F58" s="11">
        <v>105000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26250</v>
      </c>
      <c r="Y58" s="11">
        <v>-26250</v>
      </c>
      <c r="Z58" s="2">
        <v>-100</v>
      </c>
      <c r="AA58" s="15">
        <v>105000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100000</v>
      </c>
      <c r="F60" s="11">
        <v>100000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25000</v>
      </c>
      <c r="Y60" s="11">
        <v>-25000</v>
      </c>
      <c r="Z60" s="2">
        <v>-100</v>
      </c>
      <c r="AA60" s="15">
        <v>100000</v>
      </c>
    </row>
    <row r="61" spans="1:27" ht="13.5">
      <c r="A61" s="86" t="s">
        <v>41</v>
      </c>
      <c r="B61" s="35" t="s">
        <v>51</v>
      </c>
      <c r="C61" s="9">
        <v>611330</v>
      </c>
      <c r="D61" s="10"/>
      <c r="E61" s="11">
        <v>753260</v>
      </c>
      <c r="F61" s="11">
        <v>753260</v>
      </c>
      <c r="G61" s="11">
        <v>44318</v>
      </c>
      <c r="H61" s="11">
        <v>48476</v>
      </c>
      <c r="I61" s="11">
        <v>112773</v>
      </c>
      <c r="J61" s="11">
        <v>205567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205567</v>
      </c>
      <c r="X61" s="11">
        <v>188315</v>
      </c>
      <c r="Y61" s="11">
        <v>17252</v>
      </c>
      <c r="Z61" s="2">
        <v>9.16</v>
      </c>
      <c r="AA61" s="15">
        <v>753260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42854</v>
      </c>
      <c r="H66" s="14">
        <v>251832</v>
      </c>
      <c r="I66" s="14">
        <v>116212</v>
      </c>
      <c r="J66" s="14">
        <v>410898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410898</v>
      </c>
      <c r="X66" s="14"/>
      <c r="Y66" s="14">
        <v>410898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44317</v>
      </c>
      <c r="H68" s="11">
        <v>54377</v>
      </c>
      <c r="I68" s="11">
        <v>79399</v>
      </c>
      <c r="J68" s="11">
        <v>178093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178093</v>
      </c>
      <c r="X68" s="11"/>
      <c r="Y68" s="11">
        <v>178093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87171</v>
      </c>
      <c r="H69" s="79">
        <f t="shared" si="12"/>
        <v>306209</v>
      </c>
      <c r="I69" s="79">
        <f t="shared" si="12"/>
        <v>195611</v>
      </c>
      <c r="J69" s="79">
        <f t="shared" si="12"/>
        <v>588991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588991</v>
      </c>
      <c r="X69" s="79">
        <f t="shared" si="12"/>
        <v>0</v>
      </c>
      <c r="Y69" s="79">
        <f t="shared" si="12"/>
        <v>588991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292845</v>
      </c>
      <c r="D5" s="42">
        <f t="shared" si="0"/>
        <v>0</v>
      </c>
      <c r="E5" s="43">
        <f t="shared" si="0"/>
        <v>93000</v>
      </c>
      <c r="F5" s="43">
        <f t="shared" si="0"/>
        <v>93000</v>
      </c>
      <c r="G5" s="43">
        <f t="shared" si="0"/>
        <v>0</v>
      </c>
      <c r="H5" s="43">
        <f t="shared" si="0"/>
        <v>21587</v>
      </c>
      <c r="I5" s="43">
        <f t="shared" si="0"/>
        <v>4001</v>
      </c>
      <c r="J5" s="43">
        <f t="shared" si="0"/>
        <v>25588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25588</v>
      </c>
      <c r="X5" s="43">
        <f t="shared" si="0"/>
        <v>23250</v>
      </c>
      <c r="Y5" s="43">
        <f t="shared" si="0"/>
        <v>2338</v>
      </c>
      <c r="Z5" s="44">
        <f>+IF(X5&lt;&gt;0,+(Y5/X5)*100,0)</f>
        <v>10.055913978494624</v>
      </c>
      <c r="AA5" s="45">
        <f>SUM(AA11:AA18)</f>
        <v>93000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292845</v>
      </c>
      <c r="D15" s="10"/>
      <c r="E15" s="11">
        <v>93000</v>
      </c>
      <c r="F15" s="11">
        <v>93000</v>
      </c>
      <c r="G15" s="11"/>
      <c r="H15" s="11">
        <v>21587</v>
      </c>
      <c r="I15" s="11">
        <v>4001</v>
      </c>
      <c r="J15" s="11">
        <v>25588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25588</v>
      </c>
      <c r="X15" s="11">
        <v>23250</v>
      </c>
      <c r="Y15" s="11">
        <v>2338</v>
      </c>
      <c r="Z15" s="2">
        <v>10.06</v>
      </c>
      <c r="AA15" s="15">
        <v>93000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292845</v>
      </c>
      <c r="D45" s="66">
        <f t="shared" si="7"/>
        <v>0</v>
      </c>
      <c r="E45" s="67">
        <f t="shared" si="7"/>
        <v>93000</v>
      </c>
      <c r="F45" s="67">
        <f t="shared" si="7"/>
        <v>93000</v>
      </c>
      <c r="G45" s="67">
        <f t="shared" si="7"/>
        <v>0</v>
      </c>
      <c r="H45" s="67">
        <f t="shared" si="7"/>
        <v>21587</v>
      </c>
      <c r="I45" s="67">
        <f t="shared" si="7"/>
        <v>4001</v>
      </c>
      <c r="J45" s="67">
        <f t="shared" si="7"/>
        <v>25588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25588</v>
      </c>
      <c r="X45" s="67">
        <f t="shared" si="7"/>
        <v>23250</v>
      </c>
      <c r="Y45" s="67">
        <f t="shared" si="7"/>
        <v>2338</v>
      </c>
      <c r="Z45" s="69">
        <f t="shared" si="5"/>
        <v>10.055913978494624</v>
      </c>
      <c r="AA45" s="68">
        <f t="shared" si="8"/>
        <v>93000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292845</v>
      </c>
      <c r="D49" s="78">
        <f t="shared" si="9"/>
        <v>0</v>
      </c>
      <c r="E49" s="79">
        <f t="shared" si="9"/>
        <v>93000</v>
      </c>
      <c r="F49" s="79">
        <f t="shared" si="9"/>
        <v>93000</v>
      </c>
      <c r="G49" s="79">
        <f t="shared" si="9"/>
        <v>0</v>
      </c>
      <c r="H49" s="79">
        <f t="shared" si="9"/>
        <v>21587</v>
      </c>
      <c r="I49" s="79">
        <f t="shared" si="9"/>
        <v>4001</v>
      </c>
      <c r="J49" s="79">
        <f t="shared" si="9"/>
        <v>25588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25588</v>
      </c>
      <c r="X49" s="79">
        <f t="shared" si="9"/>
        <v>23250</v>
      </c>
      <c r="Y49" s="79">
        <f t="shared" si="9"/>
        <v>2338</v>
      </c>
      <c r="Z49" s="80">
        <f t="shared" si="5"/>
        <v>10.055913978494624</v>
      </c>
      <c r="AA49" s="81">
        <f>SUM(AA41:AA48)</f>
        <v>93000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561219</v>
      </c>
      <c r="D51" s="66">
        <f t="shared" si="10"/>
        <v>0</v>
      </c>
      <c r="E51" s="67">
        <f t="shared" si="10"/>
        <v>703877</v>
      </c>
      <c r="F51" s="67">
        <f t="shared" si="10"/>
        <v>703877</v>
      </c>
      <c r="G51" s="67">
        <f t="shared" si="10"/>
        <v>31419</v>
      </c>
      <c r="H51" s="67">
        <f t="shared" si="10"/>
        <v>136318</v>
      </c>
      <c r="I51" s="67">
        <f t="shared" si="10"/>
        <v>80353</v>
      </c>
      <c r="J51" s="67">
        <f t="shared" si="10"/>
        <v>248090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248090</v>
      </c>
      <c r="X51" s="67">
        <f t="shared" si="10"/>
        <v>175969</v>
      </c>
      <c r="Y51" s="67">
        <f t="shared" si="10"/>
        <v>72121</v>
      </c>
      <c r="Z51" s="69">
        <f>+IF(X51&lt;&gt;0,+(Y51/X51)*100,0)</f>
        <v>40.98505986849956</v>
      </c>
      <c r="AA51" s="68">
        <f>SUM(AA57:AA61)</f>
        <v>703877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561219</v>
      </c>
      <c r="D61" s="10"/>
      <c r="E61" s="11">
        <v>703877</v>
      </c>
      <c r="F61" s="11">
        <v>703877</v>
      </c>
      <c r="G61" s="11">
        <v>31419</v>
      </c>
      <c r="H61" s="11">
        <v>136318</v>
      </c>
      <c r="I61" s="11">
        <v>80353</v>
      </c>
      <c r="J61" s="11">
        <v>248090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248090</v>
      </c>
      <c r="X61" s="11">
        <v>175969</v>
      </c>
      <c r="Y61" s="11">
        <v>72121</v>
      </c>
      <c r="Z61" s="2">
        <v>40.99</v>
      </c>
      <c r="AA61" s="15">
        <v>703877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37752</v>
      </c>
      <c r="H68" s="11">
        <v>136318</v>
      </c>
      <c r="I68" s="11">
        <v>73832</v>
      </c>
      <c r="J68" s="11">
        <v>247902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247902</v>
      </c>
      <c r="X68" s="11"/>
      <c r="Y68" s="11">
        <v>247902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37752</v>
      </c>
      <c r="H69" s="79">
        <f t="shared" si="12"/>
        <v>136318</v>
      </c>
      <c r="I69" s="79">
        <f t="shared" si="12"/>
        <v>73832</v>
      </c>
      <c r="J69" s="79">
        <f t="shared" si="12"/>
        <v>247902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247902</v>
      </c>
      <c r="X69" s="79">
        <f t="shared" si="12"/>
        <v>0</v>
      </c>
      <c r="Y69" s="79">
        <f t="shared" si="12"/>
        <v>247902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2112513</v>
      </c>
      <c r="D5" s="42">
        <f t="shared" si="0"/>
        <v>0</v>
      </c>
      <c r="E5" s="43">
        <f t="shared" si="0"/>
        <v>9514000</v>
      </c>
      <c r="F5" s="43">
        <f t="shared" si="0"/>
        <v>9514000</v>
      </c>
      <c r="G5" s="43">
        <f t="shared" si="0"/>
        <v>598272</v>
      </c>
      <c r="H5" s="43">
        <f t="shared" si="0"/>
        <v>228451</v>
      </c>
      <c r="I5" s="43">
        <f t="shared" si="0"/>
        <v>264915</v>
      </c>
      <c r="J5" s="43">
        <f t="shared" si="0"/>
        <v>1091638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1091638</v>
      </c>
      <c r="X5" s="43">
        <f t="shared" si="0"/>
        <v>2378500</v>
      </c>
      <c r="Y5" s="43">
        <f t="shared" si="0"/>
        <v>-1286862</v>
      </c>
      <c r="Z5" s="44">
        <f>+IF(X5&lt;&gt;0,+(Y5/X5)*100,0)</f>
        <v>-54.10393104898045</v>
      </c>
      <c r="AA5" s="45">
        <f>SUM(AA11:AA18)</f>
        <v>9514000</v>
      </c>
    </row>
    <row r="6" spans="1:27" ht="13.5">
      <c r="A6" s="46" t="s">
        <v>32</v>
      </c>
      <c r="B6" s="47"/>
      <c r="C6" s="9"/>
      <c r="D6" s="10"/>
      <c r="E6" s="11">
        <v>9514000</v>
      </c>
      <c r="F6" s="11">
        <v>9514000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2378500</v>
      </c>
      <c r="Y6" s="11">
        <v>-2378500</v>
      </c>
      <c r="Z6" s="2">
        <v>-100</v>
      </c>
      <c r="AA6" s="15">
        <v>9514000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2112513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2112513</v>
      </c>
      <c r="D11" s="50">
        <f t="shared" si="1"/>
        <v>0</v>
      </c>
      <c r="E11" s="51">
        <f t="shared" si="1"/>
        <v>9514000</v>
      </c>
      <c r="F11" s="51">
        <f t="shared" si="1"/>
        <v>9514000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2378500</v>
      </c>
      <c r="Y11" s="51">
        <f t="shared" si="1"/>
        <v>-2378500</v>
      </c>
      <c r="Z11" s="52">
        <f>+IF(X11&lt;&gt;0,+(Y11/X11)*100,0)</f>
        <v>-100</v>
      </c>
      <c r="AA11" s="53">
        <f>SUM(AA6:AA10)</f>
        <v>9514000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>
        <v>228293</v>
      </c>
      <c r="I12" s="11">
        <v>264915</v>
      </c>
      <c r="J12" s="11">
        <v>493208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493208</v>
      </c>
      <c r="X12" s="11"/>
      <c r="Y12" s="11">
        <v>493208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>
        <v>598272</v>
      </c>
      <c r="H15" s="11">
        <v>158</v>
      </c>
      <c r="I15" s="11"/>
      <c r="J15" s="11">
        <v>598430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598430</v>
      </c>
      <c r="X15" s="11"/>
      <c r="Y15" s="11">
        <v>598430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139041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139041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9514000</v>
      </c>
      <c r="F36" s="11">
        <f t="shared" si="4"/>
        <v>9514000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2378500</v>
      </c>
      <c r="Y36" s="11">
        <f t="shared" si="4"/>
        <v>-2378500</v>
      </c>
      <c r="Z36" s="2">
        <f aca="true" t="shared" si="5" ref="Z36:Z49">+IF(X36&lt;&gt;0,+(Y36/X36)*100,0)</f>
        <v>-100</v>
      </c>
      <c r="AA36" s="15">
        <f>AA6+AA21</f>
        <v>9514000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2112513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2112513</v>
      </c>
      <c r="D41" s="50">
        <f t="shared" si="6"/>
        <v>0</v>
      </c>
      <c r="E41" s="51">
        <f t="shared" si="6"/>
        <v>9514000</v>
      </c>
      <c r="F41" s="51">
        <f t="shared" si="6"/>
        <v>9514000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2378500</v>
      </c>
      <c r="Y41" s="51">
        <f t="shared" si="6"/>
        <v>-2378500</v>
      </c>
      <c r="Z41" s="52">
        <f t="shared" si="5"/>
        <v>-100</v>
      </c>
      <c r="AA41" s="53">
        <f>SUM(AA36:AA40)</f>
        <v>9514000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228293</v>
      </c>
      <c r="I42" s="67">
        <f t="shared" si="7"/>
        <v>264915</v>
      </c>
      <c r="J42" s="67">
        <f t="shared" si="7"/>
        <v>493208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493208</v>
      </c>
      <c r="X42" s="67">
        <f t="shared" si="7"/>
        <v>0</v>
      </c>
      <c r="Y42" s="67">
        <f t="shared" si="7"/>
        <v>493208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139041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598272</v>
      </c>
      <c r="H45" s="67">
        <f t="shared" si="7"/>
        <v>158</v>
      </c>
      <c r="I45" s="67">
        <f t="shared" si="7"/>
        <v>0</v>
      </c>
      <c r="J45" s="67">
        <f t="shared" si="7"/>
        <v>598430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598430</v>
      </c>
      <c r="X45" s="67">
        <f t="shared" si="7"/>
        <v>0</v>
      </c>
      <c r="Y45" s="67">
        <f t="shared" si="7"/>
        <v>598430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2251554</v>
      </c>
      <c r="D49" s="78">
        <f t="shared" si="9"/>
        <v>0</v>
      </c>
      <c r="E49" s="79">
        <f t="shared" si="9"/>
        <v>9514000</v>
      </c>
      <c r="F49" s="79">
        <f t="shared" si="9"/>
        <v>9514000</v>
      </c>
      <c r="G49" s="79">
        <f t="shared" si="9"/>
        <v>598272</v>
      </c>
      <c r="H49" s="79">
        <f t="shared" si="9"/>
        <v>228451</v>
      </c>
      <c r="I49" s="79">
        <f t="shared" si="9"/>
        <v>264915</v>
      </c>
      <c r="J49" s="79">
        <f t="shared" si="9"/>
        <v>1091638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1091638</v>
      </c>
      <c r="X49" s="79">
        <f t="shared" si="9"/>
        <v>2378500</v>
      </c>
      <c r="Y49" s="79">
        <f t="shared" si="9"/>
        <v>-1286862</v>
      </c>
      <c r="Z49" s="80">
        <f t="shared" si="5"/>
        <v>-54.10393104898045</v>
      </c>
      <c r="AA49" s="81">
        <f>SUM(AA41:AA48)</f>
        <v>9514000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1626441</v>
      </c>
      <c r="F51" s="67">
        <f t="shared" si="10"/>
        <v>1626441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406611</v>
      </c>
      <c r="Y51" s="67">
        <f t="shared" si="10"/>
        <v>-406611</v>
      </c>
      <c r="Z51" s="69">
        <f>+IF(X51&lt;&gt;0,+(Y51/X51)*100,0)</f>
        <v>-100</v>
      </c>
      <c r="AA51" s="68">
        <f>SUM(AA57:AA61)</f>
        <v>1626441</v>
      </c>
    </row>
    <row r="52" spans="1:27" ht="13.5">
      <c r="A52" s="84" t="s">
        <v>32</v>
      </c>
      <c r="B52" s="47"/>
      <c r="C52" s="9"/>
      <c r="D52" s="10"/>
      <c r="E52" s="11">
        <v>61510</v>
      </c>
      <c r="F52" s="11">
        <v>61510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15378</v>
      </c>
      <c r="Y52" s="11">
        <v>-15378</v>
      </c>
      <c r="Z52" s="2">
        <v>-100</v>
      </c>
      <c r="AA52" s="15">
        <v>61510</v>
      </c>
    </row>
    <row r="53" spans="1:27" ht="13.5">
      <c r="A53" s="84" t="s">
        <v>33</v>
      </c>
      <c r="B53" s="47"/>
      <c r="C53" s="9"/>
      <c r="D53" s="10"/>
      <c r="E53" s="11">
        <v>299028</v>
      </c>
      <c r="F53" s="11">
        <v>299028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74757</v>
      </c>
      <c r="Y53" s="11">
        <v>-74757</v>
      </c>
      <c r="Z53" s="2">
        <v>-100</v>
      </c>
      <c r="AA53" s="15">
        <v>299028</v>
      </c>
    </row>
    <row r="54" spans="1:27" ht="13.5">
      <c r="A54" s="84" t="s">
        <v>34</v>
      </c>
      <c r="B54" s="47"/>
      <c r="C54" s="9"/>
      <c r="D54" s="10"/>
      <c r="E54" s="11">
        <v>186788</v>
      </c>
      <c r="F54" s="11">
        <v>186788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46697</v>
      </c>
      <c r="Y54" s="11">
        <v>-46697</v>
      </c>
      <c r="Z54" s="2">
        <v>-100</v>
      </c>
      <c r="AA54" s="15">
        <v>186788</v>
      </c>
    </row>
    <row r="55" spans="1:27" ht="13.5">
      <c r="A55" s="84" t="s">
        <v>35</v>
      </c>
      <c r="B55" s="47"/>
      <c r="C55" s="9"/>
      <c r="D55" s="10"/>
      <c r="E55" s="11">
        <v>27390</v>
      </c>
      <c r="F55" s="11">
        <v>27390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6848</v>
      </c>
      <c r="Y55" s="11">
        <v>-6848</v>
      </c>
      <c r="Z55" s="2">
        <v>-100</v>
      </c>
      <c r="AA55" s="15">
        <v>27390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574716</v>
      </c>
      <c r="F57" s="51">
        <f t="shared" si="11"/>
        <v>574716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143680</v>
      </c>
      <c r="Y57" s="51">
        <f t="shared" si="11"/>
        <v>-143680</v>
      </c>
      <c r="Z57" s="52">
        <f>+IF(X57&lt;&gt;0,+(Y57/X57)*100,0)</f>
        <v>-100</v>
      </c>
      <c r="AA57" s="53">
        <f>SUM(AA52:AA56)</f>
        <v>574716</v>
      </c>
    </row>
    <row r="58" spans="1:27" ht="13.5">
      <c r="A58" s="86" t="s">
        <v>38</v>
      </c>
      <c r="B58" s="35"/>
      <c r="C58" s="9"/>
      <c r="D58" s="10"/>
      <c r="E58" s="11">
        <v>8089</v>
      </c>
      <c r="F58" s="11">
        <v>8089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2022</v>
      </c>
      <c r="Y58" s="11">
        <v>-2022</v>
      </c>
      <c r="Z58" s="2">
        <v>-100</v>
      </c>
      <c r="AA58" s="15">
        <v>8089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1043636</v>
      </c>
      <c r="F61" s="11">
        <v>1043636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260909</v>
      </c>
      <c r="Y61" s="11">
        <v>-260909</v>
      </c>
      <c r="Z61" s="2">
        <v>-100</v>
      </c>
      <c r="AA61" s="15">
        <v>1043636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14030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73109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11976918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12064057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214007514</v>
      </c>
      <c r="D5" s="42">
        <f t="shared" si="0"/>
        <v>0</v>
      </c>
      <c r="E5" s="43">
        <f t="shared" si="0"/>
        <v>29640800</v>
      </c>
      <c r="F5" s="43">
        <f t="shared" si="0"/>
        <v>29640800</v>
      </c>
      <c r="G5" s="43">
        <f t="shared" si="0"/>
        <v>0</v>
      </c>
      <c r="H5" s="43">
        <f t="shared" si="0"/>
        <v>3681438</v>
      </c>
      <c r="I5" s="43">
        <f t="shared" si="0"/>
        <v>2025552</v>
      </c>
      <c r="J5" s="43">
        <f t="shared" si="0"/>
        <v>5706990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5706990</v>
      </c>
      <c r="X5" s="43">
        <f t="shared" si="0"/>
        <v>7410200</v>
      </c>
      <c r="Y5" s="43">
        <f t="shared" si="0"/>
        <v>-1703210</v>
      </c>
      <c r="Z5" s="44">
        <f>+IF(X5&lt;&gt;0,+(Y5/X5)*100,0)</f>
        <v>-22.98466977949313</v>
      </c>
      <c r="AA5" s="45">
        <f>SUM(AA11:AA18)</f>
        <v>29640800</v>
      </c>
    </row>
    <row r="6" spans="1:27" ht="13.5">
      <c r="A6" s="46" t="s">
        <v>32</v>
      </c>
      <c r="B6" s="47"/>
      <c r="C6" s="9">
        <v>13905499</v>
      </c>
      <c r="D6" s="10"/>
      <c r="E6" s="11">
        <v>17590800</v>
      </c>
      <c r="F6" s="11">
        <v>17590800</v>
      </c>
      <c r="G6" s="11"/>
      <c r="H6" s="11"/>
      <c r="I6" s="11">
        <v>16120</v>
      </c>
      <c r="J6" s="11">
        <v>16120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16120</v>
      </c>
      <c r="X6" s="11">
        <v>4397700</v>
      </c>
      <c r="Y6" s="11">
        <v>-4381580</v>
      </c>
      <c r="Z6" s="2">
        <v>-99.63</v>
      </c>
      <c r="AA6" s="15">
        <v>17590800</v>
      </c>
    </row>
    <row r="7" spans="1:27" ht="13.5">
      <c r="A7" s="46" t="s">
        <v>33</v>
      </c>
      <c r="B7" s="47"/>
      <c r="C7" s="9">
        <v>7459679</v>
      </c>
      <c r="D7" s="10"/>
      <c r="E7" s="11">
        <v>10500000</v>
      </c>
      <c r="F7" s="11">
        <v>10500000</v>
      </c>
      <c r="G7" s="11"/>
      <c r="H7" s="11">
        <v>2378255</v>
      </c>
      <c r="I7" s="11"/>
      <c r="J7" s="11">
        <v>2378255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2378255</v>
      </c>
      <c r="X7" s="11">
        <v>2625000</v>
      </c>
      <c r="Y7" s="11">
        <v>-246745</v>
      </c>
      <c r="Z7" s="2">
        <v>-9.4</v>
      </c>
      <c r="AA7" s="15">
        <v>10500000</v>
      </c>
    </row>
    <row r="8" spans="1:27" ht="13.5">
      <c r="A8" s="46" t="s">
        <v>34</v>
      </c>
      <c r="B8" s="47"/>
      <c r="C8" s="9">
        <v>68145797</v>
      </c>
      <c r="D8" s="10"/>
      <c r="E8" s="11"/>
      <c r="F8" s="11"/>
      <c r="G8" s="11"/>
      <c r="H8" s="11">
        <v>1303183</v>
      </c>
      <c r="I8" s="11">
        <v>2009432</v>
      </c>
      <c r="J8" s="11">
        <v>3312615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3312615</v>
      </c>
      <c r="X8" s="11"/>
      <c r="Y8" s="11">
        <v>3312615</v>
      </c>
      <c r="Z8" s="2"/>
      <c r="AA8" s="15"/>
    </row>
    <row r="9" spans="1:27" ht="13.5">
      <c r="A9" s="46" t="s">
        <v>35</v>
      </c>
      <c r="B9" s="47"/>
      <c r="C9" s="9">
        <v>5052184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94563159</v>
      </c>
      <c r="D11" s="50">
        <f t="shared" si="1"/>
        <v>0</v>
      </c>
      <c r="E11" s="51">
        <f t="shared" si="1"/>
        <v>28090800</v>
      </c>
      <c r="F11" s="51">
        <f t="shared" si="1"/>
        <v>28090800</v>
      </c>
      <c r="G11" s="51">
        <f t="shared" si="1"/>
        <v>0</v>
      </c>
      <c r="H11" s="51">
        <f t="shared" si="1"/>
        <v>3681438</v>
      </c>
      <c r="I11" s="51">
        <f t="shared" si="1"/>
        <v>2025552</v>
      </c>
      <c r="J11" s="51">
        <f t="shared" si="1"/>
        <v>5706990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5706990</v>
      </c>
      <c r="X11" s="51">
        <f t="shared" si="1"/>
        <v>7022700</v>
      </c>
      <c r="Y11" s="51">
        <f t="shared" si="1"/>
        <v>-1315710</v>
      </c>
      <c r="Z11" s="52">
        <f>+IF(X11&lt;&gt;0,+(Y11/X11)*100,0)</f>
        <v>-18.735101883890813</v>
      </c>
      <c r="AA11" s="53">
        <f>SUM(AA6:AA10)</f>
        <v>28090800</v>
      </c>
    </row>
    <row r="12" spans="1:27" ht="13.5">
      <c r="A12" s="54" t="s">
        <v>38</v>
      </c>
      <c r="B12" s="35"/>
      <c r="C12" s="9">
        <v>4383140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115036068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25147</v>
      </c>
      <c r="D18" s="17"/>
      <c r="E18" s="18">
        <v>1550000</v>
      </c>
      <c r="F18" s="18">
        <v>1550000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387500</v>
      </c>
      <c r="Y18" s="18">
        <v>-387500</v>
      </c>
      <c r="Z18" s="3">
        <v>-100</v>
      </c>
      <c r="AA18" s="23">
        <v>1550000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13905499</v>
      </c>
      <c r="D36" s="10">
        <f t="shared" si="4"/>
        <v>0</v>
      </c>
      <c r="E36" s="11">
        <f t="shared" si="4"/>
        <v>17590800</v>
      </c>
      <c r="F36" s="11">
        <f t="shared" si="4"/>
        <v>17590800</v>
      </c>
      <c r="G36" s="11">
        <f t="shared" si="4"/>
        <v>0</v>
      </c>
      <c r="H36" s="11">
        <f t="shared" si="4"/>
        <v>0</v>
      </c>
      <c r="I36" s="11">
        <f t="shared" si="4"/>
        <v>16120</v>
      </c>
      <c r="J36" s="11">
        <f t="shared" si="4"/>
        <v>16120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16120</v>
      </c>
      <c r="X36" s="11">
        <f t="shared" si="4"/>
        <v>4397700</v>
      </c>
      <c r="Y36" s="11">
        <f t="shared" si="4"/>
        <v>-4381580</v>
      </c>
      <c r="Z36" s="2">
        <f aca="true" t="shared" si="5" ref="Z36:Z49">+IF(X36&lt;&gt;0,+(Y36/X36)*100,0)</f>
        <v>-99.63344475521295</v>
      </c>
      <c r="AA36" s="15">
        <f>AA6+AA21</f>
        <v>17590800</v>
      </c>
    </row>
    <row r="37" spans="1:27" ht="13.5">
      <c r="A37" s="46" t="s">
        <v>33</v>
      </c>
      <c r="B37" s="47"/>
      <c r="C37" s="9">
        <f t="shared" si="4"/>
        <v>7459679</v>
      </c>
      <c r="D37" s="10">
        <f t="shared" si="4"/>
        <v>0</v>
      </c>
      <c r="E37" s="11">
        <f t="shared" si="4"/>
        <v>10500000</v>
      </c>
      <c r="F37" s="11">
        <f t="shared" si="4"/>
        <v>10500000</v>
      </c>
      <c r="G37" s="11">
        <f t="shared" si="4"/>
        <v>0</v>
      </c>
      <c r="H37" s="11">
        <f t="shared" si="4"/>
        <v>2378255</v>
      </c>
      <c r="I37" s="11">
        <f t="shared" si="4"/>
        <v>0</v>
      </c>
      <c r="J37" s="11">
        <f t="shared" si="4"/>
        <v>2378255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2378255</v>
      </c>
      <c r="X37" s="11">
        <f t="shared" si="4"/>
        <v>2625000</v>
      </c>
      <c r="Y37" s="11">
        <f t="shared" si="4"/>
        <v>-246745</v>
      </c>
      <c r="Z37" s="2">
        <f t="shared" si="5"/>
        <v>-9.399809523809525</v>
      </c>
      <c r="AA37" s="15">
        <f>AA7+AA22</f>
        <v>10500000</v>
      </c>
    </row>
    <row r="38" spans="1:27" ht="13.5">
      <c r="A38" s="46" t="s">
        <v>34</v>
      </c>
      <c r="B38" s="47"/>
      <c r="C38" s="9">
        <f t="shared" si="4"/>
        <v>68145797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1303183</v>
      </c>
      <c r="I38" s="11">
        <f t="shared" si="4"/>
        <v>2009432</v>
      </c>
      <c r="J38" s="11">
        <f t="shared" si="4"/>
        <v>3312615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3312615</v>
      </c>
      <c r="X38" s="11">
        <f t="shared" si="4"/>
        <v>0</v>
      </c>
      <c r="Y38" s="11">
        <f t="shared" si="4"/>
        <v>3312615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5052184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94563159</v>
      </c>
      <c r="D41" s="50">
        <f t="shared" si="6"/>
        <v>0</v>
      </c>
      <c r="E41" s="51">
        <f t="shared" si="6"/>
        <v>28090800</v>
      </c>
      <c r="F41" s="51">
        <f t="shared" si="6"/>
        <v>28090800</v>
      </c>
      <c r="G41" s="51">
        <f t="shared" si="6"/>
        <v>0</v>
      </c>
      <c r="H41" s="51">
        <f t="shared" si="6"/>
        <v>3681438</v>
      </c>
      <c r="I41" s="51">
        <f t="shared" si="6"/>
        <v>2025552</v>
      </c>
      <c r="J41" s="51">
        <f t="shared" si="6"/>
        <v>5706990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5706990</v>
      </c>
      <c r="X41" s="51">
        <f t="shared" si="6"/>
        <v>7022700</v>
      </c>
      <c r="Y41" s="51">
        <f t="shared" si="6"/>
        <v>-1315710</v>
      </c>
      <c r="Z41" s="52">
        <f t="shared" si="5"/>
        <v>-18.735101883890813</v>
      </c>
      <c r="AA41" s="53">
        <f>SUM(AA36:AA40)</f>
        <v>28090800</v>
      </c>
    </row>
    <row r="42" spans="1:27" ht="13.5">
      <c r="A42" s="54" t="s">
        <v>38</v>
      </c>
      <c r="B42" s="35"/>
      <c r="C42" s="65">
        <f aca="true" t="shared" si="7" ref="C42:Y48">C12+C27</f>
        <v>4383140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115036068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25147</v>
      </c>
      <c r="D48" s="66">
        <f t="shared" si="7"/>
        <v>0</v>
      </c>
      <c r="E48" s="67">
        <f t="shared" si="7"/>
        <v>1550000</v>
      </c>
      <c r="F48" s="67">
        <f t="shared" si="7"/>
        <v>1550000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387500</v>
      </c>
      <c r="Y48" s="67">
        <f t="shared" si="7"/>
        <v>-387500</v>
      </c>
      <c r="Z48" s="69">
        <f t="shared" si="5"/>
        <v>-100</v>
      </c>
      <c r="AA48" s="68">
        <f t="shared" si="8"/>
        <v>1550000</v>
      </c>
    </row>
    <row r="49" spans="1:27" ht="13.5">
      <c r="A49" s="75" t="s">
        <v>49</v>
      </c>
      <c r="B49" s="76"/>
      <c r="C49" s="77">
        <f aca="true" t="shared" si="9" ref="C49:Y49">SUM(C41:C48)</f>
        <v>214007514</v>
      </c>
      <c r="D49" s="78">
        <f t="shared" si="9"/>
        <v>0</v>
      </c>
      <c r="E49" s="79">
        <f t="shared" si="9"/>
        <v>29640800</v>
      </c>
      <c r="F49" s="79">
        <f t="shared" si="9"/>
        <v>29640800</v>
      </c>
      <c r="G49" s="79">
        <f t="shared" si="9"/>
        <v>0</v>
      </c>
      <c r="H49" s="79">
        <f t="shared" si="9"/>
        <v>3681438</v>
      </c>
      <c r="I49" s="79">
        <f t="shared" si="9"/>
        <v>2025552</v>
      </c>
      <c r="J49" s="79">
        <f t="shared" si="9"/>
        <v>5706990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5706990</v>
      </c>
      <c r="X49" s="79">
        <f t="shared" si="9"/>
        <v>7410200</v>
      </c>
      <c r="Y49" s="79">
        <f t="shared" si="9"/>
        <v>-1703210</v>
      </c>
      <c r="Z49" s="80">
        <f t="shared" si="5"/>
        <v>-22.98466977949313</v>
      </c>
      <c r="AA49" s="81">
        <f>SUM(AA41:AA48)</f>
        <v>29640800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3721980</v>
      </c>
      <c r="F51" s="67">
        <f t="shared" si="10"/>
        <v>3721980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930495</v>
      </c>
      <c r="Y51" s="67">
        <f t="shared" si="10"/>
        <v>-930495</v>
      </c>
      <c r="Z51" s="69">
        <f>+IF(X51&lt;&gt;0,+(Y51/X51)*100,0)</f>
        <v>-100</v>
      </c>
      <c r="AA51" s="68">
        <f>SUM(AA57:AA61)</f>
        <v>3721980</v>
      </c>
    </row>
    <row r="52" spans="1:27" ht="13.5">
      <c r="A52" s="84" t="s">
        <v>32</v>
      </c>
      <c r="B52" s="47"/>
      <c r="C52" s="9"/>
      <c r="D52" s="10"/>
      <c r="E52" s="11">
        <v>370000</v>
      </c>
      <c r="F52" s="11">
        <v>370000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92500</v>
      </c>
      <c r="Y52" s="11">
        <v>-92500</v>
      </c>
      <c r="Z52" s="2">
        <v>-100</v>
      </c>
      <c r="AA52" s="15">
        <v>370000</v>
      </c>
    </row>
    <row r="53" spans="1:27" ht="13.5">
      <c r="A53" s="84" t="s">
        <v>33</v>
      </c>
      <c r="B53" s="47"/>
      <c r="C53" s="9"/>
      <c r="D53" s="10"/>
      <c r="E53" s="11">
        <v>911000</v>
      </c>
      <c r="F53" s="11">
        <v>911000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227750</v>
      </c>
      <c r="Y53" s="11">
        <v>-227750</v>
      </c>
      <c r="Z53" s="2">
        <v>-100</v>
      </c>
      <c r="AA53" s="15">
        <v>911000</v>
      </c>
    </row>
    <row r="54" spans="1:27" ht="13.5">
      <c r="A54" s="84" t="s">
        <v>34</v>
      </c>
      <c r="B54" s="47"/>
      <c r="C54" s="9"/>
      <c r="D54" s="10"/>
      <c r="E54" s="11">
        <v>500000</v>
      </c>
      <c r="F54" s="11">
        <v>500000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125000</v>
      </c>
      <c r="Y54" s="11">
        <v>-125000</v>
      </c>
      <c r="Z54" s="2">
        <v>-100</v>
      </c>
      <c r="AA54" s="15">
        <v>500000</v>
      </c>
    </row>
    <row r="55" spans="1:27" ht="13.5">
      <c r="A55" s="84" t="s">
        <v>35</v>
      </c>
      <c r="B55" s="47"/>
      <c r="C55" s="9"/>
      <c r="D55" s="10"/>
      <c r="E55" s="11">
        <v>250000</v>
      </c>
      <c r="F55" s="11">
        <v>250000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62500</v>
      </c>
      <c r="Y55" s="11">
        <v>-62500</v>
      </c>
      <c r="Z55" s="2">
        <v>-100</v>
      </c>
      <c r="AA55" s="15">
        <v>250000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2031000</v>
      </c>
      <c r="F57" s="51">
        <f t="shared" si="11"/>
        <v>2031000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507750</v>
      </c>
      <c r="Y57" s="51">
        <f t="shared" si="11"/>
        <v>-507750</v>
      </c>
      <c r="Z57" s="52">
        <f>+IF(X57&lt;&gt;0,+(Y57/X57)*100,0)</f>
        <v>-100</v>
      </c>
      <c r="AA57" s="53">
        <f>SUM(AA52:AA56)</f>
        <v>2031000</v>
      </c>
    </row>
    <row r="58" spans="1:27" ht="13.5">
      <c r="A58" s="86" t="s">
        <v>38</v>
      </c>
      <c r="B58" s="35"/>
      <c r="C58" s="9"/>
      <c r="D58" s="10"/>
      <c r="E58" s="11">
        <v>5000</v>
      </c>
      <c r="F58" s="11">
        <v>5000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1250</v>
      </c>
      <c r="Y58" s="11">
        <v>-1250</v>
      </c>
      <c r="Z58" s="2">
        <v>-100</v>
      </c>
      <c r="AA58" s="15">
        <v>5000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1685980</v>
      </c>
      <c r="F61" s="11">
        <v>1685980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421495</v>
      </c>
      <c r="Y61" s="11">
        <v>-421495</v>
      </c>
      <c r="Z61" s="2">
        <v>-100</v>
      </c>
      <c r="AA61" s="15">
        <v>1685980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3721980</v>
      </c>
      <c r="F68" s="11"/>
      <c r="G68" s="11">
        <v>133347</v>
      </c>
      <c r="H68" s="11">
        <v>204742</v>
      </c>
      <c r="I68" s="11">
        <v>660998</v>
      </c>
      <c r="J68" s="11">
        <v>999087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999087</v>
      </c>
      <c r="X68" s="11"/>
      <c r="Y68" s="11">
        <v>999087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3721980</v>
      </c>
      <c r="F69" s="79">
        <f t="shared" si="12"/>
        <v>0</v>
      </c>
      <c r="G69" s="79">
        <f t="shared" si="12"/>
        <v>133347</v>
      </c>
      <c r="H69" s="79">
        <f t="shared" si="12"/>
        <v>204742</v>
      </c>
      <c r="I69" s="79">
        <f t="shared" si="12"/>
        <v>660998</v>
      </c>
      <c r="J69" s="79">
        <f t="shared" si="12"/>
        <v>999087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999087</v>
      </c>
      <c r="X69" s="79">
        <f t="shared" si="12"/>
        <v>0</v>
      </c>
      <c r="Y69" s="79">
        <f t="shared" si="12"/>
        <v>999087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10436007</v>
      </c>
      <c r="D5" s="42">
        <f t="shared" si="0"/>
        <v>0</v>
      </c>
      <c r="E5" s="43">
        <f t="shared" si="0"/>
        <v>13992250</v>
      </c>
      <c r="F5" s="43">
        <f t="shared" si="0"/>
        <v>13992250</v>
      </c>
      <c r="G5" s="43">
        <f t="shared" si="0"/>
        <v>400000</v>
      </c>
      <c r="H5" s="43">
        <f t="shared" si="0"/>
        <v>1544580</v>
      </c>
      <c r="I5" s="43">
        <f t="shared" si="0"/>
        <v>714131</v>
      </c>
      <c r="J5" s="43">
        <f t="shared" si="0"/>
        <v>2658711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2658711</v>
      </c>
      <c r="X5" s="43">
        <f t="shared" si="0"/>
        <v>3498063</v>
      </c>
      <c r="Y5" s="43">
        <f t="shared" si="0"/>
        <v>-839352</v>
      </c>
      <c r="Z5" s="44">
        <f>+IF(X5&lt;&gt;0,+(Y5/X5)*100,0)</f>
        <v>-23.994765102858352</v>
      </c>
      <c r="AA5" s="45">
        <f>SUM(AA11:AA18)</f>
        <v>13992250</v>
      </c>
    </row>
    <row r="6" spans="1:27" ht="13.5">
      <c r="A6" s="46" t="s">
        <v>32</v>
      </c>
      <c r="B6" s="47"/>
      <c r="C6" s="9">
        <v>6673205</v>
      </c>
      <c r="D6" s="10"/>
      <c r="E6" s="11">
        <v>1000000</v>
      </c>
      <c r="F6" s="11">
        <v>1000000</v>
      </c>
      <c r="G6" s="11"/>
      <c r="H6" s="11">
        <v>1544580</v>
      </c>
      <c r="I6" s="11"/>
      <c r="J6" s="11">
        <v>1544580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1544580</v>
      </c>
      <c r="X6" s="11">
        <v>250000</v>
      </c>
      <c r="Y6" s="11">
        <v>1294580</v>
      </c>
      <c r="Z6" s="2">
        <v>517.83</v>
      </c>
      <c r="AA6" s="15">
        <v>1000000</v>
      </c>
    </row>
    <row r="7" spans="1:27" ht="13.5">
      <c r="A7" s="46" t="s">
        <v>33</v>
      </c>
      <c r="B7" s="47"/>
      <c r="C7" s="9">
        <v>2589439</v>
      </c>
      <c r="D7" s="10"/>
      <c r="E7" s="11">
        <v>4800000</v>
      </c>
      <c r="F7" s="11">
        <v>4800000</v>
      </c>
      <c r="G7" s="11">
        <v>400000</v>
      </c>
      <c r="H7" s="11"/>
      <c r="I7" s="11">
        <v>714131</v>
      </c>
      <c r="J7" s="11">
        <v>1114131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1114131</v>
      </c>
      <c r="X7" s="11">
        <v>1200000</v>
      </c>
      <c r="Y7" s="11">
        <v>-85869</v>
      </c>
      <c r="Z7" s="2">
        <v>-7.16</v>
      </c>
      <c r="AA7" s="15">
        <v>4800000</v>
      </c>
    </row>
    <row r="8" spans="1:27" ht="13.5">
      <c r="A8" s="46" t="s">
        <v>34</v>
      </c>
      <c r="B8" s="47"/>
      <c r="C8" s="9"/>
      <c r="D8" s="10"/>
      <c r="E8" s="11">
        <v>7322250</v>
      </c>
      <c r="F8" s="11">
        <v>7322250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1830563</v>
      </c>
      <c r="Y8" s="11">
        <v>-1830563</v>
      </c>
      <c r="Z8" s="2">
        <v>-100</v>
      </c>
      <c r="AA8" s="15">
        <v>7322250</v>
      </c>
    </row>
    <row r="9" spans="1:27" ht="13.5">
      <c r="A9" s="46" t="s">
        <v>35</v>
      </c>
      <c r="B9" s="47"/>
      <c r="C9" s="9">
        <v>1173363</v>
      </c>
      <c r="D9" s="10"/>
      <c r="E9" s="11">
        <v>870000</v>
      </c>
      <c r="F9" s="11">
        <v>870000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217500</v>
      </c>
      <c r="Y9" s="11">
        <v>-217500</v>
      </c>
      <c r="Z9" s="2">
        <v>-100</v>
      </c>
      <c r="AA9" s="15">
        <v>870000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10436007</v>
      </c>
      <c r="D11" s="50">
        <f t="shared" si="1"/>
        <v>0</v>
      </c>
      <c r="E11" s="51">
        <f t="shared" si="1"/>
        <v>13992250</v>
      </c>
      <c r="F11" s="51">
        <f t="shared" si="1"/>
        <v>13992250</v>
      </c>
      <c r="G11" s="51">
        <f t="shared" si="1"/>
        <v>400000</v>
      </c>
      <c r="H11" s="51">
        <f t="shared" si="1"/>
        <v>1544580</v>
      </c>
      <c r="I11" s="51">
        <f t="shared" si="1"/>
        <v>714131</v>
      </c>
      <c r="J11" s="51">
        <f t="shared" si="1"/>
        <v>2658711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2658711</v>
      </c>
      <c r="X11" s="51">
        <f t="shared" si="1"/>
        <v>3498063</v>
      </c>
      <c r="Y11" s="51">
        <f t="shared" si="1"/>
        <v>-839352</v>
      </c>
      <c r="Z11" s="52">
        <f>+IF(X11&lt;&gt;0,+(Y11/X11)*100,0)</f>
        <v>-23.994765102858352</v>
      </c>
      <c r="AA11" s="53">
        <f>SUM(AA6:AA10)</f>
        <v>13992250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1210402</v>
      </c>
      <c r="D20" s="59">
        <f t="shared" si="2"/>
        <v>0</v>
      </c>
      <c r="E20" s="60">
        <f t="shared" si="2"/>
        <v>6746997</v>
      </c>
      <c r="F20" s="60">
        <f t="shared" si="2"/>
        <v>6746997</v>
      </c>
      <c r="G20" s="60">
        <f t="shared" si="2"/>
        <v>41805</v>
      </c>
      <c r="H20" s="60">
        <f t="shared" si="2"/>
        <v>568814</v>
      </c>
      <c r="I20" s="60">
        <f t="shared" si="2"/>
        <v>177274</v>
      </c>
      <c r="J20" s="60">
        <f t="shared" si="2"/>
        <v>787893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787893</v>
      </c>
      <c r="X20" s="60">
        <f t="shared" si="2"/>
        <v>1686749</v>
      </c>
      <c r="Y20" s="60">
        <f t="shared" si="2"/>
        <v>-898856</v>
      </c>
      <c r="Z20" s="61">
        <f>+IF(X20&lt;&gt;0,+(Y20/X20)*100,0)</f>
        <v>-53.28925643352983</v>
      </c>
      <c r="AA20" s="62">
        <f>SUM(AA26:AA33)</f>
        <v>6746997</v>
      </c>
    </row>
    <row r="21" spans="1:27" ht="13.5">
      <c r="A21" s="46" t="s">
        <v>32</v>
      </c>
      <c r="B21" s="47"/>
      <c r="C21" s="9"/>
      <c r="D21" s="10"/>
      <c r="E21" s="11">
        <v>3105000</v>
      </c>
      <c r="F21" s="11">
        <v>3105000</v>
      </c>
      <c r="G21" s="11">
        <v>41805</v>
      </c>
      <c r="H21" s="11">
        <v>568814</v>
      </c>
      <c r="I21" s="11">
        <v>13600</v>
      </c>
      <c r="J21" s="11">
        <v>624219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624219</v>
      </c>
      <c r="X21" s="11">
        <v>776250</v>
      </c>
      <c r="Y21" s="11">
        <v>-152031</v>
      </c>
      <c r="Z21" s="2">
        <v>-19.59</v>
      </c>
      <c r="AA21" s="15">
        <v>3105000</v>
      </c>
    </row>
    <row r="22" spans="1:27" ht="13.5">
      <c r="A22" s="46" t="s">
        <v>33</v>
      </c>
      <c r="B22" s="47"/>
      <c r="C22" s="9"/>
      <c r="D22" s="10"/>
      <c r="E22" s="11">
        <v>600000</v>
      </c>
      <c r="F22" s="11">
        <v>600000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150000</v>
      </c>
      <c r="Y22" s="11">
        <v>-150000</v>
      </c>
      <c r="Z22" s="2">
        <v>-100</v>
      </c>
      <c r="AA22" s="15">
        <v>600000</v>
      </c>
    </row>
    <row r="23" spans="1:27" ht="13.5">
      <c r="A23" s="46" t="s">
        <v>34</v>
      </c>
      <c r="B23" s="47"/>
      <c r="C23" s="9"/>
      <c r="D23" s="10"/>
      <c r="E23" s="11">
        <v>500000</v>
      </c>
      <c r="F23" s="11">
        <v>500000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125000</v>
      </c>
      <c r="Y23" s="11">
        <v>-125000</v>
      </c>
      <c r="Z23" s="2">
        <v>-100</v>
      </c>
      <c r="AA23" s="15">
        <v>500000</v>
      </c>
    </row>
    <row r="24" spans="1:27" ht="13.5">
      <c r="A24" s="46" t="s">
        <v>35</v>
      </c>
      <c r="B24" s="47"/>
      <c r="C24" s="9"/>
      <c r="D24" s="10"/>
      <c r="E24" s="11">
        <v>220000</v>
      </c>
      <c r="F24" s="11">
        <v>220000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55000</v>
      </c>
      <c r="Y24" s="11">
        <v>-55000</v>
      </c>
      <c r="Z24" s="2">
        <v>-100</v>
      </c>
      <c r="AA24" s="15">
        <v>220000</v>
      </c>
    </row>
    <row r="25" spans="1:27" ht="13.5">
      <c r="A25" s="46" t="s">
        <v>36</v>
      </c>
      <c r="B25" s="47"/>
      <c r="C25" s="9"/>
      <c r="D25" s="10"/>
      <c r="E25" s="11">
        <v>32136</v>
      </c>
      <c r="F25" s="11">
        <v>32136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8034</v>
      </c>
      <c r="Y25" s="11">
        <v>-8034</v>
      </c>
      <c r="Z25" s="2">
        <v>-100</v>
      </c>
      <c r="AA25" s="15">
        <v>32136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4457136</v>
      </c>
      <c r="F26" s="51">
        <f t="shared" si="3"/>
        <v>4457136</v>
      </c>
      <c r="G26" s="51">
        <f t="shared" si="3"/>
        <v>41805</v>
      </c>
      <c r="H26" s="51">
        <f t="shared" si="3"/>
        <v>568814</v>
      </c>
      <c r="I26" s="51">
        <f t="shared" si="3"/>
        <v>13600</v>
      </c>
      <c r="J26" s="51">
        <f t="shared" si="3"/>
        <v>624219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624219</v>
      </c>
      <c r="X26" s="51">
        <f t="shared" si="3"/>
        <v>1114284</v>
      </c>
      <c r="Y26" s="51">
        <f t="shared" si="3"/>
        <v>-490065</v>
      </c>
      <c r="Z26" s="52">
        <f>+IF(X26&lt;&gt;0,+(Y26/X26)*100,0)</f>
        <v>-43.98025996963072</v>
      </c>
      <c r="AA26" s="53">
        <f>SUM(AA21:AA25)</f>
        <v>4457136</v>
      </c>
    </row>
    <row r="27" spans="1:27" ht="13.5">
      <c r="A27" s="54" t="s">
        <v>38</v>
      </c>
      <c r="B27" s="64"/>
      <c r="C27" s="9"/>
      <c r="D27" s="10"/>
      <c r="E27" s="11">
        <v>321980</v>
      </c>
      <c r="F27" s="11">
        <v>321980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80495</v>
      </c>
      <c r="Y27" s="11">
        <v>-80495</v>
      </c>
      <c r="Z27" s="2">
        <v>-100</v>
      </c>
      <c r="AA27" s="15">
        <v>321980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1201902</v>
      </c>
      <c r="D30" s="10"/>
      <c r="E30" s="11">
        <v>1967881</v>
      </c>
      <c r="F30" s="11">
        <v>1967881</v>
      </c>
      <c r="G30" s="11"/>
      <c r="H30" s="11"/>
      <c r="I30" s="11">
        <v>163674</v>
      </c>
      <c r="J30" s="11">
        <v>163674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163674</v>
      </c>
      <c r="X30" s="11">
        <v>491970</v>
      </c>
      <c r="Y30" s="11">
        <v>-328296</v>
      </c>
      <c r="Z30" s="2">
        <v>-66.73</v>
      </c>
      <c r="AA30" s="15">
        <v>1967881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8500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6673205</v>
      </c>
      <c r="D36" s="10">
        <f t="shared" si="4"/>
        <v>0</v>
      </c>
      <c r="E36" s="11">
        <f t="shared" si="4"/>
        <v>4105000</v>
      </c>
      <c r="F36" s="11">
        <f t="shared" si="4"/>
        <v>4105000</v>
      </c>
      <c r="G36" s="11">
        <f t="shared" si="4"/>
        <v>41805</v>
      </c>
      <c r="H36" s="11">
        <f t="shared" si="4"/>
        <v>2113394</v>
      </c>
      <c r="I36" s="11">
        <f t="shared" si="4"/>
        <v>13600</v>
      </c>
      <c r="J36" s="11">
        <f t="shared" si="4"/>
        <v>2168799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2168799</v>
      </c>
      <c r="X36" s="11">
        <f t="shared" si="4"/>
        <v>1026250</v>
      </c>
      <c r="Y36" s="11">
        <f t="shared" si="4"/>
        <v>1142549</v>
      </c>
      <c r="Z36" s="2">
        <f aca="true" t="shared" si="5" ref="Z36:Z49">+IF(X36&lt;&gt;0,+(Y36/X36)*100,0)</f>
        <v>111.3324238733252</v>
      </c>
      <c r="AA36" s="15">
        <f>AA6+AA21</f>
        <v>4105000</v>
      </c>
    </row>
    <row r="37" spans="1:27" ht="13.5">
      <c r="A37" s="46" t="s">
        <v>33</v>
      </c>
      <c r="B37" s="47"/>
      <c r="C37" s="9">
        <f t="shared" si="4"/>
        <v>2589439</v>
      </c>
      <c r="D37" s="10">
        <f t="shared" si="4"/>
        <v>0</v>
      </c>
      <c r="E37" s="11">
        <f t="shared" si="4"/>
        <v>5400000</v>
      </c>
      <c r="F37" s="11">
        <f t="shared" si="4"/>
        <v>5400000</v>
      </c>
      <c r="G37" s="11">
        <f t="shared" si="4"/>
        <v>400000</v>
      </c>
      <c r="H37" s="11">
        <f t="shared" si="4"/>
        <v>0</v>
      </c>
      <c r="I37" s="11">
        <f t="shared" si="4"/>
        <v>714131</v>
      </c>
      <c r="J37" s="11">
        <f t="shared" si="4"/>
        <v>1114131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1114131</v>
      </c>
      <c r="X37" s="11">
        <f t="shared" si="4"/>
        <v>1350000</v>
      </c>
      <c r="Y37" s="11">
        <f t="shared" si="4"/>
        <v>-235869</v>
      </c>
      <c r="Z37" s="2">
        <f t="shared" si="5"/>
        <v>-17.471777777777778</v>
      </c>
      <c r="AA37" s="15">
        <f>AA7+AA22</f>
        <v>5400000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7822250</v>
      </c>
      <c r="F38" s="11">
        <f t="shared" si="4"/>
        <v>7822250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1955563</v>
      </c>
      <c r="Y38" s="11">
        <f t="shared" si="4"/>
        <v>-1955563</v>
      </c>
      <c r="Z38" s="2">
        <f t="shared" si="5"/>
        <v>-100</v>
      </c>
      <c r="AA38" s="15">
        <f>AA8+AA23</f>
        <v>7822250</v>
      </c>
    </row>
    <row r="39" spans="1:27" ht="13.5">
      <c r="A39" s="46" t="s">
        <v>35</v>
      </c>
      <c r="B39" s="47"/>
      <c r="C39" s="9">
        <f t="shared" si="4"/>
        <v>1173363</v>
      </c>
      <c r="D39" s="10">
        <f t="shared" si="4"/>
        <v>0</v>
      </c>
      <c r="E39" s="11">
        <f t="shared" si="4"/>
        <v>1090000</v>
      </c>
      <c r="F39" s="11">
        <f t="shared" si="4"/>
        <v>1090000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272500</v>
      </c>
      <c r="Y39" s="11">
        <f t="shared" si="4"/>
        <v>-272500</v>
      </c>
      <c r="Z39" s="2">
        <f t="shared" si="5"/>
        <v>-100</v>
      </c>
      <c r="AA39" s="15">
        <f>AA9+AA24</f>
        <v>1090000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32136</v>
      </c>
      <c r="F40" s="11">
        <f t="shared" si="4"/>
        <v>32136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8034</v>
      </c>
      <c r="Y40" s="11">
        <f t="shared" si="4"/>
        <v>-8034</v>
      </c>
      <c r="Z40" s="2">
        <f t="shared" si="5"/>
        <v>-100</v>
      </c>
      <c r="AA40" s="15">
        <f>AA10+AA25</f>
        <v>32136</v>
      </c>
    </row>
    <row r="41" spans="1:27" ht="13.5">
      <c r="A41" s="48" t="s">
        <v>37</v>
      </c>
      <c r="B41" s="47"/>
      <c r="C41" s="49">
        <f aca="true" t="shared" si="6" ref="C41:Y41">SUM(C36:C40)</f>
        <v>10436007</v>
      </c>
      <c r="D41" s="50">
        <f t="shared" si="6"/>
        <v>0</v>
      </c>
      <c r="E41" s="51">
        <f t="shared" si="6"/>
        <v>18449386</v>
      </c>
      <c r="F41" s="51">
        <f t="shared" si="6"/>
        <v>18449386</v>
      </c>
      <c r="G41" s="51">
        <f t="shared" si="6"/>
        <v>441805</v>
      </c>
      <c r="H41" s="51">
        <f t="shared" si="6"/>
        <v>2113394</v>
      </c>
      <c r="I41" s="51">
        <f t="shared" si="6"/>
        <v>727731</v>
      </c>
      <c r="J41" s="51">
        <f t="shared" si="6"/>
        <v>3282930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3282930</v>
      </c>
      <c r="X41" s="51">
        <f t="shared" si="6"/>
        <v>4612347</v>
      </c>
      <c r="Y41" s="51">
        <f t="shared" si="6"/>
        <v>-1329417</v>
      </c>
      <c r="Z41" s="52">
        <f t="shared" si="5"/>
        <v>-28.823004860649036</v>
      </c>
      <c r="AA41" s="53">
        <f>SUM(AA36:AA40)</f>
        <v>18449386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321980</v>
      </c>
      <c r="F42" s="67">
        <f t="shared" si="7"/>
        <v>321980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80495</v>
      </c>
      <c r="Y42" s="67">
        <f t="shared" si="7"/>
        <v>-80495</v>
      </c>
      <c r="Z42" s="69">
        <f t="shared" si="5"/>
        <v>-100</v>
      </c>
      <c r="AA42" s="68">
        <f aca="true" t="shared" si="8" ref="AA42:AA48">AA12+AA27</f>
        <v>321980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1201902</v>
      </c>
      <c r="D45" s="66">
        <f t="shared" si="7"/>
        <v>0</v>
      </c>
      <c r="E45" s="67">
        <f t="shared" si="7"/>
        <v>1967881</v>
      </c>
      <c r="F45" s="67">
        <f t="shared" si="7"/>
        <v>1967881</v>
      </c>
      <c r="G45" s="67">
        <f t="shared" si="7"/>
        <v>0</v>
      </c>
      <c r="H45" s="67">
        <f t="shared" si="7"/>
        <v>0</v>
      </c>
      <c r="I45" s="67">
        <f t="shared" si="7"/>
        <v>163674</v>
      </c>
      <c r="J45" s="67">
        <f t="shared" si="7"/>
        <v>163674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163674</v>
      </c>
      <c r="X45" s="67">
        <f t="shared" si="7"/>
        <v>491970</v>
      </c>
      <c r="Y45" s="67">
        <f t="shared" si="7"/>
        <v>-328296</v>
      </c>
      <c r="Z45" s="69">
        <f t="shared" si="5"/>
        <v>-66.73089822550156</v>
      </c>
      <c r="AA45" s="68">
        <f t="shared" si="8"/>
        <v>1967881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8500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11646409</v>
      </c>
      <c r="D49" s="78">
        <f t="shared" si="9"/>
        <v>0</v>
      </c>
      <c r="E49" s="79">
        <f t="shared" si="9"/>
        <v>20739247</v>
      </c>
      <c r="F49" s="79">
        <f t="shared" si="9"/>
        <v>20739247</v>
      </c>
      <c r="G49" s="79">
        <f t="shared" si="9"/>
        <v>441805</v>
      </c>
      <c r="H49" s="79">
        <f t="shared" si="9"/>
        <v>2113394</v>
      </c>
      <c r="I49" s="79">
        <f t="shared" si="9"/>
        <v>891405</v>
      </c>
      <c r="J49" s="79">
        <f t="shared" si="9"/>
        <v>3446604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3446604</v>
      </c>
      <c r="X49" s="79">
        <f t="shared" si="9"/>
        <v>5184812</v>
      </c>
      <c r="Y49" s="79">
        <f t="shared" si="9"/>
        <v>-1738208</v>
      </c>
      <c r="Z49" s="80">
        <f t="shared" si="5"/>
        <v>-33.52499569897616</v>
      </c>
      <c r="AA49" s="81">
        <f>SUM(AA41:AA48)</f>
        <v>20739247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11964717</v>
      </c>
      <c r="D51" s="66">
        <f t="shared" si="10"/>
        <v>0</v>
      </c>
      <c r="E51" s="67">
        <f t="shared" si="10"/>
        <v>16770984</v>
      </c>
      <c r="F51" s="67">
        <f t="shared" si="10"/>
        <v>16770984</v>
      </c>
      <c r="G51" s="67">
        <f t="shared" si="10"/>
        <v>346040</v>
      </c>
      <c r="H51" s="67">
        <f t="shared" si="10"/>
        <v>333252</v>
      </c>
      <c r="I51" s="67">
        <f t="shared" si="10"/>
        <v>625059</v>
      </c>
      <c r="J51" s="67">
        <f t="shared" si="10"/>
        <v>1304351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1304351</v>
      </c>
      <c r="X51" s="67">
        <f t="shared" si="10"/>
        <v>4192747</v>
      </c>
      <c r="Y51" s="67">
        <f t="shared" si="10"/>
        <v>-2888396</v>
      </c>
      <c r="Z51" s="69">
        <f>+IF(X51&lt;&gt;0,+(Y51/X51)*100,0)</f>
        <v>-68.89030032100672</v>
      </c>
      <c r="AA51" s="68">
        <f>SUM(AA57:AA61)</f>
        <v>16770984</v>
      </c>
    </row>
    <row r="52" spans="1:27" ht="13.5">
      <c r="A52" s="84" t="s">
        <v>32</v>
      </c>
      <c r="B52" s="47"/>
      <c r="C52" s="9">
        <v>830064</v>
      </c>
      <c r="D52" s="10"/>
      <c r="E52" s="11">
        <v>628418</v>
      </c>
      <c r="F52" s="11">
        <v>628418</v>
      </c>
      <c r="G52" s="11">
        <v>3315</v>
      </c>
      <c r="H52" s="11"/>
      <c r="I52" s="11">
        <v>27170</v>
      </c>
      <c r="J52" s="11">
        <v>30485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30485</v>
      </c>
      <c r="X52" s="11">
        <v>157105</v>
      </c>
      <c r="Y52" s="11">
        <v>-126620</v>
      </c>
      <c r="Z52" s="2">
        <v>-80.6</v>
      </c>
      <c r="AA52" s="15">
        <v>628418</v>
      </c>
    </row>
    <row r="53" spans="1:27" ht="13.5">
      <c r="A53" s="84" t="s">
        <v>33</v>
      </c>
      <c r="B53" s="47"/>
      <c r="C53" s="9">
        <v>3511484</v>
      </c>
      <c r="D53" s="10"/>
      <c r="E53" s="11">
        <v>1544688</v>
      </c>
      <c r="F53" s="11">
        <v>1544688</v>
      </c>
      <c r="G53" s="11">
        <v>42327</v>
      </c>
      <c r="H53" s="11">
        <v>9594</v>
      </c>
      <c r="I53" s="11">
        <v>11312</v>
      </c>
      <c r="J53" s="11">
        <v>63233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63233</v>
      </c>
      <c r="X53" s="11">
        <v>386172</v>
      </c>
      <c r="Y53" s="11">
        <v>-322939</v>
      </c>
      <c r="Z53" s="2">
        <v>-83.63</v>
      </c>
      <c r="AA53" s="15">
        <v>1544688</v>
      </c>
    </row>
    <row r="54" spans="1:27" ht="13.5">
      <c r="A54" s="84" t="s">
        <v>34</v>
      </c>
      <c r="B54" s="47"/>
      <c r="C54" s="9">
        <v>782607</v>
      </c>
      <c r="D54" s="10"/>
      <c r="E54" s="11">
        <v>1230660</v>
      </c>
      <c r="F54" s="11">
        <v>1230660</v>
      </c>
      <c r="G54" s="11"/>
      <c r="H54" s="11"/>
      <c r="I54" s="11">
        <v>26230</v>
      </c>
      <c r="J54" s="11">
        <v>26230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26230</v>
      </c>
      <c r="X54" s="11">
        <v>307665</v>
      </c>
      <c r="Y54" s="11">
        <v>-281435</v>
      </c>
      <c r="Z54" s="2">
        <v>-91.47</v>
      </c>
      <c r="AA54" s="15">
        <v>1230660</v>
      </c>
    </row>
    <row r="55" spans="1:27" ht="13.5">
      <c r="A55" s="84" t="s">
        <v>35</v>
      </c>
      <c r="B55" s="47"/>
      <c r="C55" s="9">
        <v>19329</v>
      </c>
      <c r="D55" s="10"/>
      <c r="E55" s="11">
        <v>66414</v>
      </c>
      <c r="F55" s="11">
        <v>66414</v>
      </c>
      <c r="G55" s="11"/>
      <c r="H55" s="11">
        <v>2948</v>
      </c>
      <c r="I55" s="11"/>
      <c r="J55" s="11">
        <v>2948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2948</v>
      </c>
      <c r="X55" s="11">
        <v>16604</v>
      </c>
      <c r="Y55" s="11">
        <v>-13656</v>
      </c>
      <c r="Z55" s="2">
        <v>-82.25</v>
      </c>
      <c r="AA55" s="15">
        <v>66414</v>
      </c>
    </row>
    <row r="56" spans="1:27" ht="13.5">
      <c r="A56" s="84" t="s">
        <v>36</v>
      </c>
      <c r="B56" s="47"/>
      <c r="C56" s="9">
        <v>3058743</v>
      </c>
      <c r="D56" s="10"/>
      <c r="E56" s="11"/>
      <c r="F56" s="11"/>
      <c r="G56" s="11"/>
      <c r="H56" s="11">
        <v>4930</v>
      </c>
      <c r="I56" s="11"/>
      <c r="J56" s="11">
        <v>4930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4930</v>
      </c>
      <c r="X56" s="11"/>
      <c r="Y56" s="11">
        <v>4930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8202227</v>
      </c>
      <c r="D57" s="50">
        <f t="shared" si="11"/>
        <v>0</v>
      </c>
      <c r="E57" s="51">
        <f t="shared" si="11"/>
        <v>3470180</v>
      </c>
      <c r="F57" s="51">
        <f t="shared" si="11"/>
        <v>3470180</v>
      </c>
      <c r="G57" s="51">
        <f t="shared" si="11"/>
        <v>45642</v>
      </c>
      <c r="H57" s="51">
        <f t="shared" si="11"/>
        <v>17472</v>
      </c>
      <c r="I57" s="51">
        <f t="shared" si="11"/>
        <v>64712</v>
      </c>
      <c r="J57" s="51">
        <f t="shared" si="11"/>
        <v>127826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127826</v>
      </c>
      <c r="X57" s="51">
        <f t="shared" si="11"/>
        <v>867546</v>
      </c>
      <c r="Y57" s="51">
        <f t="shared" si="11"/>
        <v>-739720</v>
      </c>
      <c r="Z57" s="52">
        <f>+IF(X57&lt;&gt;0,+(Y57/X57)*100,0)</f>
        <v>-85.26579570420473</v>
      </c>
      <c r="AA57" s="53">
        <f>SUM(AA52:AA56)</f>
        <v>3470180</v>
      </c>
    </row>
    <row r="58" spans="1:27" ht="13.5">
      <c r="A58" s="86" t="s">
        <v>38</v>
      </c>
      <c r="B58" s="35"/>
      <c r="C58" s="9">
        <v>407542</v>
      </c>
      <c r="D58" s="10"/>
      <c r="E58" s="11">
        <v>2037021</v>
      </c>
      <c r="F58" s="11">
        <v>2037021</v>
      </c>
      <c r="G58" s="11">
        <v>158548</v>
      </c>
      <c r="H58" s="11">
        <v>244187</v>
      </c>
      <c r="I58" s="11">
        <v>35424</v>
      </c>
      <c r="J58" s="11">
        <v>438159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438159</v>
      </c>
      <c r="X58" s="11">
        <v>509255</v>
      </c>
      <c r="Y58" s="11">
        <v>-71096</v>
      </c>
      <c r="Z58" s="2">
        <v>-13.96</v>
      </c>
      <c r="AA58" s="15">
        <v>2037021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3354948</v>
      </c>
      <c r="D61" s="10"/>
      <c r="E61" s="11">
        <v>11263783</v>
      </c>
      <c r="F61" s="11">
        <v>11263783</v>
      </c>
      <c r="G61" s="11">
        <v>141850</v>
      </c>
      <c r="H61" s="11">
        <v>71593</v>
      </c>
      <c r="I61" s="11">
        <v>524923</v>
      </c>
      <c r="J61" s="11">
        <v>738366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738366</v>
      </c>
      <c r="X61" s="11">
        <v>2815946</v>
      </c>
      <c r="Y61" s="11">
        <v>-2077580</v>
      </c>
      <c r="Z61" s="2">
        <v>-73.78</v>
      </c>
      <c r="AA61" s="15">
        <v>11263783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8538123</v>
      </c>
      <c r="F66" s="14"/>
      <c r="G66" s="14">
        <v>112452</v>
      </c>
      <c r="H66" s="14">
        <v>46209</v>
      </c>
      <c r="I66" s="14">
        <v>230874</v>
      </c>
      <c r="J66" s="14">
        <v>389535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389535</v>
      </c>
      <c r="X66" s="14"/>
      <c r="Y66" s="14">
        <v>389535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8232861</v>
      </c>
      <c r="F67" s="11"/>
      <c r="G67" s="11">
        <v>233590</v>
      </c>
      <c r="H67" s="11">
        <v>287043</v>
      </c>
      <c r="I67" s="11">
        <v>394186</v>
      </c>
      <c r="J67" s="11">
        <v>914819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914819</v>
      </c>
      <c r="X67" s="11"/>
      <c r="Y67" s="11">
        <v>914819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16770984</v>
      </c>
      <c r="F69" s="79">
        <f t="shared" si="12"/>
        <v>0</v>
      </c>
      <c r="G69" s="79">
        <f t="shared" si="12"/>
        <v>346042</v>
      </c>
      <c r="H69" s="79">
        <f t="shared" si="12"/>
        <v>333252</v>
      </c>
      <c r="I69" s="79">
        <f t="shared" si="12"/>
        <v>625060</v>
      </c>
      <c r="J69" s="79">
        <f t="shared" si="12"/>
        <v>1304354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1304354</v>
      </c>
      <c r="X69" s="79">
        <f t="shared" si="12"/>
        <v>0</v>
      </c>
      <c r="Y69" s="79">
        <f t="shared" si="12"/>
        <v>1304354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11371478</v>
      </c>
      <c r="D5" s="42">
        <f t="shared" si="0"/>
        <v>0</v>
      </c>
      <c r="E5" s="43">
        <f t="shared" si="0"/>
        <v>15000000</v>
      </c>
      <c r="F5" s="43">
        <f t="shared" si="0"/>
        <v>15000000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3750000</v>
      </c>
      <c r="Y5" s="43">
        <f t="shared" si="0"/>
        <v>-3750000</v>
      </c>
      <c r="Z5" s="44">
        <f>+IF(X5&lt;&gt;0,+(Y5/X5)*100,0)</f>
        <v>-100</v>
      </c>
      <c r="AA5" s="45">
        <f>SUM(AA11:AA18)</f>
        <v>15000000</v>
      </c>
    </row>
    <row r="6" spans="1:27" ht="13.5">
      <c r="A6" s="46" t="s">
        <v>32</v>
      </c>
      <c r="B6" s="47"/>
      <c r="C6" s="9">
        <v>1458250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>
        <v>408966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3295755</v>
      </c>
      <c r="D8" s="10"/>
      <c r="E8" s="11">
        <v>15000000</v>
      </c>
      <c r="F8" s="11">
        <v>15000000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3750000</v>
      </c>
      <c r="Y8" s="11">
        <v>-3750000</v>
      </c>
      <c r="Z8" s="2">
        <v>-100</v>
      </c>
      <c r="AA8" s="15">
        <v>15000000</v>
      </c>
    </row>
    <row r="9" spans="1:27" ht="13.5">
      <c r="A9" s="46" t="s">
        <v>35</v>
      </c>
      <c r="B9" s="47"/>
      <c r="C9" s="9">
        <v>77936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101733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5342640</v>
      </c>
      <c r="D11" s="50">
        <f t="shared" si="1"/>
        <v>0</v>
      </c>
      <c r="E11" s="51">
        <f t="shared" si="1"/>
        <v>15000000</v>
      </c>
      <c r="F11" s="51">
        <f t="shared" si="1"/>
        <v>15000000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3750000</v>
      </c>
      <c r="Y11" s="51">
        <f t="shared" si="1"/>
        <v>-3750000</v>
      </c>
      <c r="Z11" s="52">
        <f>+IF(X11&lt;&gt;0,+(Y11/X11)*100,0)</f>
        <v>-100</v>
      </c>
      <c r="AA11" s="53">
        <f>SUM(AA6:AA10)</f>
        <v>15000000</v>
      </c>
    </row>
    <row r="12" spans="1:27" ht="13.5">
      <c r="A12" s="54" t="s">
        <v>38</v>
      </c>
      <c r="B12" s="35"/>
      <c r="C12" s="9">
        <v>3957483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2065039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6316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5610030</v>
      </c>
      <c r="D20" s="59">
        <f t="shared" si="2"/>
        <v>0</v>
      </c>
      <c r="E20" s="60">
        <f t="shared" si="2"/>
        <v>8669000</v>
      </c>
      <c r="F20" s="60">
        <f t="shared" si="2"/>
        <v>8669000</v>
      </c>
      <c r="G20" s="60">
        <f t="shared" si="2"/>
        <v>0</v>
      </c>
      <c r="H20" s="60">
        <f t="shared" si="2"/>
        <v>59193</v>
      </c>
      <c r="I20" s="60">
        <f t="shared" si="2"/>
        <v>0</v>
      </c>
      <c r="J20" s="60">
        <f t="shared" si="2"/>
        <v>59193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59193</v>
      </c>
      <c r="X20" s="60">
        <f t="shared" si="2"/>
        <v>2167250</v>
      </c>
      <c r="Y20" s="60">
        <f t="shared" si="2"/>
        <v>-2108057</v>
      </c>
      <c r="Z20" s="61">
        <f>+IF(X20&lt;&gt;0,+(Y20/X20)*100,0)</f>
        <v>-97.26875072095974</v>
      </c>
      <c r="AA20" s="62">
        <f>SUM(AA26:AA33)</f>
        <v>8669000</v>
      </c>
    </row>
    <row r="21" spans="1:27" ht="13.5">
      <c r="A21" s="46" t="s">
        <v>32</v>
      </c>
      <c r="B21" s="47"/>
      <c r="C21" s="9">
        <v>1443652</v>
      </c>
      <c r="D21" s="10"/>
      <c r="E21" s="11">
        <v>4150000</v>
      </c>
      <c r="F21" s="11">
        <v>4150000</v>
      </c>
      <c r="G21" s="11"/>
      <c r="H21" s="11">
        <v>38014</v>
      </c>
      <c r="I21" s="11"/>
      <c r="J21" s="11">
        <v>38014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38014</v>
      </c>
      <c r="X21" s="11">
        <v>1037500</v>
      </c>
      <c r="Y21" s="11">
        <v>-999486</v>
      </c>
      <c r="Z21" s="2">
        <v>-96.34</v>
      </c>
      <c r="AA21" s="15">
        <v>4150000</v>
      </c>
    </row>
    <row r="22" spans="1:27" ht="13.5">
      <c r="A22" s="46" t="s">
        <v>33</v>
      </c>
      <c r="B22" s="47"/>
      <c r="C22" s="9"/>
      <c r="D22" s="10"/>
      <c r="E22" s="11">
        <v>1000000</v>
      </c>
      <c r="F22" s="11">
        <v>1000000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250000</v>
      </c>
      <c r="Y22" s="11">
        <v>-250000</v>
      </c>
      <c r="Z22" s="2">
        <v>-100</v>
      </c>
      <c r="AA22" s="15">
        <v>1000000</v>
      </c>
    </row>
    <row r="23" spans="1:27" ht="13.5">
      <c r="A23" s="46" t="s">
        <v>34</v>
      </c>
      <c r="B23" s="47"/>
      <c r="C23" s="9">
        <v>36983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>
        <v>8715</v>
      </c>
      <c r="D24" s="10"/>
      <c r="E24" s="11">
        <v>2277000</v>
      </c>
      <c r="F24" s="11">
        <v>2277000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569250</v>
      </c>
      <c r="Y24" s="11">
        <v>-569250</v>
      </c>
      <c r="Z24" s="2">
        <v>-100</v>
      </c>
      <c r="AA24" s="15">
        <v>2277000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1489350</v>
      </c>
      <c r="D26" s="50">
        <f t="shared" si="3"/>
        <v>0</v>
      </c>
      <c r="E26" s="51">
        <f t="shared" si="3"/>
        <v>7427000</v>
      </c>
      <c r="F26" s="51">
        <f t="shared" si="3"/>
        <v>7427000</v>
      </c>
      <c r="G26" s="51">
        <f t="shared" si="3"/>
        <v>0</v>
      </c>
      <c r="H26" s="51">
        <f t="shared" si="3"/>
        <v>38014</v>
      </c>
      <c r="I26" s="51">
        <f t="shared" si="3"/>
        <v>0</v>
      </c>
      <c r="J26" s="51">
        <f t="shared" si="3"/>
        <v>38014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38014</v>
      </c>
      <c r="X26" s="51">
        <f t="shared" si="3"/>
        <v>1856750</v>
      </c>
      <c r="Y26" s="51">
        <f t="shared" si="3"/>
        <v>-1818736</v>
      </c>
      <c r="Z26" s="52">
        <f>+IF(X26&lt;&gt;0,+(Y26/X26)*100,0)</f>
        <v>-97.9526592163727</v>
      </c>
      <c r="AA26" s="53">
        <f>SUM(AA21:AA25)</f>
        <v>7427000</v>
      </c>
    </row>
    <row r="27" spans="1:27" ht="13.5">
      <c r="A27" s="54" t="s">
        <v>38</v>
      </c>
      <c r="B27" s="64"/>
      <c r="C27" s="9">
        <v>3809425</v>
      </c>
      <c r="D27" s="10"/>
      <c r="E27" s="11">
        <v>1242000</v>
      </c>
      <c r="F27" s="11">
        <v>1242000</v>
      </c>
      <c r="G27" s="11"/>
      <c r="H27" s="11">
        <v>21179</v>
      </c>
      <c r="I27" s="11"/>
      <c r="J27" s="11">
        <v>21179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21179</v>
      </c>
      <c r="X27" s="11">
        <v>310500</v>
      </c>
      <c r="Y27" s="11">
        <v>-289321</v>
      </c>
      <c r="Z27" s="2">
        <v>-93.18</v>
      </c>
      <c r="AA27" s="15">
        <v>1242000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311255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2901902</v>
      </c>
      <c r="D36" s="10">
        <f t="shared" si="4"/>
        <v>0</v>
      </c>
      <c r="E36" s="11">
        <f t="shared" si="4"/>
        <v>4150000</v>
      </c>
      <c r="F36" s="11">
        <f t="shared" si="4"/>
        <v>4150000</v>
      </c>
      <c r="G36" s="11">
        <f t="shared" si="4"/>
        <v>0</v>
      </c>
      <c r="H36" s="11">
        <f t="shared" si="4"/>
        <v>38014</v>
      </c>
      <c r="I36" s="11">
        <f t="shared" si="4"/>
        <v>0</v>
      </c>
      <c r="J36" s="11">
        <f t="shared" si="4"/>
        <v>38014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38014</v>
      </c>
      <c r="X36" s="11">
        <f t="shared" si="4"/>
        <v>1037500</v>
      </c>
      <c r="Y36" s="11">
        <f t="shared" si="4"/>
        <v>-999486</v>
      </c>
      <c r="Z36" s="2">
        <f aca="true" t="shared" si="5" ref="Z36:Z49">+IF(X36&lt;&gt;0,+(Y36/X36)*100,0)</f>
        <v>-96.336</v>
      </c>
      <c r="AA36" s="15">
        <f>AA6+AA21</f>
        <v>4150000</v>
      </c>
    </row>
    <row r="37" spans="1:27" ht="13.5">
      <c r="A37" s="46" t="s">
        <v>33</v>
      </c>
      <c r="B37" s="47"/>
      <c r="C37" s="9">
        <f t="shared" si="4"/>
        <v>408966</v>
      </c>
      <c r="D37" s="10">
        <f t="shared" si="4"/>
        <v>0</v>
      </c>
      <c r="E37" s="11">
        <f t="shared" si="4"/>
        <v>1000000</v>
      </c>
      <c r="F37" s="11">
        <f t="shared" si="4"/>
        <v>1000000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250000</v>
      </c>
      <c r="Y37" s="11">
        <f t="shared" si="4"/>
        <v>-250000</v>
      </c>
      <c r="Z37" s="2">
        <f t="shared" si="5"/>
        <v>-100</v>
      </c>
      <c r="AA37" s="15">
        <f>AA7+AA22</f>
        <v>1000000</v>
      </c>
    </row>
    <row r="38" spans="1:27" ht="13.5">
      <c r="A38" s="46" t="s">
        <v>34</v>
      </c>
      <c r="B38" s="47"/>
      <c r="C38" s="9">
        <f t="shared" si="4"/>
        <v>3332738</v>
      </c>
      <c r="D38" s="10">
        <f t="shared" si="4"/>
        <v>0</v>
      </c>
      <c r="E38" s="11">
        <f t="shared" si="4"/>
        <v>15000000</v>
      </c>
      <c r="F38" s="11">
        <f t="shared" si="4"/>
        <v>15000000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3750000</v>
      </c>
      <c r="Y38" s="11">
        <f t="shared" si="4"/>
        <v>-3750000</v>
      </c>
      <c r="Z38" s="2">
        <f t="shared" si="5"/>
        <v>-100</v>
      </c>
      <c r="AA38" s="15">
        <f>AA8+AA23</f>
        <v>15000000</v>
      </c>
    </row>
    <row r="39" spans="1:27" ht="13.5">
      <c r="A39" s="46" t="s">
        <v>35</v>
      </c>
      <c r="B39" s="47"/>
      <c r="C39" s="9">
        <f t="shared" si="4"/>
        <v>86651</v>
      </c>
      <c r="D39" s="10">
        <f t="shared" si="4"/>
        <v>0</v>
      </c>
      <c r="E39" s="11">
        <f t="shared" si="4"/>
        <v>2277000</v>
      </c>
      <c r="F39" s="11">
        <f t="shared" si="4"/>
        <v>2277000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569250</v>
      </c>
      <c r="Y39" s="11">
        <f t="shared" si="4"/>
        <v>-569250</v>
      </c>
      <c r="Z39" s="2">
        <f t="shared" si="5"/>
        <v>-100</v>
      </c>
      <c r="AA39" s="15">
        <f>AA9+AA24</f>
        <v>2277000</v>
      </c>
    </row>
    <row r="40" spans="1:27" ht="13.5">
      <c r="A40" s="46" t="s">
        <v>36</v>
      </c>
      <c r="B40" s="47"/>
      <c r="C40" s="9">
        <f t="shared" si="4"/>
        <v>101733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6831990</v>
      </c>
      <c r="D41" s="50">
        <f t="shared" si="6"/>
        <v>0</v>
      </c>
      <c r="E41" s="51">
        <f t="shared" si="6"/>
        <v>22427000</v>
      </c>
      <c r="F41" s="51">
        <f t="shared" si="6"/>
        <v>22427000</v>
      </c>
      <c r="G41" s="51">
        <f t="shared" si="6"/>
        <v>0</v>
      </c>
      <c r="H41" s="51">
        <f t="shared" si="6"/>
        <v>38014</v>
      </c>
      <c r="I41" s="51">
        <f t="shared" si="6"/>
        <v>0</v>
      </c>
      <c r="J41" s="51">
        <f t="shared" si="6"/>
        <v>38014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38014</v>
      </c>
      <c r="X41" s="51">
        <f t="shared" si="6"/>
        <v>5606750</v>
      </c>
      <c r="Y41" s="51">
        <f t="shared" si="6"/>
        <v>-5568736</v>
      </c>
      <c r="Z41" s="52">
        <f t="shared" si="5"/>
        <v>-99.32199580862353</v>
      </c>
      <c r="AA41" s="53">
        <f>SUM(AA36:AA40)</f>
        <v>22427000</v>
      </c>
    </row>
    <row r="42" spans="1:27" ht="13.5">
      <c r="A42" s="54" t="s">
        <v>38</v>
      </c>
      <c r="B42" s="35"/>
      <c r="C42" s="65">
        <f aca="true" t="shared" si="7" ref="C42:Y48">C12+C27</f>
        <v>7766908</v>
      </c>
      <c r="D42" s="66">
        <f t="shared" si="7"/>
        <v>0</v>
      </c>
      <c r="E42" s="67">
        <f t="shared" si="7"/>
        <v>1242000</v>
      </c>
      <c r="F42" s="67">
        <f t="shared" si="7"/>
        <v>1242000</v>
      </c>
      <c r="G42" s="67">
        <f t="shared" si="7"/>
        <v>0</v>
      </c>
      <c r="H42" s="67">
        <f t="shared" si="7"/>
        <v>21179</v>
      </c>
      <c r="I42" s="67">
        <f t="shared" si="7"/>
        <v>0</v>
      </c>
      <c r="J42" s="67">
        <f t="shared" si="7"/>
        <v>21179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21179</v>
      </c>
      <c r="X42" s="67">
        <f t="shared" si="7"/>
        <v>310500</v>
      </c>
      <c r="Y42" s="67">
        <f t="shared" si="7"/>
        <v>-289321</v>
      </c>
      <c r="Z42" s="69">
        <f t="shared" si="5"/>
        <v>-93.17906602254429</v>
      </c>
      <c r="AA42" s="68">
        <f aca="true" t="shared" si="8" ref="AA42:AA48">AA12+AA27</f>
        <v>1242000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2376294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6316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16981508</v>
      </c>
      <c r="D49" s="78">
        <f t="shared" si="9"/>
        <v>0</v>
      </c>
      <c r="E49" s="79">
        <f t="shared" si="9"/>
        <v>23669000</v>
      </c>
      <c r="F49" s="79">
        <f t="shared" si="9"/>
        <v>23669000</v>
      </c>
      <c r="G49" s="79">
        <f t="shared" si="9"/>
        <v>0</v>
      </c>
      <c r="H49" s="79">
        <f t="shared" si="9"/>
        <v>59193</v>
      </c>
      <c r="I49" s="79">
        <f t="shared" si="9"/>
        <v>0</v>
      </c>
      <c r="J49" s="79">
        <f t="shared" si="9"/>
        <v>59193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59193</v>
      </c>
      <c r="X49" s="79">
        <f t="shared" si="9"/>
        <v>5917250</v>
      </c>
      <c r="Y49" s="79">
        <f t="shared" si="9"/>
        <v>-5858057</v>
      </c>
      <c r="Z49" s="80">
        <f t="shared" si="5"/>
        <v>-98.99965355528329</v>
      </c>
      <c r="AA49" s="81">
        <f>SUM(AA41:AA48)</f>
        <v>23669000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2030382</v>
      </c>
      <c r="D51" s="66">
        <f t="shared" si="10"/>
        <v>0</v>
      </c>
      <c r="E51" s="67">
        <f t="shared" si="10"/>
        <v>2771350</v>
      </c>
      <c r="F51" s="67">
        <f t="shared" si="10"/>
        <v>2771350</v>
      </c>
      <c r="G51" s="67">
        <f t="shared" si="10"/>
        <v>159313</v>
      </c>
      <c r="H51" s="67">
        <f t="shared" si="10"/>
        <v>51623</v>
      </c>
      <c r="I51" s="67">
        <f t="shared" si="10"/>
        <v>0</v>
      </c>
      <c r="J51" s="67">
        <f t="shared" si="10"/>
        <v>210936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210936</v>
      </c>
      <c r="X51" s="67">
        <f t="shared" si="10"/>
        <v>692837</v>
      </c>
      <c r="Y51" s="67">
        <f t="shared" si="10"/>
        <v>-481901</v>
      </c>
      <c r="Z51" s="69">
        <f>+IF(X51&lt;&gt;0,+(Y51/X51)*100,0)</f>
        <v>-69.55474375646797</v>
      </c>
      <c r="AA51" s="68">
        <f>SUM(AA57:AA61)</f>
        <v>2771350</v>
      </c>
    </row>
    <row r="52" spans="1:27" ht="13.5">
      <c r="A52" s="84" t="s">
        <v>32</v>
      </c>
      <c r="B52" s="47"/>
      <c r="C52" s="9">
        <v>14598</v>
      </c>
      <c r="D52" s="10"/>
      <c r="E52" s="11">
        <v>62000</v>
      </c>
      <c r="F52" s="11">
        <v>62000</v>
      </c>
      <c r="G52" s="11">
        <v>147</v>
      </c>
      <c r="H52" s="11">
        <v>365</v>
      </c>
      <c r="I52" s="11"/>
      <c r="J52" s="11">
        <v>512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512</v>
      </c>
      <c r="X52" s="11">
        <v>15500</v>
      </c>
      <c r="Y52" s="11">
        <v>-14988</v>
      </c>
      <c r="Z52" s="2">
        <v>-96.7</v>
      </c>
      <c r="AA52" s="15">
        <v>62000</v>
      </c>
    </row>
    <row r="53" spans="1:27" ht="13.5">
      <c r="A53" s="84" t="s">
        <v>33</v>
      </c>
      <c r="B53" s="47"/>
      <c r="C53" s="9">
        <v>408966</v>
      </c>
      <c r="D53" s="10"/>
      <c r="E53" s="11">
        <v>136000</v>
      </c>
      <c r="F53" s="11">
        <v>136000</v>
      </c>
      <c r="G53" s="11">
        <v>18205</v>
      </c>
      <c r="H53" s="11">
        <v>32030</v>
      </c>
      <c r="I53" s="11"/>
      <c r="J53" s="11">
        <v>50235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50235</v>
      </c>
      <c r="X53" s="11">
        <v>34000</v>
      </c>
      <c r="Y53" s="11">
        <v>16235</v>
      </c>
      <c r="Z53" s="2">
        <v>47.75</v>
      </c>
      <c r="AA53" s="15">
        <v>136000</v>
      </c>
    </row>
    <row r="54" spans="1:27" ht="13.5">
      <c r="A54" s="84" t="s">
        <v>34</v>
      </c>
      <c r="B54" s="47"/>
      <c r="C54" s="9">
        <v>393712</v>
      </c>
      <c r="D54" s="10"/>
      <c r="E54" s="11">
        <v>309564</v>
      </c>
      <c r="F54" s="11">
        <v>309564</v>
      </c>
      <c r="G54" s="11">
        <v>2965</v>
      </c>
      <c r="H54" s="11">
        <v>5260</v>
      </c>
      <c r="I54" s="11"/>
      <c r="J54" s="11">
        <v>8225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8225</v>
      </c>
      <c r="X54" s="11">
        <v>77391</v>
      </c>
      <c r="Y54" s="11">
        <v>-69166</v>
      </c>
      <c r="Z54" s="2">
        <v>-89.37</v>
      </c>
      <c r="AA54" s="15">
        <v>309564</v>
      </c>
    </row>
    <row r="55" spans="1:27" ht="13.5">
      <c r="A55" s="84" t="s">
        <v>35</v>
      </c>
      <c r="B55" s="47"/>
      <c r="C55" s="9">
        <v>69221</v>
      </c>
      <c r="D55" s="10"/>
      <c r="E55" s="11">
        <v>155000</v>
      </c>
      <c r="F55" s="11">
        <v>155000</v>
      </c>
      <c r="G55" s="11"/>
      <c r="H55" s="11">
        <v>1890</v>
      </c>
      <c r="I55" s="11"/>
      <c r="J55" s="11">
        <v>1890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1890</v>
      </c>
      <c r="X55" s="11">
        <v>38750</v>
      </c>
      <c r="Y55" s="11">
        <v>-36860</v>
      </c>
      <c r="Z55" s="2">
        <v>-95.12</v>
      </c>
      <c r="AA55" s="15">
        <v>155000</v>
      </c>
    </row>
    <row r="56" spans="1:27" ht="13.5">
      <c r="A56" s="84" t="s">
        <v>36</v>
      </c>
      <c r="B56" s="47"/>
      <c r="C56" s="9">
        <v>101733</v>
      </c>
      <c r="D56" s="10"/>
      <c r="E56" s="11">
        <v>9000</v>
      </c>
      <c r="F56" s="11">
        <v>9000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2250</v>
      </c>
      <c r="Y56" s="11">
        <v>-2250</v>
      </c>
      <c r="Z56" s="2">
        <v>-100</v>
      </c>
      <c r="AA56" s="15">
        <v>9000</v>
      </c>
    </row>
    <row r="57" spans="1:27" ht="13.5">
      <c r="A57" s="85" t="s">
        <v>37</v>
      </c>
      <c r="B57" s="47"/>
      <c r="C57" s="49">
        <f aca="true" t="shared" si="11" ref="C57:Y57">SUM(C52:C56)</f>
        <v>988230</v>
      </c>
      <c r="D57" s="50">
        <f t="shared" si="11"/>
        <v>0</v>
      </c>
      <c r="E57" s="51">
        <f t="shared" si="11"/>
        <v>671564</v>
      </c>
      <c r="F57" s="51">
        <f t="shared" si="11"/>
        <v>671564</v>
      </c>
      <c r="G57" s="51">
        <f t="shared" si="11"/>
        <v>21317</v>
      </c>
      <c r="H57" s="51">
        <f t="shared" si="11"/>
        <v>39545</v>
      </c>
      <c r="I57" s="51">
        <f t="shared" si="11"/>
        <v>0</v>
      </c>
      <c r="J57" s="51">
        <f t="shared" si="11"/>
        <v>60862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60862</v>
      </c>
      <c r="X57" s="51">
        <f t="shared" si="11"/>
        <v>167891</v>
      </c>
      <c r="Y57" s="51">
        <f t="shared" si="11"/>
        <v>-107029</v>
      </c>
      <c r="Z57" s="52">
        <f>+IF(X57&lt;&gt;0,+(Y57/X57)*100,0)</f>
        <v>-63.74909911788005</v>
      </c>
      <c r="AA57" s="53">
        <f>SUM(AA52:AA56)</f>
        <v>671564</v>
      </c>
    </row>
    <row r="58" spans="1:27" ht="13.5">
      <c r="A58" s="86" t="s">
        <v>38</v>
      </c>
      <c r="B58" s="35"/>
      <c r="C58" s="9">
        <v>33614</v>
      </c>
      <c r="D58" s="10"/>
      <c r="E58" s="11">
        <v>605065</v>
      </c>
      <c r="F58" s="11">
        <v>605065</v>
      </c>
      <c r="G58" s="11">
        <v>1360</v>
      </c>
      <c r="H58" s="11">
        <v>737</v>
      </c>
      <c r="I58" s="11"/>
      <c r="J58" s="11">
        <v>2097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2097</v>
      </c>
      <c r="X58" s="11">
        <v>151266</v>
      </c>
      <c r="Y58" s="11">
        <v>-149169</v>
      </c>
      <c r="Z58" s="2">
        <v>-98.61</v>
      </c>
      <c r="AA58" s="15">
        <v>605065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1008538</v>
      </c>
      <c r="D61" s="10"/>
      <c r="E61" s="11">
        <v>1494721</v>
      </c>
      <c r="F61" s="11">
        <v>1494721</v>
      </c>
      <c r="G61" s="11">
        <v>136636</v>
      </c>
      <c r="H61" s="11">
        <v>11341</v>
      </c>
      <c r="I61" s="11"/>
      <c r="J61" s="11">
        <v>147977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147977</v>
      </c>
      <c r="X61" s="11">
        <v>373680</v>
      </c>
      <c r="Y61" s="11">
        <v>-225703</v>
      </c>
      <c r="Z61" s="2">
        <v>-60.4</v>
      </c>
      <c r="AA61" s="15">
        <v>1494721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803132</v>
      </c>
      <c r="F66" s="14"/>
      <c r="G66" s="14">
        <v>11481</v>
      </c>
      <c r="H66" s="14">
        <v>16172</v>
      </c>
      <c r="I66" s="14"/>
      <c r="J66" s="14">
        <v>27653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27653</v>
      </c>
      <c r="X66" s="14"/>
      <c r="Y66" s="14">
        <v>27653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1968218</v>
      </c>
      <c r="F67" s="11"/>
      <c r="G67" s="11">
        <v>147833</v>
      </c>
      <c r="H67" s="11">
        <v>38389</v>
      </c>
      <c r="I67" s="11"/>
      <c r="J67" s="11">
        <v>186222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186222</v>
      </c>
      <c r="X67" s="11"/>
      <c r="Y67" s="11">
        <v>186222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2771350</v>
      </c>
      <c r="F69" s="79">
        <f t="shared" si="12"/>
        <v>0</v>
      </c>
      <c r="G69" s="79">
        <f t="shared" si="12"/>
        <v>159314</v>
      </c>
      <c r="H69" s="79">
        <f t="shared" si="12"/>
        <v>54561</v>
      </c>
      <c r="I69" s="79">
        <f t="shared" si="12"/>
        <v>0</v>
      </c>
      <c r="J69" s="79">
        <f t="shared" si="12"/>
        <v>213875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213875</v>
      </c>
      <c r="X69" s="79">
        <f t="shared" si="12"/>
        <v>0</v>
      </c>
      <c r="Y69" s="79">
        <f t="shared" si="12"/>
        <v>213875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9137000</v>
      </c>
      <c r="F5" s="43">
        <f t="shared" si="0"/>
        <v>9137000</v>
      </c>
      <c r="G5" s="43">
        <f t="shared" si="0"/>
        <v>0</v>
      </c>
      <c r="H5" s="43">
        <f t="shared" si="0"/>
        <v>2730759</v>
      </c>
      <c r="I5" s="43">
        <f t="shared" si="0"/>
        <v>0</v>
      </c>
      <c r="J5" s="43">
        <f t="shared" si="0"/>
        <v>2730759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2730759</v>
      </c>
      <c r="X5" s="43">
        <f t="shared" si="0"/>
        <v>2284250</v>
      </c>
      <c r="Y5" s="43">
        <f t="shared" si="0"/>
        <v>446509</v>
      </c>
      <c r="Z5" s="44">
        <f>+IF(X5&lt;&gt;0,+(Y5/X5)*100,0)</f>
        <v>19.547291233446426</v>
      </c>
      <c r="AA5" s="45">
        <f>SUM(AA11:AA18)</f>
        <v>9137000</v>
      </c>
    </row>
    <row r="6" spans="1:27" ht="13.5">
      <c r="A6" s="46" t="s">
        <v>32</v>
      </c>
      <c r="B6" s="47"/>
      <c r="C6" s="9"/>
      <c r="D6" s="10"/>
      <c r="E6" s="11">
        <v>8137000</v>
      </c>
      <c r="F6" s="11">
        <v>8137000</v>
      </c>
      <c r="G6" s="11"/>
      <c r="H6" s="11">
        <v>2730759</v>
      </c>
      <c r="I6" s="11"/>
      <c r="J6" s="11">
        <v>2730759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2730759</v>
      </c>
      <c r="X6" s="11">
        <v>2034250</v>
      </c>
      <c r="Y6" s="11">
        <v>696509</v>
      </c>
      <c r="Z6" s="2">
        <v>34.24</v>
      </c>
      <c r="AA6" s="15">
        <v>8137000</v>
      </c>
    </row>
    <row r="7" spans="1:27" ht="13.5">
      <c r="A7" s="46" t="s">
        <v>33</v>
      </c>
      <c r="B7" s="47"/>
      <c r="C7" s="9"/>
      <c r="D7" s="10"/>
      <c r="E7" s="11">
        <v>1000000</v>
      </c>
      <c r="F7" s="11">
        <v>1000000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250000</v>
      </c>
      <c r="Y7" s="11">
        <v>-250000</v>
      </c>
      <c r="Z7" s="2">
        <v>-100</v>
      </c>
      <c r="AA7" s="15">
        <v>1000000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9137000</v>
      </c>
      <c r="F11" s="51">
        <f t="shared" si="1"/>
        <v>9137000</v>
      </c>
      <c r="G11" s="51">
        <f t="shared" si="1"/>
        <v>0</v>
      </c>
      <c r="H11" s="51">
        <f t="shared" si="1"/>
        <v>2730759</v>
      </c>
      <c r="I11" s="51">
        <f t="shared" si="1"/>
        <v>0</v>
      </c>
      <c r="J11" s="51">
        <f t="shared" si="1"/>
        <v>2730759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2730759</v>
      </c>
      <c r="X11" s="51">
        <f t="shared" si="1"/>
        <v>2284250</v>
      </c>
      <c r="Y11" s="51">
        <f t="shared" si="1"/>
        <v>446509</v>
      </c>
      <c r="Z11" s="52">
        <f>+IF(X11&lt;&gt;0,+(Y11/X11)*100,0)</f>
        <v>19.547291233446426</v>
      </c>
      <c r="AA11" s="53">
        <f>SUM(AA6:AA10)</f>
        <v>9137000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8137000</v>
      </c>
      <c r="F36" s="11">
        <f t="shared" si="4"/>
        <v>8137000</v>
      </c>
      <c r="G36" s="11">
        <f t="shared" si="4"/>
        <v>0</v>
      </c>
      <c r="H36" s="11">
        <f t="shared" si="4"/>
        <v>2730759</v>
      </c>
      <c r="I36" s="11">
        <f t="shared" si="4"/>
        <v>0</v>
      </c>
      <c r="J36" s="11">
        <f t="shared" si="4"/>
        <v>2730759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2730759</v>
      </c>
      <c r="X36" s="11">
        <f t="shared" si="4"/>
        <v>2034250</v>
      </c>
      <c r="Y36" s="11">
        <f t="shared" si="4"/>
        <v>696509</v>
      </c>
      <c r="Z36" s="2">
        <f aca="true" t="shared" si="5" ref="Z36:Z49">+IF(X36&lt;&gt;0,+(Y36/X36)*100,0)</f>
        <v>34.23910532137151</v>
      </c>
      <c r="AA36" s="15">
        <f>AA6+AA21</f>
        <v>8137000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1000000</v>
      </c>
      <c r="F37" s="11">
        <f t="shared" si="4"/>
        <v>1000000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250000</v>
      </c>
      <c r="Y37" s="11">
        <f t="shared" si="4"/>
        <v>-250000</v>
      </c>
      <c r="Z37" s="2">
        <f t="shared" si="5"/>
        <v>-100</v>
      </c>
      <c r="AA37" s="15">
        <f>AA7+AA22</f>
        <v>1000000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9137000</v>
      </c>
      <c r="F41" s="51">
        <f t="shared" si="6"/>
        <v>9137000</v>
      </c>
      <c r="G41" s="51">
        <f t="shared" si="6"/>
        <v>0</v>
      </c>
      <c r="H41" s="51">
        <f t="shared" si="6"/>
        <v>2730759</v>
      </c>
      <c r="I41" s="51">
        <f t="shared" si="6"/>
        <v>0</v>
      </c>
      <c r="J41" s="51">
        <f t="shared" si="6"/>
        <v>2730759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2730759</v>
      </c>
      <c r="X41" s="51">
        <f t="shared" si="6"/>
        <v>2284250</v>
      </c>
      <c r="Y41" s="51">
        <f t="shared" si="6"/>
        <v>446509</v>
      </c>
      <c r="Z41" s="52">
        <f t="shared" si="5"/>
        <v>19.547291233446426</v>
      </c>
      <c r="AA41" s="53">
        <f>SUM(AA36:AA40)</f>
        <v>9137000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9137000</v>
      </c>
      <c r="F49" s="79">
        <f t="shared" si="9"/>
        <v>9137000</v>
      </c>
      <c r="G49" s="79">
        <f t="shared" si="9"/>
        <v>0</v>
      </c>
      <c r="H49" s="79">
        <f t="shared" si="9"/>
        <v>2730759</v>
      </c>
      <c r="I49" s="79">
        <f t="shared" si="9"/>
        <v>0</v>
      </c>
      <c r="J49" s="79">
        <f t="shared" si="9"/>
        <v>2730759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2730759</v>
      </c>
      <c r="X49" s="79">
        <f t="shared" si="9"/>
        <v>2284250</v>
      </c>
      <c r="Y49" s="79">
        <f t="shared" si="9"/>
        <v>446509</v>
      </c>
      <c r="Z49" s="80">
        <f t="shared" si="5"/>
        <v>19.547291233446426</v>
      </c>
      <c r="AA49" s="81">
        <f>SUM(AA41:AA48)</f>
        <v>9137000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1640000</v>
      </c>
      <c r="F51" s="67">
        <f t="shared" si="10"/>
        <v>1640000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410000</v>
      </c>
      <c r="Y51" s="67">
        <f t="shared" si="10"/>
        <v>-410000</v>
      </c>
      <c r="Z51" s="69">
        <f>+IF(X51&lt;&gt;0,+(Y51/X51)*100,0)</f>
        <v>-100</v>
      </c>
      <c r="AA51" s="68">
        <f>SUM(AA57:AA61)</f>
        <v>1640000</v>
      </c>
    </row>
    <row r="52" spans="1:27" ht="13.5">
      <c r="A52" s="84" t="s">
        <v>32</v>
      </c>
      <c r="B52" s="47"/>
      <c r="C52" s="9"/>
      <c r="D52" s="10"/>
      <c r="E52" s="11">
        <v>80000</v>
      </c>
      <c r="F52" s="11">
        <v>80000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20000</v>
      </c>
      <c r="Y52" s="11">
        <v>-20000</v>
      </c>
      <c r="Z52" s="2">
        <v>-100</v>
      </c>
      <c r="AA52" s="15">
        <v>80000</v>
      </c>
    </row>
    <row r="53" spans="1:27" ht="13.5">
      <c r="A53" s="84" t="s">
        <v>33</v>
      </c>
      <c r="B53" s="47"/>
      <c r="C53" s="9"/>
      <c r="D53" s="10"/>
      <c r="E53" s="11">
        <v>310000</v>
      </c>
      <c r="F53" s="11">
        <v>310000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77500</v>
      </c>
      <c r="Y53" s="11">
        <v>-77500</v>
      </c>
      <c r="Z53" s="2">
        <v>-100</v>
      </c>
      <c r="AA53" s="15">
        <v>310000</v>
      </c>
    </row>
    <row r="54" spans="1:27" ht="13.5">
      <c r="A54" s="84" t="s">
        <v>34</v>
      </c>
      <c r="B54" s="47"/>
      <c r="C54" s="9"/>
      <c r="D54" s="10"/>
      <c r="E54" s="11">
        <v>550000</v>
      </c>
      <c r="F54" s="11">
        <v>550000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137500</v>
      </c>
      <c r="Y54" s="11">
        <v>-137500</v>
      </c>
      <c r="Z54" s="2">
        <v>-100</v>
      </c>
      <c r="AA54" s="15">
        <v>550000</v>
      </c>
    </row>
    <row r="55" spans="1:27" ht="13.5">
      <c r="A55" s="84" t="s">
        <v>35</v>
      </c>
      <c r="B55" s="47"/>
      <c r="C55" s="9"/>
      <c r="D55" s="10"/>
      <c r="E55" s="11">
        <v>200000</v>
      </c>
      <c r="F55" s="11">
        <v>200000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50000</v>
      </c>
      <c r="Y55" s="11">
        <v>-50000</v>
      </c>
      <c r="Z55" s="2">
        <v>-100</v>
      </c>
      <c r="AA55" s="15">
        <v>200000</v>
      </c>
    </row>
    <row r="56" spans="1:27" ht="13.5">
      <c r="A56" s="84" t="s">
        <v>36</v>
      </c>
      <c r="B56" s="47"/>
      <c r="C56" s="9"/>
      <c r="D56" s="10"/>
      <c r="E56" s="11">
        <v>500000</v>
      </c>
      <c r="F56" s="11">
        <v>500000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125000</v>
      </c>
      <c r="Y56" s="11">
        <v>-125000</v>
      </c>
      <c r="Z56" s="2">
        <v>-100</v>
      </c>
      <c r="AA56" s="15">
        <v>500000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1640000</v>
      </c>
      <c r="F57" s="51">
        <f t="shared" si="11"/>
        <v>1640000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410000</v>
      </c>
      <c r="Y57" s="51">
        <f t="shared" si="11"/>
        <v>-410000</v>
      </c>
      <c r="Z57" s="52">
        <f>+IF(X57&lt;&gt;0,+(Y57/X57)*100,0)</f>
        <v>-100</v>
      </c>
      <c r="AA57" s="53">
        <f>SUM(AA52:AA56)</f>
        <v>1640000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112401</v>
      </c>
      <c r="H66" s="14">
        <v>85812</v>
      </c>
      <c r="I66" s="14">
        <v>4290</v>
      </c>
      <c r="J66" s="14">
        <v>202503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202503</v>
      </c>
      <c r="X66" s="14"/>
      <c r="Y66" s="14">
        <v>202503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112401</v>
      </c>
      <c r="H69" s="79">
        <f t="shared" si="12"/>
        <v>85812</v>
      </c>
      <c r="I69" s="79">
        <f t="shared" si="12"/>
        <v>4290</v>
      </c>
      <c r="J69" s="79">
        <f t="shared" si="12"/>
        <v>202503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202503</v>
      </c>
      <c r="X69" s="79">
        <f t="shared" si="12"/>
        <v>0</v>
      </c>
      <c r="Y69" s="79">
        <f t="shared" si="12"/>
        <v>202503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14323000</v>
      </c>
      <c r="F5" s="43">
        <f t="shared" si="0"/>
        <v>14323000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3580750</v>
      </c>
      <c r="Y5" s="43">
        <f t="shared" si="0"/>
        <v>-3580750</v>
      </c>
      <c r="Z5" s="44">
        <f>+IF(X5&lt;&gt;0,+(Y5/X5)*100,0)</f>
        <v>-100</v>
      </c>
      <c r="AA5" s="45">
        <f>SUM(AA11:AA18)</f>
        <v>14323000</v>
      </c>
    </row>
    <row r="6" spans="1:27" ht="13.5">
      <c r="A6" s="46" t="s">
        <v>32</v>
      </c>
      <c r="B6" s="47"/>
      <c r="C6" s="9"/>
      <c r="D6" s="10"/>
      <c r="E6" s="11">
        <v>8567000</v>
      </c>
      <c r="F6" s="11">
        <v>8567000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2141750</v>
      </c>
      <c r="Y6" s="11">
        <v>-2141750</v>
      </c>
      <c r="Z6" s="2">
        <v>-100</v>
      </c>
      <c r="AA6" s="15">
        <v>8567000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>
        <v>5716000</v>
      </c>
      <c r="F8" s="11">
        <v>5716000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1429000</v>
      </c>
      <c r="Y8" s="11">
        <v>-1429000</v>
      </c>
      <c r="Z8" s="2">
        <v>-100</v>
      </c>
      <c r="AA8" s="15">
        <v>5716000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40000</v>
      </c>
      <c r="F10" s="11">
        <v>40000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10000</v>
      </c>
      <c r="Y10" s="11">
        <v>-10000</v>
      </c>
      <c r="Z10" s="2">
        <v>-100</v>
      </c>
      <c r="AA10" s="15">
        <v>40000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14323000</v>
      </c>
      <c r="F11" s="51">
        <f t="shared" si="1"/>
        <v>14323000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3580750</v>
      </c>
      <c r="Y11" s="51">
        <f t="shared" si="1"/>
        <v>-3580750</v>
      </c>
      <c r="Z11" s="52">
        <f>+IF(X11&lt;&gt;0,+(Y11/X11)*100,0)</f>
        <v>-100</v>
      </c>
      <c r="AA11" s="53">
        <f>SUM(AA6:AA10)</f>
        <v>14323000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258483</v>
      </c>
      <c r="H20" s="60">
        <f t="shared" si="2"/>
        <v>1984347</v>
      </c>
      <c r="I20" s="60">
        <f t="shared" si="2"/>
        <v>0</v>
      </c>
      <c r="J20" s="60">
        <f t="shared" si="2"/>
        <v>2242830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2242830</v>
      </c>
      <c r="X20" s="60">
        <f t="shared" si="2"/>
        <v>0</v>
      </c>
      <c r="Y20" s="60">
        <f t="shared" si="2"/>
        <v>2242830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>
        <v>1671236</v>
      </c>
      <c r="I21" s="11"/>
      <c r="J21" s="11">
        <v>1671236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1671236</v>
      </c>
      <c r="X21" s="11"/>
      <c r="Y21" s="11">
        <v>1671236</v>
      </c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>
        <v>258483</v>
      </c>
      <c r="H23" s="11">
        <v>313111</v>
      </c>
      <c r="I23" s="11"/>
      <c r="J23" s="11">
        <v>571594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571594</v>
      </c>
      <c r="X23" s="11"/>
      <c r="Y23" s="11">
        <v>571594</v>
      </c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258483</v>
      </c>
      <c r="H26" s="51">
        <f t="shared" si="3"/>
        <v>1984347</v>
      </c>
      <c r="I26" s="51">
        <f t="shared" si="3"/>
        <v>0</v>
      </c>
      <c r="J26" s="51">
        <f t="shared" si="3"/>
        <v>2242830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2242830</v>
      </c>
      <c r="X26" s="51">
        <f t="shared" si="3"/>
        <v>0</v>
      </c>
      <c r="Y26" s="51">
        <f t="shared" si="3"/>
        <v>2242830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8567000</v>
      </c>
      <c r="F36" s="11">
        <f t="shared" si="4"/>
        <v>8567000</v>
      </c>
      <c r="G36" s="11">
        <f t="shared" si="4"/>
        <v>0</v>
      </c>
      <c r="H36" s="11">
        <f t="shared" si="4"/>
        <v>1671236</v>
      </c>
      <c r="I36" s="11">
        <f t="shared" si="4"/>
        <v>0</v>
      </c>
      <c r="J36" s="11">
        <f t="shared" si="4"/>
        <v>1671236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1671236</v>
      </c>
      <c r="X36" s="11">
        <f t="shared" si="4"/>
        <v>2141750</v>
      </c>
      <c r="Y36" s="11">
        <f t="shared" si="4"/>
        <v>-470514</v>
      </c>
      <c r="Z36" s="2">
        <f aca="true" t="shared" si="5" ref="Z36:Z49">+IF(X36&lt;&gt;0,+(Y36/X36)*100,0)</f>
        <v>-21.96867047974787</v>
      </c>
      <c r="AA36" s="15">
        <f>AA6+AA21</f>
        <v>8567000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5716000</v>
      </c>
      <c r="F38" s="11">
        <f t="shared" si="4"/>
        <v>5716000</v>
      </c>
      <c r="G38" s="11">
        <f t="shared" si="4"/>
        <v>258483</v>
      </c>
      <c r="H38" s="11">
        <f t="shared" si="4"/>
        <v>313111</v>
      </c>
      <c r="I38" s="11">
        <f t="shared" si="4"/>
        <v>0</v>
      </c>
      <c r="J38" s="11">
        <f t="shared" si="4"/>
        <v>571594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571594</v>
      </c>
      <c r="X38" s="11">
        <f t="shared" si="4"/>
        <v>1429000</v>
      </c>
      <c r="Y38" s="11">
        <f t="shared" si="4"/>
        <v>-857406</v>
      </c>
      <c r="Z38" s="2">
        <f t="shared" si="5"/>
        <v>-60.00041987403779</v>
      </c>
      <c r="AA38" s="15">
        <f>AA8+AA23</f>
        <v>5716000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40000</v>
      </c>
      <c r="F40" s="11">
        <f t="shared" si="4"/>
        <v>40000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10000</v>
      </c>
      <c r="Y40" s="11">
        <f t="shared" si="4"/>
        <v>-10000</v>
      </c>
      <c r="Z40" s="2">
        <f t="shared" si="5"/>
        <v>-100</v>
      </c>
      <c r="AA40" s="15">
        <f>AA10+AA25</f>
        <v>40000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14323000</v>
      </c>
      <c r="F41" s="51">
        <f t="shared" si="6"/>
        <v>14323000</v>
      </c>
      <c r="G41" s="51">
        <f t="shared" si="6"/>
        <v>258483</v>
      </c>
      <c r="H41" s="51">
        <f t="shared" si="6"/>
        <v>1984347</v>
      </c>
      <c r="I41" s="51">
        <f t="shared" si="6"/>
        <v>0</v>
      </c>
      <c r="J41" s="51">
        <f t="shared" si="6"/>
        <v>2242830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2242830</v>
      </c>
      <c r="X41" s="51">
        <f t="shared" si="6"/>
        <v>3580750</v>
      </c>
      <c r="Y41" s="51">
        <f t="shared" si="6"/>
        <v>-1337920</v>
      </c>
      <c r="Z41" s="52">
        <f t="shared" si="5"/>
        <v>-37.36423933533477</v>
      </c>
      <c r="AA41" s="53">
        <f>SUM(AA36:AA40)</f>
        <v>14323000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14323000</v>
      </c>
      <c r="F49" s="79">
        <f t="shared" si="9"/>
        <v>14323000</v>
      </c>
      <c r="G49" s="79">
        <f t="shared" si="9"/>
        <v>258483</v>
      </c>
      <c r="H49" s="79">
        <f t="shared" si="9"/>
        <v>1984347</v>
      </c>
      <c r="I49" s="79">
        <f t="shared" si="9"/>
        <v>0</v>
      </c>
      <c r="J49" s="79">
        <f t="shared" si="9"/>
        <v>2242830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2242830</v>
      </c>
      <c r="X49" s="79">
        <f t="shared" si="9"/>
        <v>3580750</v>
      </c>
      <c r="Y49" s="79">
        <f t="shared" si="9"/>
        <v>-1337920</v>
      </c>
      <c r="Z49" s="80">
        <f t="shared" si="5"/>
        <v>-37.36423933533477</v>
      </c>
      <c r="AA49" s="81">
        <f>SUM(AA41:AA48)</f>
        <v>14323000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1836000</v>
      </c>
      <c r="F51" s="67">
        <f t="shared" si="10"/>
        <v>1836000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459000</v>
      </c>
      <c r="Y51" s="67">
        <f t="shared" si="10"/>
        <v>-459000</v>
      </c>
      <c r="Z51" s="69">
        <f>+IF(X51&lt;&gt;0,+(Y51/X51)*100,0)</f>
        <v>-100</v>
      </c>
      <c r="AA51" s="68">
        <f>SUM(AA57:AA61)</f>
        <v>1836000</v>
      </c>
    </row>
    <row r="52" spans="1:27" ht="13.5">
      <c r="A52" s="84" t="s">
        <v>32</v>
      </c>
      <c r="B52" s="47"/>
      <c r="C52" s="9"/>
      <c r="D52" s="10"/>
      <c r="E52" s="11">
        <v>5000</v>
      </c>
      <c r="F52" s="11">
        <v>5000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1250</v>
      </c>
      <c r="Y52" s="11">
        <v>-1250</v>
      </c>
      <c r="Z52" s="2">
        <v>-100</v>
      </c>
      <c r="AA52" s="15">
        <v>5000</v>
      </c>
    </row>
    <row r="53" spans="1:27" ht="13.5">
      <c r="A53" s="84" t="s">
        <v>33</v>
      </c>
      <c r="B53" s="47"/>
      <c r="C53" s="9"/>
      <c r="D53" s="10"/>
      <c r="E53" s="11">
        <v>489000</v>
      </c>
      <c r="F53" s="11">
        <v>489000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122250</v>
      </c>
      <c r="Y53" s="11">
        <v>-122250</v>
      </c>
      <c r="Z53" s="2">
        <v>-100</v>
      </c>
      <c r="AA53" s="15">
        <v>489000</v>
      </c>
    </row>
    <row r="54" spans="1:27" ht="13.5">
      <c r="A54" s="84" t="s">
        <v>34</v>
      </c>
      <c r="B54" s="47"/>
      <c r="C54" s="9"/>
      <c r="D54" s="10"/>
      <c r="E54" s="11">
        <v>270000</v>
      </c>
      <c r="F54" s="11">
        <v>270000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67500</v>
      </c>
      <c r="Y54" s="11">
        <v>-67500</v>
      </c>
      <c r="Z54" s="2">
        <v>-100</v>
      </c>
      <c r="AA54" s="15">
        <v>270000</v>
      </c>
    </row>
    <row r="55" spans="1:27" ht="13.5">
      <c r="A55" s="84" t="s">
        <v>35</v>
      </c>
      <c r="B55" s="47"/>
      <c r="C55" s="9"/>
      <c r="D55" s="10"/>
      <c r="E55" s="11">
        <v>168000</v>
      </c>
      <c r="F55" s="11">
        <v>168000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42000</v>
      </c>
      <c r="Y55" s="11">
        <v>-42000</v>
      </c>
      <c r="Z55" s="2">
        <v>-100</v>
      </c>
      <c r="AA55" s="15">
        <v>168000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932000</v>
      </c>
      <c r="F57" s="51">
        <f t="shared" si="11"/>
        <v>932000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233000</v>
      </c>
      <c r="Y57" s="51">
        <f t="shared" si="11"/>
        <v>-233000</v>
      </c>
      <c r="Z57" s="52">
        <f>+IF(X57&lt;&gt;0,+(Y57/X57)*100,0)</f>
        <v>-100</v>
      </c>
      <c r="AA57" s="53">
        <f>SUM(AA52:AA56)</f>
        <v>932000</v>
      </c>
    </row>
    <row r="58" spans="1:27" ht="13.5">
      <c r="A58" s="86" t="s">
        <v>38</v>
      </c>
      <c r="B58" s="35"/>
      <c r="C58" s="9"/>
      <c r="D58" s="10"/>
      <c r="E58" s="11">
        <v>3000</v>
      </c>
      <c r="F58" s="11">
        <v>3000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750</v>
      </c>
      <c r="Y58" s="11">
        <v>-750</v>
      </c>
      <c r="Z58" s="2">
        <v>-100</v>
      </c>
      <c r="AA58" s="15">
        <v>3000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901000</v>
      </c>
      <c r="F61" s="11">
        <v>901000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225250</v>
      </c>
      <c r="Y61" s="11">
        <v>-225250</v>
      </c>
      <c r="Z61" s="2">
        <v>-100</v>
      </c>
      <c r="AA61" s="15">
        <v>901000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1836029</v>
      </c>
      <c r="F66" s="14"/>
      <c r="G66" s="14">
        <v>58868</v>
      </c>
      <c r="H66" s="14">
        <v>41640</v>
      </c>
      <c r="I66" s="14">
        <v>109050</v>
      </c>
      <c r="J66" s="14">
        <v>209558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209558</v>
      </c>
      <c r="X66" s="14"/>
      <c r="Y66" s="14">
        <v>209558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1836029</v>
      </c>
      <c r="F69" s="79">
        <f t="shared" si="12"/>
        <v>0</v>
      </c>
      <c r="G69" s="79">
        <f t="shared" si="12"/>
        <v>58868</v>
      </c>
      <c r="H69" s="79">
        <f t="shared" si="12"/>
        <v>41640</v>
      </c>
      <c r="I69" s="79">
        <f t="shared" si="12"/>
        <v>109050</v>
      </c>
      <c r="J69" s="79">
        <f t="shared" si="12"/>
        <v>209558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209558</v>
      </c>
      <c r="X69" s="79">
        <f t="shared" si="12"/>
        <v>0</v>
      </c>
      <c r="Y69" s="79">
        <f t="shared" si="12"/>
        <v>209558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2411233</v>
      </c>
      <c r="D5" s="42">
        <f t="shared" si="0"/>
        <v>0</v>
      </c>
      <c r="E5" s="43">
        <f t="shared" si="0"/>
        <v>25579000</v>
      </c>
      <c r="F5" s="43">
        <f t="shared" si="0"/>
        <v>25579000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6394750</v>
      </c>
      <c r="Y5" s="43">
        <f t="shared" si="0"/>
        <v>-6394750</v>
      </c>
      <c r="Z5" s="44">
        <f>+IF(X5&lt;&gt;0,+(Y5/X5)*100,0)</f>
        <v>-100</v>
      </c>
      <c r="AA5" s="45">
        <f>SUM(AA11:AA18)</f>
        <v>25579000</v>
      </c>
    </row>
    <row r="6" spans="1:27" ht="13.5">
      <c r="A6" s="46" t="s">
        <v>32</v>
      </c>
      <c r="B6" s="47"/>
      <c r="C6" s="9"/>
      <c r="D6" s="10"/>
      <c r="E6" s="11">
        <v>7405000</v>
      </c>
      <c r="F6" s="11">
        <v>7405000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1851250</v>
      </c>
      <c r="Y6" s="11">
        <v>-1851250</v>
      </c>
      <c r="Z6" s="2">
        <v>-100</v>
      </c>
      <c r="AA6" s="15">
        <v>7405000</v>
      </c>
    </row>
    <row r="7" spans="1:27" ht="13.5">
      <c r="A7" s="46" t="s">
        <v>33</v>
      </c>
      <c r="B7" s="47"/>
      <c r="C7" s="9"/>
      <c r="D7" s="10"/>
      <c r="E7" s="11">
        <v>5000000</v>
      </c>
      <c r="F7" s="11">
        <v>5000000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1250000</v>
      </c>
      <c r="Y7" s="11">
        <v>-1250000</v>
      </c>
      <c r="Z7" s="2">
        <v>-100</v>
      </c>
      <c r="AA7" s="15">
        <v>5000000</v>
      </c>
    </row>
    <row r="8" spans="1:27" ht="13.5">
      <c r="A8" s="46" t="s">
        <v>34</v>
      </c>
      <c r="B8" s="47"/>
      <c r="C8" s="9"/>
      <c r="D8" s="10"/>
      <c r="E8" s="11">
        <v>11200000</v>
      </c>
      <c r="F8" s="11">
        <v>11200000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2800000</v>
      </c>
      <c r="Y8" s="11">
        <v>-2800000</v>
      </c>
      <c r="Z8" s="2">
        <v>-100</v>
      </c>
      <c r="AA8" s="15">
        <v>11200000</v>
      </c>
    </row>
    <row r="9" spans="1:27" ht="13.5">
      <c r="A9" s="46" t="s">
        <v>35</v>
      </c>
      <c r="B9" s="47"/>
      <c r="C9" s="9">
        <v>2015610</v>
      </c>
      <c r="D9" s="10"/>
      <c r="E9" s="11">
        <v>1974000</v>
      </c>
      <c r="F9" s="11">
        <v>1974000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493500</v>
      </c>
      <c r="Y9" s="11">
        <v>-493500</v>
      </c>
      <c r="Z9" s="2">
        <v>-100</v>
      </c>
      <c r="AA9" s="15">
        <v>1974000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2015610</v>
      </c>
      <c r="D11" s="50">
        <f t="shared" si="1"/>
        <v>0</v>
      </c>
      <c r="E11" s="51">
        <f t="shared" si="1"/>
        <v>25579000</v>
      </c>
      <c r="F11" s="51">
        <f t="shared" si="1"/>
        <v>25579000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6394750</v>
      </c>
      <c r="Y11" s="51">
        <f t="shared" si="1"/>
        <v>-6394750</v>
      </c>
      <c r="Z11" s="52">
        <f>+IF(X11&lt;&gt;0,+(Y11/X11)*100,0)</f>
        <v>-100</v>
      </c>
      <c r="AA11" s="53">
        <f>SUM(AA6:AA10)</f>
        <v>25579000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395623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7405000</v>
      </c>
      <c r="F36" s="11">
        <f t="shared" si="4"/>
        <v>7405000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1851250</v>
      </c>
      <c r="Y36" s="11">
        <f t="shared" si="4"/>
        <v>-1851250</v>
      </c>
      <c r="Z36" s="2">
        <f aca="true" t="shared" si="5" ref="Z36:Z49">+IF(X36&lt;&gt;0,+(Y36/X36)*100,0)</f>
        <v>-100</v>
      </c>
      <c r="AA36" s="15">
        <f>AA6+AA21</f>
        <v>7405000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5000000</v>
      </c>
      <c r="F37" s="11">
        <f t="shared" si="4"/>
        <v>5000000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1250000</v>
      </c>
      <c r="Y37" s="11">
        <f t="shared" si="4"/>
        <v>-1250000</v>
      </c>
      <c r="Z37" s="2">
        <f t="shared" si="5"/>
        <v>-100</v>
      </c>
      <c r="AA37" s="15">
        <f>AA7+AA22</f>
        <v>5000000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11200000</v>
      </c>
      <c r="F38" s="11">
        <f t="shared" si="4"/>
        <v>11200000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2800000</v>
      </c>
      <c r="Y38" s="11">
        <f t="shared" si="4"/>
        <v>-2800000</v>
      </c>
      <c r="Z38" s="2">
        <f t="shared" si="5"/>
        <v>-100</v>
      </c>
      <c r="AA38" s="15">
        <f>AA8+AA23</f>
        <v>11200000</v>
      </c>
    </row>
    <row r="39" spans="1:27" ht="13.5">
      <c r="A39" s="46" t="s">
        <v>35</v>
      </c>
      <c r="B39" s="47"/>
      <c r="C39" s="9">
        <f t="shared" si="4"/>
        <v>2015610</v>
      </c>
      <c r="D39" s="10">
        <f t="shared" si="4"/>
        <v>0</v>
      </c>
      <c r="E39" s="11">
        <f t="shared" si="4"/>
        <v>1974000</v>
      </c>
      <c r="F39" s="11">
        <f t="shared" si="4"/>
        <v>1974000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493500</v>
      </c>
      <c r="Y39" s="11">
        <f t="shared" si="4"/>
        <v>-493500</v>
      </c>
      <c r="Z39" s="2">
        <f t="shared" si="5"/>
        <v>-100</v>
      </c>
      <c r="AA39" s="15">
        <f>AA9+AA24</f>
        <v>1974000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2015610</v>
      </c>
      <c r="D41" s="50">
        <f t="shared" si="6"/>
        <v>0</v>
      </c>
      <c r="E41" s="51">
        <f t="shared" si="6"/>
        <v>25579000</v>
      </c>
      <c r="F41" s="51">
        <f t="shared" si="6"/>
        <v>25579000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6394750</v>
      </c>
      <c r="Y41" s="51">
        <f t="shared" si="6"/>
        <v>-6394750</v>
      </c>
      <c r="Z41" s="52">
        <f t="shared" si="5"/>
        <v>-100</v>
      </c>
      <c r="AA41" s="53">
        <f>SUM(AA36:AA40)</f>
        <v>25579000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395623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2411233</v>
      </c>
      <c r="D49" s="78">
        <f t="shared" si="9"/>
        <v>0</v>
      </c>
      <c r="E49" s="79">
        <f t="shared" si="9"/>
        <v>25579000</v>
      </c>
      <c r="F49" s="79">
        <f t="shared" si="9"/>
        <v>25579000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0</v>
      </c>
      <c r="X49" s="79">
        <f t="shared" si="9"/>
        <v>6394750</v>
      </c>
      <c r="Y49" s="79">
        <f t="shared" si="9"/>
        <v>-6394750</v>
      </c>
      <c r="Z49" s="80">
        <f t="shared" si="5"/>
        <v>-100</v>
      </c>
      <c r="AA49" s="81">
        <f>SUM(AA41:AA48)</f>
        <v>25579000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2804000</v>
      </c>
      <c r="F51" s="67">
        <f t="shared" si="10"/>
        <v>2804000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701000</v>
      </c>
      <c r="Y51" s="67">
        <f t="shared" si="10"/>
        <v>-701000</v>
      </c>
      <c r="Z51" s="69">
        <f>+IF(X51&lt;&gt;0,+(Y51/X51)*100,0)</f>
        <v>-100</v>
      </c>
      <c r="AA51" s="68">
        <f>SUM(AA57:AA61)</f>
        <v>2804000</v>
      </c>
    </row>
    <row r="52" spans="1:27" ht="13.5">
      <c r="A52" s="84" t="s">
        <v>32</v>
      </c>
      <c r="B52" s="47"/>
      <c r="C52" s="9"/>
      <c r="D52" s="10"/>
      <c r="E52" s="11">
        <v>792000</v>
      </c>
      <c r="F52" s="11">
        <v>792000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198000</v>
      </c>
      <c r="Y52" s="11">
        <v>-198000</v>
      </c>
      <c r="Z52" s="2">
        <v>-100</v>
      </c>
      <c r="AA52" s="15">
        <v>792000</v>
      </c>
    </row>
    <row r="53" spans="1:27" ht="13.5">
      <c r="A53" s="84" t="s">
        <v>33</v>
      </c>
      <c r="B53" s="47"/>
      <c r="C53" s="9"/>
      <c r="D53" s="10"/>
      <c r="E53" s="11">
        <v>145000</v>
      </c>
      <c r="F53" s="11">
        <v>145000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36250</v>
      </c>
      <c r="Y53" s="11">
        <v>-36250</v>
      </c>
      <c r="Z53" s="2">
        <v>-100</v>
      </c>
      <c r="AA53" s="15">
        <v>145000</v>
      </c>
    </row>
    <row r="54" spans="1:27" ht="13.5">
      <c r="A54" s="84" t="s">
        <v>34</v>
      </c>
      <c r="B54" s="47"/>
      <c r="C54" s="9"/>
      <c r="D54" s="10"/>
      <c r="E54" s="11">
        <v>817000</v>
      </c>
      <c r="F54" s="11">
        <v>817000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204250</v>
      </c>
      <c r="Y54" s="11">
        <v>-204250</v>
      </c>
      <c r="Z54" s="2">
        <v>-100</v>
      </c>
      <c r="AA54" s="15">
        <v>817000</v>
      </c>
    </row>
    <row r="55" spans="1:27" ht="13.5">
      <c r="A55" s="84" t="s">
        <v>35</v>
      </c>
      <c r="B55" s="47"/>
      <c r="C55" s="9"/>
      <c r="D55" s="10"/>
      <c r="E55" s="11">
        <v>367000</v>
      </c>
      <c r="F55" s="11">
        <v>367000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91750</v>
      </c>
      <c r="Y55" s="11">
        <v>-91750</v>
      </c>
      <c r="Z55" s="2">
        <v>-100</v>
      </c>
      <c r="AA55" s="15">
        <v>367000</v>
      </c>
    </row>
    <row r="56" spans="1:27" ht="13.5">
      <c r="A56" s="84" t="s">
        <v>36</v>
      </c>
      <c r="B56" s="47"/>
      <c r="C56" s="9"/>
      <c r="D56" s="10"/>
      <c r="E56" s="11">
        <v>79000</v>
      </c>
      <c r="F56" s="11">
        <v>79000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19750</v>
      </c>
      <c r="Y56" s="11">
        <v>-19750</v>
      </c>
      <c r="Z56" s="2">
        <v>-100</v>
      </c>
      <c r="AA56" s="15">
        <v>79000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2200000</v>
      </c>
      <c r="F57" s="51">
        <f t="shared" si="11"/>
        <v>2200000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550000</v>
      </c>
      <c r="Y57" s="51">
        <f t="shared" si="11"/>
        <v>-550000</v>
      </c>
      <c r="Z57" s="52">
        <f>+IF(X57&lt;&gt;0,+(Y57/X57)*100,0)</f>
        <v>-100</v>
      </c>
      <c r="AA57" s="53">
        <f>SUM(AA52:AA56)</f>
        <v>2200000</v>
      </c>
    </row>
    <row r="58" spans="1:27" ht="13.5">
      <c r="A58" s="86" t="s">
        <v>38</v>
      </c>
      <c r="B58" s="35"/>
      <c r="C58" s="9"/>
      <c r="D58" s="10"/>
      <c r="E58" s="11">
        <v>68000</v>
      </c>
      <c r="F58" s="11">
        <v>68000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17000</v>
      </c>
      <c r="Y58" s="11">
        <v>-17000</v>
      </c>
      <c r="Z58" s="2">
        <v>-100</v>
      </c>
      <c r="AA58" s="15">
        <v>68000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536000</v>
      </c>
      <c r="F61" s="11">
        <v>536000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134000</v>
      </c>
      <c r="Y61" s="11">
        <v>-134000</v>
      </c>
      <c r="Z61" s="2">
        <v>-100</v>
      </c>
      <c r="AA61" s="15">
        <v>536000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>
        <v>2938078</v>
      </c>
      <c r="J65" s="11">
        <v>2938078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2938078</v>
      </c>
      <c r="X65" s="11"/>
      <c r="Y65" s="11">
        <v>2938078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>
        <v>498925</v>
      </c>
      <c r="J66" s="14">
        <v>498925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498925</v>
      </c>
      <c r="X66" s="14"/>
      <c r="Y66" s="14">
        <v>498925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>
        <v>1077050</v>
      </c>
      <c r="J67" s="11">
        <v>1077050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1077050</v>
      </c>
      <c r="X67" s="11"/>
      <c r="Y67" s="11">
        <v>1077050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2803780</v>
      </c>
      <c r="F68" s="11"/>
      <c r="G68" s="11"/>
      <c r="H68" s="11"/>
      <c r="I68" s="11">
        <v>1183207</v>
      </c>
      <c r="J68" s="11">
        <v>1183207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1183207</v>
      </c>
      <c r="X68" s="11"/>
      <c r="Y68" s="11">
        <v>1183207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2803780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5697260</v>
      </c>
      <c r="J69" s="79">
        <f t="shared" si="12"/>
        <v>5697260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5697260</v>
      </c>
      <c r="X69" s="79">
        <f t="shared" si="12"/>
        <v>0</v>
      </c>
      <c r="Y69" s="79">
        <f t="shared" si="12"/>
        <v>5697260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82677491</v>
      </c>
      <c r="D5" s="42">
        <f t="shared" si="0"/>
        <v>0</v>
      </c>
      <c r="E5" s="43">
        <f t="shared" si="0"/>
        <v>137325764</v>
      </c>
      <c r="F5" s="43">
        <f t="shared" si="0"/>
        <v>137325764</v>
      </c>
      <c r="G5" s="43">
        <f t="shared" si="0"/>
        <v>13826542</v>
      </c>
      <c r="H5" s="43">
        <f t="shared" si="0"/>
        <v>8148682</v>
      </c>
      <c r="I5" s="43">
        <f t="shared" si="0"/>
        <v>10957957</v>
      </c>
      <c r="J5" s="43">
        <f t="shared" si="0"/>
        <v>32933181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32933181</v>
      </c>
      <c r="X5" s="43">
        <f t="shared" si="0"/>
        <v>34331442</v>
      </c>
      <c r="Y5" s="43">
        <f t="shared" si="0"/>
        <v>-1398261</v>
      </c>
      <c r="Z5" s="44">
        <f>+IF(X5&lt;&gt;0,+(Y5/X5)*100,0)</f>
        <v>-4.072829215854085</v>
      </c>
      <c r="AA5" s="45">
        <f>SUM(AA11:AA18)</f>
        <v>137325764</v>
      </c>
    </row>
    <row r="6" spans="1:27" ht="13.5">
      <c r="A6" s="46" t="s">
        <v>32</v>
      </c>
      <c r="B6" s="47"/>
      <c r="C6" s="9">
        <v>23372853</v>
      </c>
      <c r="D6" s="10"/>
      <c r="E6" s="11">
        <v>20474100</v>
      </c>
      <c r="F6" s="11">
        <v>20474100</v>
      </c>
      <c r="G6" s="11">
        <v>2508349</v>
      </c>
      <c r="H6" s="11">
        <v>1631363</v>
      </c>
      <c r="I6" s="11">
        <v>4073865</v>
      </c>
      <c r="J6" s="11">
        <v>8213577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8213577</v>
      </c>
      <c r="X6" s="11">
        <v>5118525</v>
      </c>
      <c r="Y6" s="11">
        <v>3095052</v>
      </c>
      <c r="Z6" s="2">
        <v>60.47</v>
      </c>
      <c r="AA6" s="15">
        <v>20474100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30318082</v>
      </c>
      <c r="D8" s="10"/>
      <c r="E8" s="11">
        <v>90449524</v>
      </c>
      <c r="F8" s="11">
        <v>90449524</v>
      </c>
      <c r="G8" s="11">
        <v>9914713</v>
      </c>
      <c r="H8" s="11">
        <v>6517319</v>
      </c>
      <c r="I8" s="11">
        <v>6136544</v>
      </c>
      <c r="J8" s="11">
        <v>22568576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22568576</v>
      </c>
      <c r="X8" s="11">
        <v>22612381</v>
      </c>
      <c r="Y8" s="11">
        <v>-43805</v>
      </c>
      <c r="Z8" s="2">
        <v>-0.19</v>
      </c>
      <c r="AA8" s="15">
        <v>90449524</v>
      </c>
    </row>
    <row r="9" spans="1:27" ht="13.5">
      <c r="A9" s="46" t="s">
        <v>35</v>
      </c>
      <c r="B9" s="47"/>
      <c r="C9" s="9">
        <v>24889842</v>
      </c>
      <c r="D9" s="10"/>
      <c r="E9" s="11">
        <v>11651530</v>
      </c>
      <c r="F9" s="11">
        <v>11651530</v>
      </c>
      <c r="G9" s="11">
        <v>1321480</v>
      </c>
      <c r="H9" s="11"/>
      <c r="I9" s="11">
        <v>608728</v>
      </c>
      <c r="J9" s="11">
        <v>1930208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1930208</v>
      </c>
      <c r="X9" s="11">
        <v>2912883</v>
      </c>
      <c r="Y9" s="11">
        <v>-982675</v>
      </c>
      <c r="Z9" s="2">
        <v>-33.74</v>
      </c>
      <c r="AA9" s="15">
        <v>11651530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78580777</v>
      </c>
      <c r="D11" s="50">
        <f t="shared" si="1"/>
        <v>0</v>
      </c>
      <c r="E11" s="51">
        <f t="shared" si="1"/>
        <v>122575154</v>
      </c>
      <c r="F11" s="51">
        <f t="shared" si="1"/>
        <v>122575154</v>
      </c>
      <c r="G11" s="51">
        <f t="shared" si="1"/>
        <v>13744542</v>
      </c>
      <c r="H11" s="51">
        <f t="shared" si="1"/>
        <v>8148682</v>
      </c>
      <c r="I11" s="51">
        <f t="shared" si="1"/>
        <v>10819137</v>
      </c>
      <c r="J11" s="51">
        <f t="shared" si="1"/>
        <v>32712361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32712361</v>
      </c>
      <c r="X11" s="51">
        <f t="shared" si="1"/>
        <v>30643789</v>
      </c>
      <c r="Y11" s="51">
        <f t="shared" si="1"/>
        <v>2068572</v>
      </c>
      <c r="Z11" s="52">
        <f>+IF(X11&lt;&gt;0,+(Y11/X11)*100,0)</f>
        <v>6.750379334618183</v>
      </c>
      <c r="AA11" s="53">
        <f>SUM(AA6:AA10)</f>
        <v>122575154</v>
      </c>
    </row>
    <row r="12" spans="1:27" ht="13.5">
      <c r="A12" s="54" t="s">
        <v>38</v>
      </c>
      <c r="B12" s="35"/>
      <c r="C12" s="9">
        <v>3501416</v>
      </c>
      <c r="D12" s="10"/>
      <c r="E12" s="11">
        <v>10830610</v>
      </c>
      <c r="F12" s="11">
        <v>10830610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2707653</v>
      </c>
      <c r="Y12" s="11">
        <v>-2707653</v>
      </c>
      <c r="Z12" s="2">
        <v>-100</v>
      </c>
      <c r="AA12" s="15">
        <v>10830610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595298</v>
      </c>
      <c r="D15" s="10"/>
      <c r="E15" s="11">
        <v>3520000</v>
      </c>
      <c r="F15" s="11">
        <v>3520000</v>
      </c>
      <c r="G15" s="11">
        <v>82000</v>
      </c>
      <c r="H15" s="11"/>
      <c r="I15" s="11">
        <v>138820</v>
      </c>
      <c r="J15" s="11">
        <v>220820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220820</v>
      </c>
      <c r="X15" s="11">
        <v>880000</v>
      </c>
      <c r="Y15" s="11">
        <v>-659180</v>
      </c>
      <c r="Z15" s="2">
        <v>-74.91</v>
      </c>
      <c r="AA15" s="15">
        <v>3520000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400000</v>
      </c>
      <c r="F18" s="18">
        <v>400000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100000</v>
      </c>
      <c r="Y18" s="18">
        <v>-100000</v>
      </c>
      <c r="Z18" s="3">
        <v>-100</v>
      </c>
      <c r="AA18" s="23">
        <v>400000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23372853</v>
      </c>
      <c r="D36" s="10">
        <f t="shared" si="4"/>
        <v>0</v>
      </c>
      <c r="E36" s="11">
        <f t="shared" si="4"/>
        <v>20474100</v>
      </c>
      <c r="F36" s="11">
        <f t="shared" si="4"/>
        <v>20474100</v>
      </c>
      <c r="G36" s="11">
        <f t="shared" si="4"/>
        <v>2508349</v>
      </c>
      <c r="H36" s="11">
        <f t="shared" si="4"/>
        <v>1631363</v>
      </c>
      <c r="I36" s="11">
        <f t="shared" si="4"/>
        <v>4073865</v>
      </c>
      <c r="J36" s="11">
        <f t="shared" si="4"/>
        <v>8213577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8213577</v>
      </c>
      <c r="X36" s="11">
        <f t="shared" si="4"/>
        <v>5118525</v>
      </c>
      <c r="Y36" s="11">
        <f t="shared" si="4"/>
        <v>3095052</v>
      </c>
      <c r="Z36" s="2">
        <f aca="true" t="shared" si="5" ref="Z36:Z49">+IF(X36&lt;&gt;0,+(Y36/X36)*100,0)</f>
        <v>60.46765425586472</v>
      </c>
      <c r="AA36" s="15">
        <f>AA6+AA21</f>
        <v>20474100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30318082</v>
      </c>
      <c r="D38" s="10">
        <f t="shared" si="4"/>
        <v>0</v>
      </c>
      <c r="E38" s="11">
        <f t="shared" si="4"/>
        <v>90449524</v>
      </c>
      <c r="F38" s="11">
        <f t="shared" si="4"/>
        <v>90449524</v>
      </c>
      <c r="G38" s="11">
        <f t="shared" si="4"/>
        <v>9914713</v>
      </c>
      <c r="H38" s="11">
        <f t="shared" si="4"/>
        <v>6517319</v>
      </c>
      <c r="I38" s="11">
        <f t="shared" si="4"/>
        <v>6136544</v>
      </c>
      <c r="J38" s="11">
        <f t="shared" si="4"/>
        <v>22568576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22568576</v>
      </c>
      <c r="X38" s="11">
        <f t="shared" si="4"/>
        <v>22612381</v>
      </c>
      <c r="Y38" s="11">
        <f t="shared" si="4"/>
        <v>-43805</v>
      </c>
      <c r="Z38" s="2">
        <f t="shared" si="5"/>
        <v>-0.19372130692473297</v>
      </c>
      <c r="AA38" s="15">
        <f>AA8+AA23</f>
        <v>90449524</v>
      </c>
    </row>
    <row r="39" spans="1:27" ht="13.5">
      <c r="A39" s="46" t="s">
        <v>35</v>
      </c>
      <c r="B39" s="47"/>
      <c r="C39" s="9">
        <f t="shared" si="4"/>
        <v>24889842</v>
      </c>
      <c r="D39" s="10">
        <f t="shared" si="4"/>
        <v>0</v>
      </c>
      <c r="E39" s="11">
        <f t="shared" si="4"/>
        <v>11651530</v>
      </c>
      <c r="F39" s="11">
        <f t="shared" si="4"/>
        <v>11651530</v>
      </c>
      <c r="G39" s="11">
        <f t="shared" si="4"/>
        <v>1321480</v>
      </c>
      <c r="H39" s="11">
        <f t="shared" si="4"/>
        <v>0</v>
      </c>
      <c r="I39" s="11">
        <f t="shared" si="4"/>
        <v>608728</v>
      </c>
      <c r="J39" s="11">
        <f t="shared" si="4"/>
        <v>1930208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1930208</v>
      </c>
      <c r="X39" s="11">
        <f t="shared" si="4"/>
        <v>2912883</v>
      </c>
      <c r="Y39" s="11">
        <f t="shared" si="4"/>
        <v>-982675</v>
      </c>
      <c r="Z39" s="2">
        <f t="shared" si="5"/>
        <v>-33.73547787535579</v>
      </c>
      <c r="AA39" s="15">
        <f>AA9+AA24</f>
        <v>11651530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78580777</v>
      </c>
      <c r="D41" s="50">
        <f t="shared" si="6"/>
        <v>0</v>
      </c>
      <c r="E41" s="51">
        <f t="shared" si="6"/>
        <v>122575154</v>
      </c>
      <c r="F41" s="51">
        <f t="shared" si="6"/>
        <v>122575154</v>
      </c>
      <c r="G41" s="51">
        <f t="shared" si="6"/>
        <v>13744542</v>
      </c>
      <c r="H41" s="51">
        <f t="shared" si="6"/>
        <v>8148682</v>
      </c>
      <c r="I41" s="51">
        <f t="shared" si="6"/>
        <v>10819137</v>
      </c>
      <c r="J41" s="51">
        <f t="shared" si="6"/>
        <v>32712361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32712361</v>
      </c>
      <c r="X41" s="51">
        <f t="shared" si="6"/>
        <v>30643789</v>
      </c>
      <c r="Y41" s="51">
        <f t="shared" si="6"/>
        <v>2068572</v>
      </c>
      <c r="Z41" s="52">
        <f t="shared" si="5"/>
        <v>6.750379334618183</v>
      </c>
      <c r="AA41" s="53">
        <f>SUM(AA36:AA40)</f>
        <v>122575154</v>
      </c>
    </row>
    <row r="42" spans="1:27" ht="13.5">
      <c r="A42" s="54" t="s">
        <v>38</v>
      </c>
      <c r="B42" s="35"/>
      <c r="C42" s="65">
        <f aca="true" t="shared" si="7" ref="C42:Y48">C12+C27</f>
        <v>3501416</v>
      </c>
      <c r="D42" s="66">
        <f t="shared" si="7"/>
        <v>0</v>
      </c>
      <c r="E42" s="67">
        <f t="shared" si="7"/>
        <v>10830610</v>
      </c>
      <c r="F42" s="67">
        <f t="shared" si="7"/>
        <v>10830610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2707653</v>
      </c>
      <c r="Y42" s="67">
        <f t="shared" si="7"/>
        <v>-2707653</v>
      </c>
      <c r="Z42" s="69">
        <f t="shared" si="5"/>
        <v>-100</v>
      </c>
      <c r="AA42" s="68">
        <f aca="true" t="shared" si="8" ref="AA42:AA48">AA12+AA27</f>
        <v>10830610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595298</v>
      </c>
      <c r="D45" s="66">
        <f t="shared" si="7"/>
        <v>0</v>
      </c>
      <c r="E45" s="67">
        <f t="shared" si="7"/>
        <v>3520000</v>
      </c>
      <c r="F45" s="67">
        <f t="shared" si="7"/>
        <v>3520000</v>
      </c>
      <c r="G45" s="67">
        <f t="shared" si="7"/>
        <v>82000</v>
      </c>
      <c r="H45" s="67">
        <f t="shared" si="7"/>
        <v>0</v>
      </c>
      <c r="I45" s="67">
        <f t="shared" si="7"/>
        <v>138820</v>
      </c>
      <c r="J45" s="67">
        <f t="shared" si="7"/>
        <v>220820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220820</v>
      </c>
      <c r="X45" s="67">
        <f t="shared" si="7"/>
        <v>880000</v>
      </c>
      <c r="Y45" s="67">
        <f t="shared" si="7"/>
        <v>-659180</v>
      </c>
      <c r="Z45" s="69">
        <f t="shared" si="5"/>
        <v>-74.90681818181818</v>
      </c>
      <c r="AA45" s="68">
        <f t="shared" si="8"/>
        <v>3520000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400000</v>
      </c>
      <c r="F48" s="67">
        <f t="shared" si="7"/>
        <v>400000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100000</v>
      </c>
      <c r="Y48" s="67">
        <f t="shared" si="7"/>
        <v>-100000</v>
      </c>
      <c r="Z48" s="69">
        <f t="shared" si="5"/>
        <v>-100</v>
      </c>
      <c r="AA48" s="68">
        <f t="shared" si="8"/>
        <v>400000</v>
      </c>
    </row>
    <row r="49" spans="1:27" ht="13.5">
      <c r="A49" s="75" t="s">
        <v>49</v>
      </c>
      <c r="B49" s="76"/>
      <c r="C49" s="77">
        <f aca="true" t="shared" si="9" ref="C49:Y49">SUM(C41:C48)</f>
        <v>82677491</v>
      </c>
      <c r="D49" s="78">
        <f t="shared" si="9"/>
        <v>0</v>
      </c>
      <c r="E49" s="79">
        <f t="shared" si="9"/>
        <v>137325764</v>
      </c>
      <c r="F49" s="79">
        <f t="shared" si="9"/>
        <v>137325764</v>
      </c>
      <c r="G49" s="79">
        <f t="shared" si="9"/>
        <v>13826542</v>
      </c>
      <c r="H49" s="79">
        <f t="shared" si="9"/>
        <v>8148682</v>
      </c>
      <c r="I49" s="79">
        <f t="shared" si="9"/>
        <v>10957957</v>
      </c>
      <c r="J49" s="79">
        <f t="shared" si="9"/>
        <v>32933181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32933181</v>
      </c>
      <c r="X49" s="79">
        <f t="shared" si="9"/>
        <v>34331442</v>
      </c>
      <c r="Y49" s="79">
        <f t="shared" si="9"/>
        <v>-1398261</v>
      </c>
      <c r="Z49" s="80">
        <f t="shared" si="5"/>
        <v>-4.072829215854085</v>
      </c>
      <c r="AA49" s="81">
        <f>SUM(AA41:AA48)</f>
        <v>137325764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38723697</v>
      </c>
      <c r="D51" s="66">
        <f t="shared" si="10"/>
        <v>0</v>
      </c>
      <c r="E51" s="67">
        <f t="shared" si="10"/>
        <v>16229325</v>
      </c>
      <c r="F51" s="67">
        <f t="shared" si="10"/>
        <v>16229325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4057332</v>
      </c>
      <c r="Y51" s="67">
        <f t="shared" si="10"/>
        <v>-4057332</v>
      </c>
      <c r="Z51" s="69">
        <f>+IF(X51&lt;&gt;0,+(Y51/X51)*100,0)</f>
        <v>-100</v>
      </c>
      <c r="AA51" s="68">
        <f>SUM(AA57:AA61)</f>
        <v>16229325</v>
      </c>
    </row>
    <row r="52" spans="1:27" ht="13.5">
      <c r="A52" s="84" t="s">
        <v>32</v>
      </c>
      <c r="B52" s="47"/>
      <c r="C52" s="9"/>
      <c r="D52" s="10"/>
      <c r="E52" s="11">
        <v>126375</v>
      </c>
      <c r="F52" s="11">
        <v>126375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31594</v>
      </c>
      <c r="Y52" s="11">
        <v>-31594</v>
      </c>
      <c r="Z52" s="2">
        <v>-100</v>
      </c>
      <c r="AA52" s="15">
        <v>126375</v>
      </c>
    </row>
    <row r="53" spans="1:27" ht="13.5">
      <c r="A53" s="84" t="s">
        <v>33</v>
      </c>
      <c r="B53" s="47"/>
      <c r="C53" s="9">
        <v>188722</v>
      </c>
      <c r="D53" s="10"/>
      <c r="E53" s="11">
        <v>630000</v>
      </c>
      <c r="F53" s="11">
        <v>630000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157500</v>
      </c>
      <c r="Y53" s="11">
        <v>-157500</v>
      </c>
      <c r="Z53" s="2">
        <v>-100</v>
      </c>
      <c r="AA53" s="15">
        <v>630000</v>
      </c>
    </row>
    <row r="54" spans="1:27" ht="13.5">
      <c r="A54" s="84" t="s">
        <v>34</v>
      </c>
      <c r="B54" s="47"/>
      <c r="C54" s="9">
        <v>35368093</v>
      </c>
      <c r="D54" s="10"/>
      <c r="E54" s="11">
        <v>14804000</v>
      </c>
      <c r="F54" s="11">
        <v>14804000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3701000</v>
      </c>
      <c r="Y54" s="11">
        <v>-3701000</v>
      </c>
      <c r="Z54" s="2">
        <v>-100</v>
      </c>
      <c r="AA54" s="15">
        <v>14804000</v>
      </c>
    </row>
    <row r="55" spans="1:27" ht="13.5">
      <c r="A55" s="84" t="s">
        <v>35</v>
      </c>
      <c r="B55" s="47"/>
      <c r="C55" s="9">
        <v>128838</v>
      </c>
      <c r="D55" s="10"/>
      <c r="E55" s="11">
        <v>145000</v>
      </c>
      <c r="F55" s="11">
        <v>145000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36250</v>
      </c>
      <c r="Y55" s="11">
        <v>-36250</v>
      </c>
      <c r="Z55" s="2">
        <v>-100</v>
      </c>
      <c r="AA55" s="15">
        <v>145000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35685653</v>
      </c>
      <c r="D57" s="50">
        <f t="shared" si="11"/>
        <v>0</v>
      </c>
      <c r="E57" s="51">
        <f t="shared" si="11"/>
        <v>15705375</v>
      </c>
      <c r="F57" s="51">
        <f t="shared" si="11"/>
        <v>15705375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3926344</v>
      </c>
      <c r="Y57" s="51">
        <f t="shared" si="11"/>
        <v>-3926344</v>
      </c>
      <c r="Z57" s="52">
        <f>+IF(X57&lt;&gt;0,+(Y57/X57)*100,0)</f>
        <v>-100</v>
      </c>
      <c r="AA57" s="53">
        <f>SUM(AA52:AA56)</f>
        <v>15705375</v>
      </c>
    </row>
    <row r="58" spans="1:27" ht="13.5">
      <c r="A58" s="86" t="s">
        <v>38</v>
      </c>
      <c r="B58" s="35"/>
      <c r="C58" s="9">
        <v>917524</v>
      </c>
      <c r="D58" s="10"/>
      <c r="E58" s="11">
        <v>21200</v>
      </c>
      <c r="F58" s="11">
        <v>21200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5300</v>
      </c>
      <c r="Y58" s="11">
        <v>-5300</v>
      </c>
      <c r="Z58" s="2">
        <v>-100</v>
      </c>
      <c r="AA58" s="15">
        <v>21200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2120520</v>
      </c>
      <c r="D61" s="10"/>
      <c r="E61" s="11">
        <v>502750</v>
      </c>
      <c r="F61" s="11">
        <v>502750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125688</v>
      </c>
      <c r="Y61" s="11">
        <v>-125688</v>
      </c>
      <c r="Z61" s="2">
        <v>-100</v>
      </c>
      <c r="AA61" s="15">
        <v>502750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>
        <v>30</v>
      </c>
      <c r="J66" s="14">
        <v>30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30</v>
      </c>
      <c r="X66" s="14"/>
      <c r="Y66" s="14">
        <v>30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>
        <v>293162</v>
      </c>
      <c r="J67" s="11">
        <v>293162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293162</v>
      </c>
      <c r="X67" s="11"/>
      <c r="Y67" s="11">
        <v>293162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16229325</v>
      </c>
      <c r="F68" s="11"/>
      <c r="G68" s="11">
        <v>9024</v>
      </c>
      <c r="H68" s="11"/>
      <c r="I68" s="11"/>
      <c r="J68" s="11">
        <v>9024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9024</v>
      </c>
      <c r="X68" s="11"/>
      <c r="Y68" s="11">
        <v>9024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16229325</v>
      </c>
      <c r="F69" s="79">
        <f t="shared" si="12"/>
        <v>0</v>
      </c>
      <c r="G69" s="79">
        <f t="shared" si="12"/>
        <v>9024</v>
      </c>
      <c r="H69" s="79">
        <f t="shared" si="12"/>
        <v>0</v>
      </c>
      <c r="I69" s="79">
        <f t="shared" si="12"/>
        <v>293192</v>
      </c>
      <c r="J69" s="79">
        <f t="shared" si="12"/>
        <v>302216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302216</v>
      </c>
      <c r="X69" s="79">
        <f t="shared" si="12"/>
        <v>0</v>
      </c>
      <c r="Y69" s="79">
        <f t="shared" si="12"/>
        <v>302216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36091972</v>
      </c>
      <c r="D5" s="42">
        <f t="shared" si="0"/>
        <v>0</v>
      </c>
      <c r="E5" s="43">
        <f t="shared" si="0"/>
        <v>20631000</v>
      </c>
      <c r="F5" s="43">
        <f t="shared" si="0"/>
        <v>20631000</v>
      </c>
      <c r="G5" s="43">
        <f t="shared" si="0"/>
        <v>3402532</v>
      </c>
      <c r="H5" s="43">
        <f t="shared" si="0"/>
        <v>1977022</v>
      </c>
      <c r="I5" s="43">
        <f t="shared" si="0"/>
        <v>740134</v>
      </c>
      <c r="J5" s="43">
        <f t="shared" si="0"/>
        <v>6119688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6119688</v>
      </c>
      <c r="X5" s="43">
        <f t="shared" si="0"/>
        <v>5157750</v>
      </c>
      <c r="Y5" s="43">
        <f t="shared" si="0"/>
        <v>961938</v>
      </c>
      <c r="Z5" s="44">
        <f>+IF(X5&lt;&gt;0,+(Y5/X5)*100,0)</f>
        <v>18.65034171877272</v>
      </c>
      <c r="AA5" s="45">
        <f>SUM(AA11:AA18)</f>
        <v>20631000</v>
      </c>
    </row>
    <row r="6" spans="1:27" ht="13.5">
      <c r="A6" s="46" t="s">
        <v>32</v>
      </c>
      <c r="B6" s="47"/>
      <c r="C6" s="9">
        <v>9222247</v>
      </c>
      <c r="D6" s="10"/>
      <c r="E6" s="11">
        <v>15851000</v>
      </c>
      <c r="F6" s="11">
        <v>15851000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3962750</v>
      </c>
      <c r="Y6" s="11">
        <v>-3962750</v>
      </c>
      <c r="Z6" s="2">
        <v>-100</v>
      </c>
      <c r="AA6" s="15">
        <v>15851000</v>
      </c>
    </row>
    <row r="7" spans="1:27" ht="13.5">
      <c r="A7" s="46" t="s">
        <v>33</v>
      </c>
      <c r="B7" s="47"/>
      <c r="C7" s="9">
        <v>4095085</v>
      </c>
      <c r="D7" s="10"/>
      <c r="E7" s="11">
        <v>4000000</v>
      </c>
      <c r="F7" s="11">
        <v>4000000</v>
      </c>
      <c r="G7" s="11">
        <v>214355</v>
      </c>
      <c r="H7" s="11">
        <v>1246500</v>
      </c>
      <c r="I7" s="11">
        <v>740134</v>
      </c>
      <c r="J7" s="11">
        <v>2200989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2200989</v>
      </c>
      <c r="X7" s="11">
        <v>1000000</v>
      </c>
      <c r="Y7" s="11">
        <v>1200989</v>
      </c>
      <c r="Z7" s="2">
        <v>120.1</v>
      </c>
      <c r="AA7" s="15">
        <v>4000000</v>
      </c>
    </row>
    <row r="8" spans="1:27" ht="13.5">
      <c r="A8" s="46" t="s">
        <v>34</v>
      </c>
      <c r="B8" s="47"/>
      <c r="C8" s="9">
        <v>17449206</v>
      </c>
      <c r="D8" s="10"/>
      <c r="E8" s="11"/>
      <c r="F8" s="11"/>
      <c r="G8" s="11">
        <v>3188177</v>
      </c>
      <c r="H8" s="11">
        <v>730522</v>
      </c>
      <c r="I8" s="11"/>
      <c r="J8" s="11">
        <v>3918699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3918699</v>
      </c>
      <c r="X8" s="11"/>
      <c r="Y8" s="11">
        <v>3918699</v>
      </c>
      <c r="Z8" s="2"/>
      <c r="AA8" s="15"/>
    </row>
    <row r="9" spans="1:27" ht="13.5">
      <c r="A9" s="46" t="s">
        <v>35</v>
      </c>
      <c r="B9" s="47"/>
      <c r="C9" s="9">
        <v>3508614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180000</v>
      </c>
      <c r="F10" s="11">
        <v>180000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45000</v>
      </c>
      <c r="Y10" s="11">
        <v>-45000</v>
      </c>
      <c r="Z10" s="2">
        <v>-100</v>
      </c>
      <c r="AA10" s="15">
        <v>180000</v>
      </c>
    </row>
    <row r="11" spans="1:27" ht="13.5">
      <c r="A11" s="48" t="s">
        <v>37</v>
      </c>
      <c r="B11" s="47"/>
      <c r="C11" s="49">
        <f aca="true" t="shared" si="1" ref="C11:Y11">SUM(C6:C10)</f>
        <v>34275152</v>
      </c>
      <c r="D11" s="50">
        <f t="shared" si="1"/>
        <v>0</v>
      </c>
      <c r="E11" s="51">
        <f t="shared" si="1"/>
        <v>20031000</v>
      </c>
      <c r="F11" s="51">
        <f t="shared" si="1"/>
        <v>20031000</v>
      </c>
      <c r="G11" s="51">
        <f t="shared" si="1"/>
        <v>3402532</v>
      </c>
      <c r="H11" s="51">
        <f t="shared" si="1"/>
        <v>1977022</v>
      </c>
      <c r="I11" s="51">
        <f t="shared" si="1"/>
        <v>740134</v>
      </c>
      <c r="J11" s="51">
        <f t="shared" si="1"/>
        <v>6119688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6119688</v>
      </c>
      <c r="X11" s="51">
        <f t="shared" si="1"/>
        <v>5007750</v>
      </c>
      <c r="Y11" s="51">
        <f t="shared" si="1"/>
        <v>1111938</v>
      </c>
      <c r="Z11" s="52">
        <f>+IF(X11&lt;&gt;0,+(Y11/X11)*100,0)</f>
        <v>22.2043432679347</v>
      </c>
      <c r="AA11" s="53">
        <f>SUM(AA6:AA10)</f>
        <v>20031000</v>
      </c>
    </row>
    <row r="12" spans="1:27" ht="13.5">
      <c r="A12" s="54" t="s">
        <v>38</v>
      </c>
      <c r="B12" s="35"/>
      <c r="C12" s="9"/>
      <c r="D12" s="10"/>
      <c r="E12" s="11">
        <v>600000</v>
      </c>
      <c r="F12" s="11">
        <v>600000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150000</v>
      </c>
      <c r="Y12" s="11">
        <v>-150000</v>
      </c>
      <c r="Z12" s="2">
        <v>-100</v>
      </c>
      <c r="AA12" s="15">
        <v>600000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1757522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59298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9222247</v>
      </c>
      <c r="D36" s="10">
        <f t="shared" si="4"/>
        <v>0</v>
      </c>
      <c r="E36" s="11">
        <f t="shared" si="4"/>
        <v>15851000</v>
      </c>
      <c r="F36" s="11">
        <f t="shared" si="4"/>
        <v>15851000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3962750</v>
      </c>
      <c r="Y36" s="11">
        <f t="shared" si="4"/>
        <v>-3962750</v>
      </c>
      <c r="Z36" s="2">
        <f aca="true" t="shared" si="5" ref="Z36:Z49">+IF(X36&lt;&gt;0,+(Y36/X36)*100,0)</f>
        <v>-100</v>
      </c>
      <c r="AA36" s="15">
        <f>AA6+AA21</f>
        <v>15851000</v>
      </c>
    </row>
    <row r="37" spans="1:27" ht="13.5">
      <c r="A37" s="46" t="s">
        <v>33</v>
      </c>
      <c r="B37" s="47"/>
      <c r="C37" s="9">
        <f t="shared" si="4"/>
        <v>4095085</v>
      </c>
      <c r="D37" s="10">
        <f t="shared" si="4"/>
        <v>0</v>
      </c>
      <c r="E37" s="11">
        <f t="shared" si="4"/>
        <v>4000000</v>
      </c>
      <c r="F37" s="11">
        <f t="shared" si="4"/>
        <v>4000000</v>
      </c>
      <c r="G37" s="11">
        <f t="shared" si="4"/>
        <v>214355</v>
      </c>
      <c r="H37" s="11">
        <f t="shared" si="4"/>
        <v>1246500</v>
      </c>
      <c r="I37" s="11">
        <f t="shared" si="4"/>
        <v>740134</v>
      </c>
      <c r="J37" s="11">
        <f t="shared" si="4"/>
        <v>2200989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2200989</v>
      </c>
      <c r="X37" s="11">
        <f t="shared" si="4"/>
        <v>1000000</v>
      </c>
      <c r="Y37" s="11">
        <f t="shared" si="4"/>
        <v>1200989</v>
      </c>
      <c r="Z37" s="2">
        <f t="shared" si="5"/>
        <v>120.09890000000001</v>
      </c>
      <c r="AA37" s="15">
        <f>AA7+AA22</f>
        <v>4000000</v>
      </c>
    </row>
    <row r="38" spans="1:27" ht="13.5">
      <c r="A38" s="46" t="s">
        <v>34</v>
      </c>
      <c r="B38" s="47"/>
      <c r="C38" s="9">
        <f t="shared" si="4"/>
        <v>17449206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3188177</v>
      </c>
      <c r="H38" s="11">
        <f t="shared" si="4"/>
        <v>730522</v>
      </c>
      <c r="I38" s="11">
        <f t="shared" si="4"/>
        <v>0</v>
      </c>
      <c r="J38" s="11">
        <f t="shared" si="4"/>
        <v>3918699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3918699</v>
      </c>
      <c r="X38" s="11">
        <f t="shared" si="4"/>
        <v>0</v>
      </c>
      <c r="Y38" s="11">
        <f t="shared" si="4"/>
        <v>3918699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3508614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180000</v>
      </c>
      <c r="F40" s="11">
        <f t="shared" si="4"/>
        <v>180000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45000</v>
      </c>
      <c r="Y40" s="11">
        <f t="shared" si="4"/>
        <v>-45000</v>
      </c>
      <c r="Z40" s="2">
        <f t="shared" si="5"/>
        <v>-100</v>
      </c>
      <c r="AA40" s="15">
        <f>AA10+AA25</f>
        <v>180000</v>
      </c>
    </row>
    <row r="41" spans="1:27" ht="13.5">
      <c r="A41" s="48" t="s">
        <v>37</v>
      </c>
      <c r="B41" s="47"/>
      <c r="C41" s="49">
        <f aca="true" t="shared" si="6" ref="C41:Y41">SUM(C36:C40)</f>
        <v>34275152</v>
      </c>
      <c r="D41" s="50">
        <f t="shared" si="6"/>
        <v>0</v>
      </c>
      <c r="E41" s="51">
        <f t="shared" si="6"/>
        <v>20031000</v>
      </c>
      <c r="F41" s="51">
        <f t="shared" si="6"/>
        <v>20031000</v>
      </c>
      <c r="G41" s="51">
        <f t="shared" si="6"/>
        <v>3402532</v>
      </c>
      <c r="H41" s="51">
        <f t="shared" si="6"/>
        <v>1977022</v>
      </c>
      <c r="I41" s="51">
        <f t="shared" si="6"/>
        <v>740134</v>
      </c>
      <c r="J41" s="51">
        <f t="shared" si="6"/>
        <v>6119688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6119688</v>
      </c>
      <c r="X41" s="51">
        <f t="shared" si="6"/>
        <v>5007750</v>
      </c>
      <c r="Y41" s="51">
        <f t="shared" si="6"/>
        <v>1111938</v>
      </c>
      <c r="Z41" s="52">
        <f t="shared" si="5"/>
        <v>22.2043432679347</v>
      </c>
      <c r="AA41" s="53">
        <f>SUM(AA36:AA40)</f>
        <v>20031000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600000</v>
      </c>
      <c r="F42" s="67">
        <f t="shared" si="7"/>
        <v>600000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150000</v>
      </c>
      <c r="Y42" s="67">
        <f t="shared" si="7"/>
        <v>-150000</v>
      </c>
      <c r="Z42" s="69">
        <f t="shared" si="5"/>
        <v>-100</v>
      </c>
      <c r="AA42" s="68">
        <f aca="true" t="shared" si="8" ref="AA42:AA48">AA12+AA27</f>
        <v>600000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1757522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59298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36091972</v>
      </c>
      <c r="D49" s="78">
        <f t="shared" si="9"/>
        <v>0</v>
      </c>
      <c r="E49" s="79">
        <f t="shared" si="9"/>
        <v>20631000</v>
      </c>
      <c r="F49" s="79">
        <f t="shared" si="9"/>
        <v>20631000</v>
      </c>
      <c r="G49" s="79">
        <f t="shared" si="9"/>
        <v>3402532</v>
      </c>
      <c r="H49" s="79">
        <f t="shared" si="9"/>
        <v>1977022</v>
      </c>
      <c r="I49" s="79">
        <f t="shared" si="9"/>
        <v>740134</v>
      </c>
      <c r="J49" s="79">
        <f t="shared" si="9"/>
        <v>6119688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6119688</v>
      </c>
      <c r="X49" s="79">
        <f t="shared" si="9"/>
        <v>5157750</v>
      </c>
      <c r="Y49" s="79">
        <f t="shared" si="9"/>
        <v>961938</v>
      </c>
      <c r="Z49" s="80">
        <f t="shared" si="5"/>
        <v>18.65034171877272</v>
      </c>
      <c r="AA49" s="81">
        <f>SUM(AA41:AA48)</f>
        <v>20631000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6067000</v>
      </c>
      <c r="F51" s="67">
        <f t="shared" si="10"/>
        <v>6067000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1516750</v>
      </c>
      <c r="Y51" s="67">
        <f t="shared" si="10"/>
        <v>-1516750</v>
      </c>
      <c r="Z51" s="69">
        <f>+IF(X51&lt;&gt;0,+(Y51/X51)*100,0)</f>
        <v>-100</v>
      </c>
      <c r="AA51" s="68">
        <f>SUM(AA57:AA61)</f>
        <v>6067000</v>
      </c>
    </row>
    <row r="52" spans="1:27" ht="13.5">
      <c r="A52" s="84" t="s">
        <v>32</v>
      </c>
      <c r="B52" s="47"/>
      <c r="C52" s="9"/>
      <c r="D52" s="10"/>
      <c r="E52" s="11">
        <v>1300000</v>
      </c>
      <c r="F52" s="11">
        <v>1300000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325000</v>
      </c>
      <c r="Y52" s="11">
        <v>-325000</v>
      </c>
      <c r="Z52" s="2">
        <v>-100</v>
      </c>
      <c r="AA52" s="15">
        <v>1300000</v>
      </c>
    </row>
    <row r="53" spans="1:27" ht="13.5">
      <c r="A53" s="84" t="s">
        <v>33</v>
      </c>
      <c r="B53" s="47"/>
      <c r="C53" s="9"/>
      <c r="D53" s="10"/>
      <c r="E53" s="11">
        <v>720000</v>
      </c>
      <c r="F53" s="11">
        <v>720000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180000</v>
      </c>
      <c r="Y53" s="11">
        <v>-180000</v>
      </c>
      <c r="Z53" s="2">
        <v>-100</v>
      </c>
      <c r="AA53" s="15">
        <v>720000</v>
      </c>
    </row>
    <row r="54" spans="1:27" ht="13.5">
      <c r="A54" s="84" t="s">
        <v>34</v>
      </c>
      <c r="B54" s="47"/>
      <c r="C54" s="9"/>
      <c r="D54" s="10"/>
      <c r="E54" s="11">
        <v>1430000</v>
      </c>
      <c r="F54" s="11">
        <v>1430000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357500</v>
      </c>
      <c r="Y54" s="11">
        <v>-357500</v>
      </c>
      <c r="Z54" s="2">
        <v>-100</v>
      </c>
      <c r="AA54" s="15">
        <v>1430000</v>
      </c>
    </row>
    <row r="55" spans="1:27" ht="13.5">
      <c r="A55" s="84" t="s">
        <v>35</v>
      </c>
      <c r="B55" s="47"/>
      <c r="C55" s="9"/>
      <c r="D55" s="10"/>
      <c r="E55" s="11">
        <v>880000</v>
      </c>
      <c r="F55" s="11">
        <v>880000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220000</v>
      </c>
      <c r="Y55" s="11">
        <v>-220000</v>
      </c>
      <c r="Z55" s="2">
        <v>-100</v>
      </c>
      <c r="AA55" s="15">
        <v>880000</v>
      </c>
    </row>
    <row r="56" spans="1:27" ht="13.5">
      <c r="A56" s="84" t="s">
        <v>36</v>
      </c>
      <c r="B56" s="47"/>
      <c r="C56" s="9"/>
      <c r="D56" s="10"/>
      <c r="E56" s="11">
        <v>483000</v>
      </c>
      <c r="F56" s="11">
        <v>483000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120750</v>
      </c>
      <c r="Y56" s="11">
        <v>-120750</v>
      </c>
      <c r="Z56" s="2">
        <v>-100</v>
      </c>
      <c r="AA56" s="15">
        <v>483000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4813000</v>
      </c>
      <c r="F57" s="51">
        <f t="shared" si="11"/>
        <v>4813000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1203250</v>
      </c>
      <c r="Y57" s="51">
        <f t="shared" si="11"/>
        <v>-1203250</v>
      </c>
      <c r="Z57" s="52">
        <f>+IF(X57&lt;&gt;0,+(Y57/X57)*100,0)</f>
        <v>-100</v>
      </c>
      <c r="AA57" s="53">
        <f>SUM(AA52:AA56)</f>
        <v>4813000</v>
      </c>
    </row>
    <row r="58" spans="1:27" ht="13.5">
      <c r="A58" s="86" t="s">
        <v>38</v>
      </c>
      <c r="B58" s="35"/>
      <c r="C58" s="9"/>
      <c r="D58" s="10"/>
      <c r="E58" s="11">
        <v>741000</v>
      </c>
      <c r="F58" s="11">
        <v>741000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185250</v>
      </c>
      <c r="Y58" s="11">
        <v>-185250</v>
      </c>
      <c r="Z58" s="2">
        <v>-100</v>
      </c>
      <c r="AA58" s="15">
        <v>741000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513000</v>
      </c>
      <c r="F61" s="11">
        <v>513000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128250</v>
      </c>
      <c r="Y61" s="11">
        <v>-128250</v>
      </c>
      <c r="Z61" s="2">
        <v>-100</v>
      </c>
      <c r="AA61" s="15">
        <v>513000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161934</v>
      </c>
      <c r="H66" s="14">
        <v>133214</v>
      </c>
      <c r="I66" s="14">
        <v>121463</v>
      </c>
      <c r="J66" s="14">
        <v>416611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416611</v>
      </c>
      <c r="X66" s="14"/>
      <c r="Y66" s="14">
        <v>416611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11877</v>
      </c>
      <c r="H67" s="11">
        <v>7877</v>
      </c>
      <c r="I67" s="11">
        <v>7677</v>
      </c>
      <c r="J67" s="11">
        <v>27431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27431</v>
      </c>
      <c r="X67" s="11"/>
      <c r="Y67" s="11">
        <v>27431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30516</v>
      </c>
      <c r="H68" s="11">
        <v>30516</v>
      </c>
      <c r="I68" s="11">
        <v>172646</v>
      </c>
      <c r="J68" s="11">
        <v>233678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233678</v>
      </c>
      <c r="X68" s="11"/>
      <c r="Y68" s="11">
        <v>233678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204327</v>
      </c>
      <c r="H69" s="79">
        <f t="shared" si="12"/>
        <v>171607</v>
      </c>
      <c r="I69" s="79">
        <f t="shared" si="12"/>
        <v>301786</v>
      </c>
      <c r="J69" s="79">
        <f t="shared" si="12"/>
        <v>677720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677720</v>
      </c>
      <c r="X69" s="79">
        <f t="shared" si="12"/>
        <v>0</v>
      </c>
      <c r="Y69" s="79">
        <f t="shared" si="12"/>
        <v>677720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870592</v>
      </c>
      <c r="D5" s="42">
        <f t="shared" si="0"/>
        <v>0</v>
      </c>
      <c r="E5" s="43">
        <f t="shared" si="0"/>
        <v>1</v>
      </c>
      <c r="F5" s="43">
        <f t="shared" si="0"/>
        <v>1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0</v>
      </c>
      <c r="Y5" s="43">
        <f t="shared" si="0"/>
        <v>0</v>
      </c>
      <c r="Z5" s="44">
        <f>+IF(X5&lt;&gt;0,+(Y5/X5)*100,0)</f>
        <v>0</v>
      </c>
      <c r="AA5" s="45">
        <f>SUM(AA11:AA18)</f>
        <v>1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>
        <v>1</v>
      </c>
      <c r="F8" s="11">
        <v>1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>
        <v>1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</v>
      </c>
      <c r="F11" s="51">
        <f t="shared" si="1"/>
        <v>1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1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870592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234649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234649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</v>
      </c>
      <c r="F38" s="11">
        <f t="shared" si="4"/>
        <v>1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1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</v>
      </c>
      <c r="F41" s="51">
        <f t="shared" si="6"/>
        <v>1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1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1105241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1105241</v>
      </c>
      <c r="D49" s="78">
        <f t="shared" si="9"/>
        <v>0</v>
      </c>
      <c r="E49" s="79">
        <f t="shared" si="9"/>
        <v>1</v>
      </c>
      <c r="F49" s="79">
        <f t="shared" si="9"/>
        <v>1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0</v>
      </c>
      <c r="X49" s="79">
        <f t="shared" si="9"/>
        <v>0</v>
      </c>
      <c r="Y49" s="79">
        <f t="shared" si="9"/>
        <v>0</v>
      </c>
      <c r="Z49" s="80">
        <f t="shared" si="5"/>
        <v>0</v>
      </c>
      <c r="AA49" s="81">
        <f>SUM(AA41:AA48)</f>
        <v>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2330</v>
      </c>
      <c r="J51" s="67">
        <f t="shared" si="10"/>
        <v>2330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2330</v>
      </c>
      <c r="X51" s="67">
        <f t="shared" si="10"/>
        <v>0</v>
      </c>
      <c r="Y51" s="67">
        <f t="shared" si="10"/>
        <v>2330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>
        <v>2330</v>
      </c>
      <c r="J61" s="11">
        <v>2330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2330</v>
      </c>
      <c r="X61" s="11"/>
      <c r="Y61" s="11">
        <v>2330</v>
      </c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6489</v>
      </c>
      <c r="H66" s="14">
        <v>14330</v>
      </c>
      <c r="I66" s="14">
        <v>10139</v>
      </c>
      <c r="J66" s="14">
        <v>30958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30958</v>
      </c>
      <c r="X66" s="14"/>
      <c r="Y66" s="14">
        <v>30958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6489</v>
      </c>
      <c r="H69" s="79">
        <f t="shared" si="12"/>
        <v>14330</v>
      </c>
      <c r="I69" s="79">
        <f t="shared" si="12"/>
        <v>10139</v>
      </c>
      <c r="J69" s="79">
        <f t="shared" si="12"/>
        <v>30958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30958</v>
      </c>
      <c r="X69" s="79">
        <f t="shared" si="12"/>
        <v>0</v>
      </c>
      <c r="Y69" s="79">
        <f t="shared" si="12"/>
        <v>30958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23395000</v>
      </c>
      <c r="F5" s="43">
        <f t="shared" si="0"/>
        <v>23395000</v>
      </c>
      <c r="G5" s="43">
        <f t="shared" si="0"/>
        <v>2320467</v>
      </c>
      <c r="H5" s="43">
        <f t="shared" si="0"/>
        <v>462124</v>
      </c>
      <c r="I5" s="43">
        <f t="shared" si="0"/>
        <v>750692</v>
      </c>
      <c r="J5" s="43">
        <f t="shared" si="0"/>
        <v>3533283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3533283</v>
      </c>
      <c r="X5" s="43">
        <f t="shared" si="0"/>
        <v>5848750</v>
      </c>
      <c r="Y5" s="43">
        <f t="shared" si="0"/>
        <v>-2315467</v>
      </c>
      <c r="Z5" s="44">
        <f>+IF(X5&lt;&gt;0,+(Y5/X5)*100,0)</f>
        <v>-39.589091686257746</v>
      </c>
      <c r="AA5" s="45">
        <f>SUM(AA11:AA18)</f>
        <v>23395000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>
        <v>23395000</v>
      </c>
      <c r="F8" s="11">
        <v>23395000</v>
      </c>
      <c r="G8" s="11">
        <v>1975108</v>
      </c>
      <c r="H8" s="11">
        <v>358103</v>
      </c>
      <c r="I8" s="11">
        <v>750692</v>
      </c>
      <c r="J8" s="11">
        <v>3083903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3083903</v>
      </c>
      <c r="X8" s="11">
        <v>5848750</v>
      </c>
      <c r="Y8" s="11">
        <v>-2764847</v>
      </c>
      <c r="Z8" s="2">
        <v>-47.27</v>
      </c>
      <c r="AA8" s="15">
        <v>23395000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23395000</v>
      </c>
      <c r="F11" s="51">
        <f t="shared" si="1"/>
        <v>23395000</v>
      </c>
      <c r="G11" s="51">
        <f t="shared" si="1"/>
        <v>1975108</v>
      </c>
      <c r="H11" s="51">
        <f t="shared" si="1"/>
        <v>358103</v>
      </c>
      <c r="I11" s="51">
        <f t="shared" si="1"/>
        <v>750692</v>
      </c>
      <c r="J11" s="51">
        <f t="shared" si="1"/>
        <v>3083903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3083903</v>
      </c>
      <c r="X11" s="51">
        <f t="shared" si="1"/>
        <v>5848750</v>
      </c>
      <c r="Y11" s="51">
        <f t="shared" si="1"/>
        <v>-2764847</v>
      </c>
      <c r="Z11" s="52">
        <f>+IF(X11&lt;&gt;0,+(Y11/X11)*100,0)</f>
        <v>-47.272442829664456</v>
      </c>
      <c r="AA11" s="53">
        <f>SUM(AA6:AA10)</f>
        <v>23395000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>
        <v>257125</v>
      </c>
      <c r="H14" s="11"/>
      <c r="I14" s="11"/>
      <c r="J14" s="11">
        <v>257125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257125</v>
      </c>
      <c r="X14" s="11"/>
      <c r="Y14" s="11">
        <v>257125</v>
      </c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>
        <v>88234</v>
      </c>
      <c r="H15" s="11">
        <v>104021</v>
      </c>
      <c r="I15" s="11"/>
      <c r="J15" s="11">
        <v>192255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192255</v>
      </c>
      <c r="X15" s="11"/>
      <c r="Y15" s="11">
        <v>192255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2436996</v>
      </c>
      <c r="H20" s="60">
        <f t="shared" si="2"/>
        <v>1591319</v>
      </c>
      <c r="I20" s="60">
        <f t="shared" si="2"/>
        <v>625720</v>
      </c>
      <c r="J20" s="60">
        <f t="shared" si="2"/>
        <v>4654035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4654035</v>
      </c>
      <c r="X20" s="60">
        <f t="shared" si="2"/>
        <v>0</v>
      </c>
      <c r="Y20" s="60">
        <f t="shared" si="2"/>
        <v>4654035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>
        <v>2418298</v>
      </c>
      <c r="H23" s="11">
        <v>1409357</v>
      </c>
      <c r="I23" s="11">
        <v>455122</v>
      </c>
      <c r="J23" s="11">
        <v>4282777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4282777</v>
      </c>
      <c r="X23" s="11"/>
      <c r="Y23" s="11">
        <v>4282777</v>
      </c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2418298</v>
      </c>
      <c r="H26" s="51">
        <f t="shared" si="3"/>
        <v>1409357</v>
      </c>
      <c r="I26" s="51">
        <f t="shared" si="3"/>
        <v>455122</v>
      </c>
      <c r="J26" s="51">
        <f t="shared" si="3"/>
        <v>4282777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4282777</v>
      </c>
      <c r="X26" s="51">
        <f t="shared" si="3"/>
        <v>0</v>
      </c>
      <c r="Y26" s="51">
        <f t="shared" si="3"/>
        <v>4282777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>
        <v>77401</v>
      </c>
      <c r="J27" s="11">
        <v>77401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77401</v>
      </c>
      <c r="X27" s="11"/>
      <c r="Y27" s="11">
        <v>77401</v>
      </c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>
        <v>18698</v>
      </c>
      <c r="H30" s="11">
        <v>181962</v>
      </c>
      <c r="I30" s="11">
        <v>93197</v>
      </c>
      <c r="J30" s="11">
        <v>293857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293857</v>
      </c>
      <c r="X30" s="11"/>
      <c r="Y30" s="11">
        <v>293857</v>
      </c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23395000</v>
      </c>
      <c r="F38" s="11">
        <f t="shared" si="4"/>
        <v>23395000</v>
      </c>
      <c r="G38" s="11">
        <f t="shared" si="4"/>
        <v>4393406</v>
      </c>
      <c r="H38" s="11">
        <f t="shared" si="4"/>
        <v>1767460</v>
      </c>
      <c r="I38" s="11">
        <f t="shared" si="4"/>
        <v>1205814</v>
      </c>
      <c r="J38" s="11">
        <f t="shared" si="4"/>
        <v>7366680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7366680</v>
      </c>
      <c r="X38" s="11">
        <f t="shared" si="4"/>
        <v>5848750</v>
      </c>
      <c r="Y38" s="11">
        <f t="shared" si="4"/>
        <v>1517930</v>
      </c>
      <c r="Z38" s="2">
        <f t="shared" si="5"/>
        <v>25.953066894635608</v>
      </c>
      <c r="AA38" s="15">
        <f>AA8+AA23</f>
        <v>23395000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23395000</v>
      </c>
      <c r="F41" s="51">
        <f t="shared" si="6"/>
        <v>23395000</v>
      </c>
      <c r="G41" s="51">
        <f t="shared" si="6"/>
        <v>4393406</v>
      </c>
      <c r="H41" s="51">
        <f t="shared" si="6"/>
        <v>1767460</v>
      </c>
      <c r="I41" s="51">
        <f t="shared" si="6"/>
        <v>1205814</v>
      </c>
      <c r="J41" s="51">
        <f t="shared" si="6"/>
        <v>7366680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7366680</v>
      </c>
      <c r="X41" s="51">
        <f t="shared" si="6"/>
        <v>5848750</v>
      </c>
      <c r="Y41" s="51">
        <f t="shared" si="6"/>
        <v>1517930</v>
      </c>
      <c r="Z41" s="52">
        <f t="shared" si="5"/>
        <v>25.953066894635608</v>
      </c>
      <c r="AA41" s="53">
        <f>SUM(AA36:AA40)</f>
        <v>23395000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77401</v>
      </c>
      <c r="J42" s="67">
        <f t="shared" si="7"/>
        <v>77401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77401</v>
      </c>
      <c r="X42" s="67">
        <f t="shared" si="7"/>
        <v>0</v>
      </c>
      <c r="Y42" s="67">
        <f t="shared" si="7"/>
        <v>77401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257125</v>
      </c>
      <c r="H44" s="67">
        <f t="shared" si="7"/>
        <v>0</v>
      </c>
      <c r="I44" s="67">
        <f t="shared" si="7"/>
        <v>0</v>
      </c>
      <c r="J44" s="67">
        <f t="shared" si="7"/>
        <v>257125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257125</v>
      </c>
      <c r="X44" s="67">
        <f t="shared" si="7"/>
        <v>0</v>
      </c>
      <c r="Y44" s="67">
        <f t="shared" si="7"/>
        <v>257125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106932</v>
      </c>
      <c r="H45" s="67">
        <f t="shared" si="7"/>
        <v>285983</v>
      </c>
      <c r="I45" s="67">
        <f t="shared" si="7"/>
        <v>93197</v>
      </c>
      <c r="J45" s="67">
        <f t="shared" si="7"/>
        <v>486112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486112</v>
      </c>
      <c r="X45" s="67">
        <f t="shared" si="7"/>
        <v>0</v>
      </c>
      <c r="Y45" s="67">
        <f t="shared" si="7"/>
        <v>486112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23395000</v>
      </c>
      <c r="F49" s="79">
        <f t="shared" si="9"/>
        <v>23395000</v>
      </c>
      <c r="G49" s="79">
        <f t="shared" si="9"/>
        <v>4757463</v>
      </c>
      <c r="H49" s="79">
        <f t="shared" si="9"/>
        <v>2053443</v>
      </c>
      <c r="I49" s="79">
        <f t="shared" si="9"/>
        <v>1376412</v>
      </c>
      <c r="J49" s="79">
        <f t="shared" si="9"/>
        <v>8187318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8187318</v>
      </c>
      <c r="X49" s="79">
        <f t="shared" si="9"/>
        <v>5848750</v>
      </c>
      <c r="Y49" s="79">
        <f t="shared" si="9"/>
        <v>2338568</v>
      </c>
      <c r="Z49" s="80">
        <f t="shared" si="5"/>
        <v>39.98406497114768</v>
      </c>
      <c r="AA49" s="81">
        <f>SUM(AA41:AA48)</f>
        <v>23395000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2093500</v>
      </c>
      <c r="F51" s="67">
        <f t="shared" si="10"/>
        <v>2093500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523376</v>
      </c>
      <c r="Y51" s="67">
        <f t="shared" si="10"/>
        <v>-523376</v>
      </c>
      <c r="Z51" s="69">
        <f>+IF(X51&lt;&gt;0,+(Y51/X51)*100,0)</f>
        <v>-100</v>
      </c>
      <c r="AA51" s="68">
        <f>SUM(AA57:AA61)</f>
        <v>2093500</v>
      </c>
    </row>
    <row r="52" spans="1:27" ht="13.5">
      <c r="A52" s="84" t="s">
        <v>32</v>
      </c>
      <c r="B52" s="47"/>
      <c r="C52" s="9"/>
      <c r="D52" s="10"/>
      <c r="E52" s="11">
        <v>88419</v>
      </c>
      <c r="F52" s="11">
        <v>88419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22105</v>
      </c>
      <c r="Y52" s="11">
        <v>-22105</v>
      </c>
      <c r="Z52" s="2">
        <v>-100</v>
      </c>
      <c r="AA52" s="15">
        <v>88419</v>
      </c>
    </row>
    <row r="53" spans="1:27" ht="13.5">
      <c r="A53" s="84" t="s">
        <v>33</v>
      </c>
      <c r="B53" s="47"/>
      <c r="C53" s="9"/>
      <c r="D53" s="10"/>
      <c r="E53" s="11">
        <v>1044010</v>
      </c>
      <c r="F53" s="11">
        <v>1044010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261003</v>
      </c>
      <c r="Y53" s="11">
        <v>-261003</v>
      </c>
      <c r="Z53" s="2">
        <v>-100</v>
      </c>
      <c r="AA53" s="15">
        <v>1044010</v>
      </c>
    </row>
    <row r="54" spans="1:27" ht="13.5">
      <c r="A54" s="84" t="s">
        <v>34</v>
      </c>
      <c r="B54" s="47"/>
      <c r="C54" s="9"/>
      <c r="D54" s="10"/>
      <c r="E54" s="11">
        <v>548998</v>
      </c>
      <c r="F54" s="11">
        <v>548998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137250</v>
      </c>
      <c r="Y54" s="11">
        <v>-137250</v>
      </c>
      <c r="Z54" s="2">
        <v>-100</v>
      </c>
      <c r="AA54" s="15">
        <v>548998</v>
      </c>
    </row>
    <row r="55" spans="1:27" ht="13.5">
      <c r="A55" s="84" t="s">
        <v>35</v>
      </c>
      <c r="B55" s="47"/>
      <c r="C55" s="9"/>
      <c r="D55" s="10"/>
      <c r="E55" s="11">
        <v>12340</v>
      </c>
      <c r="F55" s="11">
        <v>12340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3085</v>
      </c>
      <c r="Y55" s="11">
        <v>-3085</v>
      </c>
      <c r="Z55" s="2">
        <v>-100</v>
      </c>
      <c r="AA55" s="15">
        <v>12340</v>
      </c>
    </row>
    <row r="56" spans="1:27" ht="13.5">
      <c r="A56" s="84" t="s">
        <v>36</v>
      </c>
      <c r="B56" s="47"/>
      <c r="C56" s="9"/>
      <c r="D56" s="10"/>
      <c r="E56" s="11">
        <v>383473</v>
      </c>
      <c r="F56" s="11">
        <v>383473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95868</v>
      </c>
      <c r="Y56" s="11">
        <v>-95868</v>
      </c>
      <c r="Z56" s="2">
        <v>-100</v>
      </c>
      <c r="AA56" s="15">
        <v>383473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2077240</v>
      </c>
      <c r="F57" s="51">
        <f t="shared" si="11"/>
        <v>2077240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519311</v>
      </c>
      <c r="Y57" s="51">
        <f t="shared" si="11"/>
        <v>-519311</v>
      </c>
      <c r="Z57" s="52">
        <f>+IF(X57&lt;&gt;0,+(Y57/X57)*100,0)</f>
        <v>-100</v>
      </c>
      <c r="AA57" s="53">
        <f>SUM(AA52:AA56)</f>
        <v>2077240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16260</v>
      </c>
      <c r="F61" s="11">
        <v>16260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4065</v>
      </c>
      <c r="Y61" s="11">
        <v>-4065</v>
      </c>
      <c r="Z61" s="2">
        <v>-100</v>
      </c>
      <c r="AA61" s="15">
        <v>16260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64619</v>
      </c>
      <c r="H66" s="14">
        <v>156599</v>
      </c>
      <c r="I66" s="14">
        <v>477332</v>
      </c>
      <c r="J66" s="14">
        <v>698550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698550</v>
      </c>
      <c r="X66" s="14"/>
      <c r="Y66" s="14">
        <v>698550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64619</v>
      </c>
      <c r="H69" s="79">
        <f t="shared" si="12"/>
        <v>156599</v>
      </c>
      <c r="I69" s="79">
        <f t="shared" si="12"/>
        <v>477332</v>
      </c>
      <c r="J69" s="79">
        <f t="shared" si="12"/>
        <v>698550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698550</v>
      </c>
      <c r="X69" s="79">
        <f t="shared" si="12"/>
        <v>0</v>
      </c>
      <c r="Y69" s="79">
        <f t="shared" si="12"/>
        <v>698550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14790368</v>
      </c>
      <c r="D5" s="42">
        <f t="shared" si="0"/>
        <v>0</v>
      </c>
      <c r="E5" s="43">
        <f t="shared" si="0"/>
        <v>15949880</v>
      </c>
      <c r="F5" s="43">
        <f t="shared" si="0"/>
        <v>15949880</v>
      </c>
      <c r="G5" s="43">
        <f t="shared" si="0"/>
        <v>0</v>
      </c>
      <c r="H5" s="43">
        <f t="shared" si="0"/>
        <v>0</v>
      </c>
      <c r="I5" s="43">
        <f t="shared" si="0"/>
        <v>328991</v>
      </c>
      <c r="J5" s="43">
        <f t="shared" si="0"/>
        <v>328991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328991</v>
      </c>
      <c r="X5" s="43">
        <f t="shared" si="0"/>
        <v>3987470</v>
      </c>
      <c r="Y5" s="43">
        <f t="shared" si="0"/>
        <v>-3658479</v>
      </c>
      <c r="Z5" s="44">
        <f>+IF(X5&lt;&gt;0,+(Y5/X5)*100,0)</f>
        <v>-91.749379932639</v>
      </c>
      <c r="AA5" s="45">
        <f>SUM(AA11:AA18)</f>
        <v>15949880</v>
      </c>
    </row>
    <row r="6" spans="1:27" ht="13.5">
      <c r="A6" s="46" t="s">
        <v>32</v>
      </c>
      <c r="B6" s="47"/>
      <c r="C6" s="9"/>
      <c r="D6" s="10"/>
      <c r="E6" s="11">
        <v>500000</v>
      </c>
      <c r="F6" s="11">
        <v>500000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125000</v>
      </c>
      <c r="Y6" s="11">
        <v>-125000</v>
      </c>
      <c r="Z6" s="2">
        <v>-100</v>
      </c>
      <c r="AA6" s="15">
        <v>500000</v>
      </c>
    </row>
    <row r="7" spans="1:27" ht="13.5">
      <c r="A7" s="46" t="s">
        <v>33</v>
      </c>
      <c r="B7" s="47"/>
      <c r="C7" s="9"/>
      <c r="D7" s="10"/>
      <c r="E7" s="11">
        <v>1045000</v>
      </c>
      <c r="F7" s="11">
        <v>1045000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261250</v>
      </c>
      <c r="Y7" s="11">
        <v>-261250</v>
      </c>
      <c r="Z7" s="2">
        <v>-100</v>
      </c>
      <c r="AA7" s="15">
        <v>1045000</v>
      </c>
    </row>
    <row r="8" spans="1:27" ht="13.5">
      <c r="A8" s="46" t="s">
        <v>34</v>
      </c>
      <c r="B8" s="47"/>
      <c r="C8" s="9">
        <v>4420000</v>
      </c>
      <c r="D8" s="10"/>
      <c r="E8" s="11">
        <v>13904880</v>
      </c>
      <c r="F8" s="11">
        <v>13904880</v>
      </c>
      <c r="G8" s="11"/>
      <c r="H8" s="11"/>
      <c r="I8" s="11">
        <v>328991</v>
      </c>
      <c r="J8" s="11">
        <v>328991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328991</v>
      </c>
      <c r="X8" s="11">
        <v>3476220</v>
      </c>
      <c r="Y8" s="11">
        <v>-3147229</v>
      </c>
      <c r="Z8" s="2">
        <v>-90.54</v>
      </c>
      <c r="AA8" s="15">
        <v>13904880</v>
      </c>
    </row>
    <row r="9" spans="1:27" ht="13.5">
      <c r="A9" s="46" t="s">
        <v>35</v>
      </c>
      <c r="B9" s="47"/>
      <c r="C9" s="9">
        <v>10049593</v>
      </c>
      <c r="D9" s="10"/>
      <c r="E9" s="11">
        <v>500000</v>
      </c>
      <c r="F9" s="11">
        <v>500000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125000</v>
      </c>
      <c r="Y9" s="11">
        <v>-125000</v>
      </c>
      <c r="Z9" s="2">
        <v>-100</v>
      </c>
      <c r="AA9" s="15">
        <v>500000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14469593</v>
      </c>
      <c r="D11" s="50">
        <f t="shared" si="1"/>
        <v>0</v>
      </c>
      <c r="E11" s="51">
        <f t="shared" si="1"/>
        <v>15949880</v>
      </c>
      <c r="F11" s="51">
        <f t="shared" si="1"/>
        <v>15949880</v>
      </c>
      <c r="G11" s="51">
        <f t="shared" si="1"/>
        <v>0</v>
      </c>
      <c r="H11" s="51">
        <f t="shared" si="1"/>
        <v>0</v>
      </c>
      <c r="I11" s="51">
        <f t="shared" si="1"/>
        <v>328991</v>
      </c>
      <c r="J11" s="51">
        <f t="shared" si="1"/>
        <v>328991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328991</v>
      </c>
      <c r="X11" s="51">
        <f t="shared" si="1"/>
        <v>3987470</v>
      </c>
      <c r="Y11" s="51">
        <f t="shared" si="1"/>
        <v>-3658479</v>
      </c>
      <c r="Z11" s="52">
        <f>+IF(X11&lt;&gt;0,+(Y11/X11)*100,0)</f>
        <v>-91.749379932639</v>
      </c>
      <c r="AA11" s="53">
        <f>SUM(AA6:AA10)</f>
        <v>15949880</v>
      </c>
    </row>
    <row r="12" spans="1:27" ht="13.5">
      <c r="A12" s="54" t="s">
        <v>38</v>
      </c>
      <c r="B12" s="35"/>
      <c r="C12" s="9">
        <v>320775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500000</v>
      </c>
      <c r="F36" s="11">
        <f t="shared" si="4"/>
        <v>500000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125000</v>
      </c>
      <c r="Y36" s="11">
        <f t="shared" si="4"/>
        <v>-125000</v>
      </c>
      <c r="Z36" s="2">
        <f aca="true" t="shared" si="5" ref="Z36:Z49">+IF(X36&lt;&gt;0,+(Y36/X36)*100,0)</f>
        <v>-100</v>
      </c>
      <c r="AA36" s="15">
        <f>AA6+AA21</f>
        <v>500000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1045000</v>
      </c>
      <c r="F37" s="11">
        <f t="shared" si="4"/>
        <v>1045000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261250</v>
      </c>
      <c r="Y37" s="11">
        <f t="shared" si="4"/>
        <v>-261250</v>
      </c>
      <c r="Z37" s="2">
        <f t="shared" si="5"/>
        <v>-100</v>
      </c>
      <c r="AA37" s="15">
        <f>AA7+AA22</f>
        <v>1045000</v>
      </c>
    </row>
    <row r="38" spans="1:27" ht="13.5">
      <c r="A38" s="46" t="s">
        <v>34</v>
      </c>
      <c r="B38" s="47"/>
      <c r="C38" s="9">
        <f t="shared" si="4"/>
        <v>4420000</v>
      </c>
      <c r="D38" s="10">
        <f t="shared" si="4"/>
        <v>0</v>
      </c>
      <c r="E38" s="11">
        <f t="shared" si="4"/>
        <v>13904880</v>
      </c>
      <c r="F38" s="11">
        <f t="shared" si="4"/>
        <v>13904880</v>
      </c>
      <c r="G38" s="11">
        <f t="shared" si="4"/>
        <v>0</v>
      </c>
      <c r="H38" s="11">
        <f t="shared" si="4"/>
        <v>0</v>
      </c>
      <c r="I38" s="11">
        <f t="shared" si="4"/>
        <v>328991</v>
      </c>
      <c r="J38" s="11">
        <f t="shared" si="4"/>
        <v>328991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328991</v>
      </c>
      <c r="X38" s="11">
        <f t="shared" si="4"/>
        <v>3476220</v>
      </c>
      <c r="Y38" s="11">
        <f t="shared" si="4"/>
        <v>-3147229</v>
      </c>
      <c r="Z38" s="2">
        <f t="shared" si="5"/>
        <v>-90.5359557220199</v>
      </c>
      <c r="AA38" s="15">
        <f>AA8+AA23</f>
        <v>13904880</v>
      </c>
    </row>
    <row r="39" spans="1:27" ht="13.5">
      <c r="A39" s="46" t="s">
        <v>35</v>
      </c>
      <c r="B39" s="47"/>
      <c r="C39" s="9">
        <f t="shared" si="4"/>
        <v>10049593</v>
      </c>
      <c r="D39" s="10">
        <f t="shared" si="4"/>
        <v>0</v>
      </c>
      <c r="E39" s="11">
        <f t="shared" si="4"/>
        <v>500000</v>
      </c>
      <c r="F39" s="11">
        <f t="shared" si="4"/>
        <v>500000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125000</v>
      </c>
      <c r="Y39" s="11">
        <f t="shared" si="4"/>
        <v>-125000</v>
      </c>
      <c r="Z39" s="2">
        <f t="shared" si="5"/>
        <v>-100</v>
      </c>
      <c r="AA39" s="15">
        <f>AA9+AA24</f>
        <v>500000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14469593</v>
      </c>
      <c r="D41" s="50">
        <f t="shared" si="6"/>
        <v>0</v>
      </c>
      <c r="E41" s="51">
        <f t="shared" si="6"/>
        <v>15949880</v>
      </c>
      <c r="F41" s="51">
        <f t="shared" si="6"/>
        <v>15949880</v>
      </c>
      <c r="G41" s="51">
        <f t="shared" si="6"/>
        <v>0</v>
      </c>
      <c r="H41" s="51">
        <f t="shared" si="6"/>
        <v>0</v>
      </c>
      <c r="I41" s="51">
        <f t="shared" si="6"/>
        <v>328991</v>
      </c>
      <c r="J41" s="51">
        <f t="shared" si="6"/>
        <v>328991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328991</v>
      </c>
      <c r="X41" s="51">
        <f t="shared" si="6"/>
        <v>3987470</v>
      </c>
      <c r="Y41" s="51">
        <f t="shared" si="6"/>
        <v>-3658479</v>
      </c>
      <c r="Z41" s="52">
        <f t="shared" si="5"/>
        <v>-91.749379932639</v>
      </c>
      <c r="AA41" s="53">
        <f>SUM(AA36:AA40)</f>
        <v>15949880</v>
      </c>
    </row>
    <row r="42" spans="1:27" ht="13.5">
      <c r="A42" s="54" t="s">
        <v>38</v>
      </c>
      <c r="B42" s="35"/>
      <c r="C42" s="65">
        <f aca="true" t="shared" si="7" ref="C42:Y48">C12+C27</f>
        <v>320775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14790368</v>
      </c>
      <c r="D49" s="78">
        <f t="shared" si="9"/>
        <v>0</v>
      </c>
      <c r="E49" s="79">
        <f t="shared" si="9"/>
        <v>15949880</v>
      </c>
      <c r="F49" s="79">
        <f t="shared" si="9"/>
        <v>15949880</v>
      </c>
      <c r="G49" s="79">
        <f t="shared" si="9"/>
        <v>0</v>
      </c>
      <c r="H49" s="79">
        <f t="shared" si="9"/>
        <v>0</v>
      </c>
      <c r="I49" s="79">
        <f t="shared" si="9"/>
        <v>328991</v>
      </c>
      <c r="J49" s="79">
        <f t="shared" si="9"/>
        <v>328991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328991</v>
      </c>
      <c r="X49" s="79">
        <f t="shared" si="9"/>
        <v>3987470</v>
      </c>
      <c r="Y49" s="79">
        <f t="shared" si="9"/>
        <v>-3658479</v>
      </c>
      <c r="Z49" s="80">
        <f t="shared" si="5"/>
        <v>-91.749379932639</v>
      </c>
      <c r="AA49" s="81">
        <f>SUM(AA41:AA48)</f>
        <v>15949880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1215803</v>
      </c>
      <c r="D51" s="66">
        <f t="shared" si="10"/>
        <v>0</v>
      </c>
      <c r="E51" s="67">
        <f t="shared" si="10"/>
        <v>2091318</v>
      </c>
      <c r="F51" s="67">
        <f t="shared" si="10"/>
        <v>2091318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522830</v>
      </c>
      <c r="Y51" s="67">
        <f t="shared" si="10"/>
        <v>-522830</v>
      </c>
      <c r="Z51" s="69">
        <f>+IF(X51&lt;&gt;0,+(Y51/X51)*100,0)</f>
        <v>-100</v>
      </c>
      <c r="AA51" s="68">
        <f>SUM(AA57:AA61)</f>
        <v>2091318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438424</v>
      </c>
      <c r="F54" s="11">
        <v>438424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109606</v>
      </c>
      <c r="Y54" s="11">
        <v>-109606</v>
      </c>
      <c r="Z54" s="2">
        <v>-100</v>
      </c>
      <c r="AA54" s="15">
        <v>438424</v>
      </c>
    </row>
    <row r="55" spans="1:27" ht="13.5">
      <c r="A55" s="84" t="s">
        <v>35</v>
      </c>
      <c r="B55" s="47"/>
      <c r="C55" s="9"/>
      <c r="D55" s="10"/>
      <c r="E55" s="11">
        <v>493758</v>
      </c>
      <c r="F55" s="11">
        <v>493758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123440</v>
      </c>
      <c r="Y55" s="11">
        <v>-123440</v>
      </c>
      <c r="Z55" s="2">
        <v>-100</v>
      </c>
      <c r="AA55" s="15">
        <v>493758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932182</v>
      </c>
      <c r="F57" s="51">
        <f t="shared" si="11"/>
        <v>932182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233046</v>
      </c>
      <c r="Y57" s="51">
        <f t="shared" si="11"/>
        <v>-233046</v>
      </c>
      <c r="Z57" s="52">
        <f>+IF(X57&lt;&gt;0,+(Y57/X57)*100,0)</f>
        <v>-100</v>
      </c>
      <c r="AA57" s="53">
        <f>SUM(AA52:AA56)</f>
        <v>932182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1215803</v>
      </c>
      <c r="D61" s="10"/>
      <c r="E61" s="11">
        <v>1159136</v>
      </c>
      <c r="F61" s="11">
        <v>1159136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289784</v>
      </c>
      <c r="Y61" s="11">
        <v>-289784</v>
      </c>
      <c r="Z61" s="2">
        <v>-100</v>
      </c>
      <c r="AA61" s="15">
        <v>1159136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2091319</v>
      </c>
      <c r="F66" s="14"/>
      <c r="G66" s="14">
        <v>12957</v>
      </c>
      <c r="H66" s="14">
        <v>35713</v>
      </c>
      <c r="I66" s="14">
        <v>4659</v>
      </c>
      <c r="J66" s="14">
        <v>53329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53329</v>
      </c>
      <c r="X66" s="14"/>
      <c r="Y66" s="14">
        <v>53329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2091319</v>
      </c>
      <c r="F69" s="79">
        <f t="shared" si="12"/>
        <v>0</v>
      </c>
      <c r="G69" s="79">
        <f t="shared" si="12"/>
        <v>12957</v>
      </c>
      <c r="H69" s="79">
        <f t="shared" si="12"/>
        <v>35713</v>
      </c>
      <c r="I69" s="79">
        <f t="shared" si="12"/>
        <v>4659</v>
      </c>
      <c r="J69" s="79">
        <f t="shared" si="12"/>
        <v>53329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53329</v>
      </c>
      <c r="X69" s="79">
        <f t="shared" si="12"/>
        <v>0</v>
      </c>
      <c r="Y69" s="79">
        <f t="shared" si="12"/>
        <v>53329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18218000</v>
      </c>
      <c r="F5" s="43">
        <f t="shared" si="0"/>
        <v>18218000</v>
      </c>
      <c r="G5" s="43">
        <f t="shared" si="0"/>
        <v>2250096</v>
      </c>
      <c r="H5" s="43">
        <f t="shared" si="0"/>
        <v>1737161</v>
      </c>
      <c r="I5" s="43">
        <f t="shared" si="0"/>
        <v>1203873</v>
      </c>
      <c r="J5" s="43">
        <f t="shared" si="0"/>
        <v>5191130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5191130</v>
      </c>
      <c r="X5" s="43">
        <f t="shared" si="0"/>
        <v>4554500</v>
      </c>
      <c r="Y5" s="43">
        <f t="shared" si="0"/>
        <v>636630</v>
      </c>
      <c r="Z5" s="44">
        <f>+IF(X5&lt;&gt;0,+(Y5/X5)*100,0)</f>
        <v>13.978043693050829</v>
      </c>
      <c r="AA5" s="45">
        <f>SUM(AA11:AA18)</f>
        <v>18218000</v>
      </c>
    </row>
    <row r="6" spans="1:27" ht="13.5">
      <c r="A6" s="46" t="s">
        <v>32</v>
      </c>
      <c r="B6" s="47"/>
      <c r="C6" s="9"/>
      <c r="D6" s="10"/>
      <c r="E6" s="11">
        <v>14833000</v>
      </c>
      <c r="F6" s="11">
        <v>14833000</v>
      </c>
      <c r="G6" s="11">
        <v>2250096</v>
      </c>
      <c r="H6" s="11">
        <v>1260839</v>
      </c>
      <c r="I6" s="11">
        <v>1203873</v>
      </c>
      <c r="J6" s="11">
        <v>4714808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4714808</v>
      </c>
      <c r="X6" s="11">
        <v>3708250</v>
      </c>
      <c r="Y6" s="11">
        <v>1006558</v>
      </c>
      <c r="Z6" s="2">
        <v>27.14</v>
      </c>
      <c r="AA6" s="15">
        <v>14833000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>
        <v>476322</v>
      </c>
      <c r="I9" s="11"/>
      <c r="J9" s="11">
        <v>476322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476322</v>
      </c>
      <c r="X9" s="11"/>
      <c r="Y9" s="11">
        <v>476322</v>
      </c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14833000</v>
      </c>
      <c r="F11" s="51">
        <f t="shared" si="1"/>
        <v>14833000</v>
      </c>
      <c r="G11" s="51">
        <f t="shared" si="1"/>
        <v>2250096</v>
      </c>
      <c r="H11" s="51">
        <f t="shared" si="1"/>
        <v>1737161</v>
      </c>
      <c r="I11" s="51">
        <f t="shared" si="1"/>
        <v>1203873</v>
      </c>
      <c r="J11" s="51">
        <f t="shared" si="1"/>
        <v>5191130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5191130</v>
      </c>
      <c r="X11" s="51">
        <f t="shared" si="1"/>
        <v>3708250</v>
      </c>
      <c r="Y11" s="51">
        <f t="shared" si="1"/>
        <v>1482880</v>
      </c>
      <c r="Z11" s="52">
        <f>+IF(X11&lt;&gt;0,+(Y11/X11)*100,0)</f>
        <v>39.988673902784335</v>
      </c>
      <c r="AA11" s="53">
        <f>SUM(AA6:AA10)</f>
        <v>14833000</v>
      </c>
    </row>
    <row r="12" spans="1:27" ht="13.5">
      <c r="A12" s="54" t="s">
        <v>38</v>
      </c>
      <c r="B12" s="35"/>
      <c r="C12" s="9"/>
      <c r="D12" s="10"/>
      <c r="E12" s="11">
        <v>81000</v>
      </c>
      <c r="F12" s="11">
        <v>81000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20250</v>
      </c>
      <c r="Y12" s="11">
        <v>-20250</v>
      </c>
      <c r="Z12" s="2">
        <v>-100</v>
      </c>
      <c r="AA12" s="15">
        <v>81000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3304000</v>
      </c>
      <c r="F15" s="11">
        <v>3304000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826000</v>
      </c>
      <c r="Y15" s="11">
        <v>-826000</v>
      </c>
      <c r="Z15" s="2">
        <v>-100</v>
      </c>
      <c r="AA15" s="15">
        <v>3304000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14833000</v>
      </c>
      <c r="F36" s="11">
        <f t="shared" si="4"/>
        <v>14833000</v>
      </c>
      <c r="G36" s="11">
        <f t="shared" si="4"/>
        <v>2250096</v>
      </c>
      <c r="H36" s="11">
        <f t="shared" si="4"/>
        <v>1260839</v>
      </c>
      <c r="I36" s="11">
        <f t="shared" si="4"/>
        <v>1203873</v>
      </c>
      <c r="J36" s="11">
        <f t="shared" si="4"/>
        <v>4714808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4714808</v>
      </c>
      <c r="X36" s="11">
        <f t="shared" si="4"/>
        <v>3708250</v>
      </c>
      <c r="Y36" s="11">
        <f t="shared" si="4"/>
        <v>1006558</v>
      </c>
      <c r="Z36" s="2">
        <f aca="true" t="shared" si="5" ref="Z36:Z49">+IF(X36&lt;&gt;0,+(Y36/X36)*100,0)</f>
        <v>27.143747050495513</v>
      </c>
      <c r="AA36" s="15">
        <f>AA6+AA21</f>
        <v>14833000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476322</v>
      </c>
      <c r="I39" s="11">
        <f t="shared" si="4"/>
        <v>0</v>
      </c>
      <c r="J39" s="11">
        <f t="shared" si="4"/>
        <v>476322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476322</v>
      </c>
      <c r="X39" s="11">
        <f t="shared" si="4"/>
        <v>0</v>
      </c>
      <c r="Y39" s="11">
        <f t="shared" si="4"/>
        <v>476322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14833000</v>
      </c>
      <c r="F41" s="51">
        <f t="shared" si="6"/>
        <v>14833000</v>
      </c>
      <c r="G41" s="51">
        <f t="shared" si="6"/>
        <v>2250096</v>
      </c>
      <c r="H41" s="51">
        <f t="shared" si="6"/>
        <v>1737161</v>
      </c>
      <c r="I41" s="51">
        <f t="shared" si="6"/>
        <v>1203873</v>
      </c>
      <c r="J41" s="51">
        <f t="shared" si="6"/>
        <v>5191130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5191130</v>
      </c>
      <c r="X41" s="51">
        <f t="shared" si="6"/>
        <v>3708250</v>
      </c>
      <c r="Y41" s="51">
        <f t="shared" si="6"/>
        <v>1482880</v>
      </c>
      <c r="Z41" s="52">
        <f t="shared" si="5"/>
        <v>39.988673902784335</v>
      </c>
      <c r="AA41" s="53">
        <f>SUM(AA36:AA40)</f>
        <v>14833000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81000</v>
      </c>
      <c r="F42" s="67">
        <f t="shared" si="7"/>
        <v>81000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20250</v>
      </c>
      <c r="Y42" s="67">
        <f t="shared" si="7"/>
        <v>-20250</v>
      </c>
      <c r="Z42" s="69">
        <f t="shared" si="5"/>
        <v>-100</v>
      </c>
      <c r="AA42" s="68">
        <f aca="true" t="shared" si="8" ref="AA42:AA48">AA12+AA27</f>
        <v>81000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3304000</v>
      </c>
      <c r="F45" s="67">
        <f t="shared" si="7"/>
        <v>3304000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826000</v>
      </c>
      <c r="Y45" s="67">
        <f t="shared" si="7"/>
        <v>-826000</v>
      </c>
      <c r="Z45" s="69">
        <f t="shared" si="5"/>
        <v>-100</v>
      </c>
      <c r="AA45" s="68">
        <f t="shared" si="8"/>
        <v>3304000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18218000</v>
      </c>
      <c r="F49" s="79">
        <f t="shared" si="9"/>
        <v>18218000</v>
      </c>
      <c r="G49" s="79">
        <f t="shared" si="9"/>
        <v>2250096</v>
      </c>
      <c r="H49" s="79">
        <f t="shared" si="9"/>
        <v>1737161</v>
      </c>
      <c r="I49" s="79">
        <f t="shared" si="9"/>
        <v>1203873</v>
      </c>
      <c r="J49" s="79">
        <f t="shared" si="9"/>
        <v>5191130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5191130</v>
      </c>
      <c r="X49" s="79">
        <f t="shared" si="9"/>
        <v>4554500</v>
      </c>
      <c r="Y49" s="79">
        <f t="shared" si="9"/>
        <v>636630</v>
      </c>
      <c r="Z49" s="80">
        <f t="shared" si="5"/>
        <v>13.978043693050829</v>
      </c>
      <c r="AA49" s="81">
        <f>SUM(AA41:AA48)</f>
        <v>18218000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9989000</v>
      </c>
      <c r="F51" s="67">
        <f t="shared" si="10"/>
        <v>9989000</v>
      </c>
      <c r="G51" s="67">
        <f t="shared" si="10"/>
        <v>832394</v>
      </c>
      <c r="H51" s="67">
        <f t="shared" si="10"/>
        <v>0</v>
      </c>
      <c r="I51" s="67">
        <f t="shared" si="10"/>
        <v>0</v>
      </c>
      <c r="J51" s="67">
        <f t="shared" si="10"/>
        <v>832394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832394</v>
      </c>
      <c r="X51" s="67">
        <f t="shared" si="10"/>
        <v>2497250</v>
      </c>
      <c r="Y51" s="67">
        <f t="shared" si="10"/>
        <v>-1664856</v>
      </c>
      <c r="Z51" s="69">
        <f>+IF(X51&lt;&gt;0,+(Y51/X51)*100,0)</f>
        <v>-66.66757433176494</v>
      </c>
      <c r="AA51" s="68">
        <f>SUM(AA57:AA61)</f>
        <v>9989000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1802000</v>
      </c>
      <c r="F54" s="11">
        <v>1802000</v>
      </c>
      <c r="G54" s="11">
        <v>153258</v>
      </c>
      <c r="H54" s="11"/>
      <c r="I54" s="11"/>
      <c r="J54" s="11">
        <v>153258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153258</v>
      </c>
      <c r="X54" s="11">
        <v>450500</v>
      </c>
      <c r="Y54" s="11">
        <v>-297242</v>
      </c>
      <c r="Z54" s="2">
        <v>-65.98</v>
      </c>
      <c r="AA54" s="15">
        <v>1802000</v>
      </c>
    </row>
    <row r="55" spans="1:27" ht="13.5">
      <c r="A55" s="84" t="s">
        <v>35</v>
      </c>
      <c r="B55" s="47"/>
      <c r="C55" s="9"/>
      <c r="D55" s="10"/>
      <c r="E55" s="11">
        <v>2186000</v>
      </c>
      <c r="F55" s="11">
        <v>2186000</v>
      </c>
      <c r="G55" s="11">
        <v>179052</v>
      </c>
      <c r="H55" s="11"/>
      <c r="I55" s="11"/>
      <c r="J55" s="11">
        <v>179052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179052</v>
      </c>
      <c r="X55" s="11">
        <v>546500</v>
      </c>
      <c r="Y55" s="11">
        <v>-367448</v>
      </c>
      <c r="Z55" s="2">
        <v>-67.24</v>
      </c>
      <c r="AA55" s="15">
        <v>2186000</v>
      </c>
    </row>
    <row r="56" spans="1:27" ht="13.5">
      <c r="A56" s="84" t="s">
        <v>36</v>
      </c>
      <c r="B56" s="47"/>
      <c r="C56" s="9"/>
      <c r="D56" s="10"/>
      <c r="E56" s="11">
        <v>2291000</v>
      </c>
      <c r="F56" s="11">
        <v>2291000</v>
      </c>
      <c r="G56" s="11">
        <v>190917</v>
      </c>
      <c r="H56" s="11"/>
      <c r="I56" s="11"/>
      <c r="J56" s="11">
        <v>190917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190917</v>
      </c>
      <c r="X56" s="11">
        <v>572750</v>
      </c>
      <c r="Y56" s="11">
        <v>-381833</v>
      </c>
      <c r="Z56" s="2">
        <v>-66.67</v>
      </c>
      <c r="AA56" s="15">
        <v>2291000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6279000</v>
      </c>
      <c r="F57" s="51">
        <f t="shared" si="11"/>
        <v>6279000</v>
      </c>
      <c r="G57" s="51">
        <f t="shared" si="11"/>
        <v>523227</v>
      </c>
      <c r="H57" s="51">
        <f t="shared" si="11"/>
        <v>0</v>
      </c>
      <c r="I57" s="51">
        <f t="shared" si="11"/>
        <v>0</v>
      </c>
      <c r="J57" s="51">
        <f t="shared" si="11"/>
        <v>523227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523227</v>
      </c>
      <c r="X57" s="51">
        <f t="shared" si="11"/>
        <v>1569750</v>
      </c>
      <c r="Y57" s="51">
        <f t="shared" si="11"/>
        <v>-1046523</v>
      </c>
      <c r="Z57" s="52">
        <f>+IF(X57&lt;&gt;0,+(Y57/X57)*100,0)</f>
        <v>-66.66813186813187</v>
      </c>
      <c r="AA57" s="53">
        <f>SUM(AA52:AA56)</f>
        <v>6279000</v>
      </c>
    </row>
    <row r="58" spans="1:27" ht="13.5">
      <c r="A58" s="86" t="s">
        <v>38</v>
      </c>
      <c r="B58" s="35"/>
      <c r="C58" s="9"/>
      <c r="D58" s="10"/>
      <c r="E58" s="11">
        <v>1268000</v>
      </c>
      <c r="F58" s="11">
        <v>1268000</v>
      </c>
      <c r="G58" s="11">
        <v>105672</v>
      </c>
      <c r="H58" s="11"/>
      <c r="I58" s="11"/>
      <c r="J58" s="11">
        <v>105672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105672</v>
      </c>
      <c r="X58" s="11">
        <v>317000</v>
      </c>
      <c r="Y58" s="11">
        <v>-211328</v>
      </c>
      <c r="Z58" s="2">
        <v>-66.66</v>
      </c>
      <c r="AA58" s="15">
        <v>1268000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2442000</v>
      </c>
      <c r="F61" s="11">
        <v>2442000</v>
      </c>
      <c r="G61" s="11">
        <v>203495</v>
      </c>
      <c r="H61" s="11"/>
      <c r="I61" s="11"/>
      <c r="J61" s="11">
        <v>203495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203495</v>
      </c>
      <c r="X61" s="11">
        <v>610500</v>
      </c>
      <c r="Y61" s="11">
        <v>-407005</v>
      </c>
      <c r="Z61" s="2">
        <v>-66.67</v>
      </c>
      <c r="AA61" s="15">
        <v>2442000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54840711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832394</v>
      </c>
      <c r="H68" s="11"/>
      <c r="I68" s="11"/>
      <c r="J68" s="11">
        <v>832394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832394</v>
      </c>
      <c r="X68" s="11"/>
      <c r="Y68" s="11">
        <v>832394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54840711</v>
      </c>
      <c r="F69" s="79">
        <f t="shared" si="12"/>
        <v>0</v>
      </c>
      <c r="G69" s="79">
        <f t="shared" si="12"/>
        <v>832394</v>
      </c>
      <c r="H69" s="79">
        <f t="shared" si="12"/>
        <v>0</v>
      </c>
      <c r="I69" s="79">
        <f t="shared" si="12"/>
        <v>0</v>
      </c>
      <c r="J69" s="79">
        <f t="shared" si="12"/>
        <v>832394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832394</v>
      </c>
      <c r="X69" s="79">
        <f t="shared" si="12"/>
        <v>0</v>
      </c>
      <c r="Y69" s="79">
        <f t="shared" si="12"/>
        <v>832394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22651295</v>
      </c>
      <c r="D5" s="42">
        <f t="shared" si="0"/>
        <v>0</v>
      </c>
      <c r="E5" s="43">
        <f t="shared" si="0"/>
        <v>12073000</v>
      </c>
      <c r="F5" s="43">
        <f t="shared" si="0"/>
        <v>12073000</v>
      </c>
      <c r="G5" s="43">
        <f t="shared" si="0"/>
        <v>0</v>
      </c>
      <c r="H5" s="43">
        <f t="shared" si="0"/>
        <v>3452940</v>
      </c>
      <c r="I5" s="43">
        <f t="shared" si="0"/>
        <v>0</v>
      </c>
      <c r="J5" s="43">
        <f t="shared" si="0"/>
        <v>3452940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3452940</v>
      </c>
      <c r="X5" s="43">
        <f t="shared" si="0"/>
        <v>3018250</v>
      </c>
      <c r="Y5" s="43">
        <f t="shared" si="0"/>
        <v>434690</v>
      </c>
      <c r="Z5" s="44">
        <f>+IF(X5&lt;&gt;0,+(Y5/X5)*100,0)</f>
        <v>14.402054170463016</v>
      </c>
      <c r="AA5" s="45">
        <f>SUM(AA11:AA18)</f>
        <v>12073000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>
        <v>15945319</v>
      </c>
      <c r="D7" s="10"/>
      <c r="E7" s="11">
        <v>2700000</v>
      </c>
      <c r="F7" s="11">
        <v>2700000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675000</v>
      </c>
      <c r="Y7" s="11">
        <v>-675000</v>
      </c>
      <c r="Z7" s="2">
        <v>-100</v>
      </c>
      <c r="AA7" s="15">
        <v>2700000</v>
      </c>
    </row>
    <row r="8" spans="1:27" ht="13.5">
      <c r="A8" s="46" t="s">
        <v>34</v>
      </c>
      <c r="B8" s="47"/>
      <c r="C8" s="9">
        <v>5736550</v>
      </c>
      <c r="D8" s="10"/>
      <c r="E8" s="11">
        <v>7673000</v>
      </c>
      <c r="F8" s="11">
        <v>7673000</v>
      </c>
      <c r="G8" s="11"/>
      <c r="H8" s="11">
        <v>3452940</v>
      </c>
      <c r="I8" s="11"/>
      <c r="J8" s="11">
        <v>3452940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3452940</v>
      </c>
      <c r="X8" s="11">
        <v>1918250</v>
      </c>
      <c r="Y8" s="11">
        <v>1534690</v>
      </c>
      <c r="Z8" s="2">
        <v>80</v>
      </c>
      <c r="AA8" s="15">
        <v>7673000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21681869</v>
      </c>
      <c r="D11" s="50">
        <f t="shared" si="1"/>
        <v>0</v>
      </c>
      <c r="E11" s="51">
        <f t="shared" si="1"/>
        <v>10373000</v>
      </c>
      <c r="F11" s="51">
        <f t="shared" si="1"/>
        <v>10373000</v>
      </c>
      <c r="G11" s="51">
        <f t="shared" si="1"/>
        <v>0</v>
      </c>
      <c r="H11" s="51">
        <f t="shared" si="1"/>
        <v>3452940</v>
      </c>
      <c r="I11" s="51">
        <f t="shared" si="1"/>
        <v>0</v>
      </c>
      <c r="J11" s="51">
        <f t="shared" si="1"/>
        <v>3452940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3452940</v>
      </c>
      <c r="X11" s="51">
        <f t="shared" si="1"/>
        <v>2593250</v>
      </c>
      <c r="Y11" s="51">
        <f t="shared" si="1"/>
        <v>859690</v>
      </c>
      <c r="Z11" s="52">
        <f>+IF(X11&lt;&gt;0,+(Y11/X11)*100,0)</f>
        <v>33.15106526559337</v>
      </c>
      <c r="AA11" s="53">
        <f>SUM(AA6:AA10)</f>
        <v>10373000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969426</v>
      </c>
      <c r="D15" s="10"/>
      <c r="E15" s="11">
        <v>1700000</v>
      </c>
      <c r="F15" s="11">
        <v>1700000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425000</v>
      </c>
      <c r="Y15" s="11">
        <v>-425000</v>
      </c>
      <c r="Z15" s="2">
        <v>-100</v>
      </c>
      <c r="AA15" s="15">
        <v>1700000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15945319</v>
      </c>
      <c r="D37" s="10">
        <f t="shared" si="4"/>
        <v>0</v>
      </c>
      <c r="E37" s="11">
        <f t="shared" si="4"/>
        <v>2700000</v>
      </c>
      <c r="F37" s="11">
        <f t="shared" si="4"/>
        <v>2700000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675000</v>
      </c>
      <c r="Y37" s="11">
        <f t="shared" si="4"/>
        <v>-675000</v>
      </c>
      <c r="Z37" s="2">
        <f t="shared" si="5"/>
        <v>-100</v>
      </c>
      <c r="AA37" s="15">
        <f>AA7+AA22</f>
        <v>2700000</v>
      </c>
    </row>
    <row r="38" spans="1:27" ht="13.5">
      <c r="A38" s="46" t="s">
        <v>34</v>
      </c>
      <c r="B38" s="47"/>
      <c r="C38" s="9">
        <f t="shared" si="4"/>
        <v>5736550</v>
      </c>
      <c r="D38" s="10">
        <f t="shared" si="4"/>
        <v>0</v>
      </c>
      <c r="E38" s="11">
        <f t="shared" si="4"/>
        <v>7673000</v>
      </c>
      <c r="F38" s="11">
        <f t="shared" si="4"/>
        <v>7673000</v>
      </c>
      <c r="G38" s="11">
        <f t="shared" si="4"/>
        <v>0</v>
      </c>
      <c r="H38" s="11">
        <f t="shared" si="4"/>
        <v>3452940</v>
      </c>
      <c r="I38" s="11">
        <f t="shared" si="4"/>
        <v>0</v>
      </c>
      <c r="J38" s="11">
        <f t="shared" si="4"/>
        <v>3452940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3452940</v>
      </c>
      <c r="X38" s="11">
        <f t="shared" si="4"/>
        <v>1918250</v>
      </c>
      <c r="Y38" s="11">
        <f t="shared" si="4"/>
        <v>1534690</v>
      </c>
      <c r="Z38" s="2">
        <f t="shared" si="5"/>
        <v>80.00469177635865</v>
      </c>
      <c r="AA38" s="15">
        <f>AA8+AA23</f>
        <v>7673000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21681869</v>
      </c>
      <c r="D41" s="50">
        <f t="shared" si="6"/>
        <v>0</v>
      </c>
      <c r="E41" s="51">
        <f t="shared" si="6"/>
        <v>10373000</v>
      </c>
      <c r="F41" s="51">
        <f t="shared" si="6"/>
        <v>10373000</v>
      </c>
      <c r="G41" s="51">
        <f t="shared" si="6"/>
        <v>0</v>
      </c>
      <c r="H41" s="51">
        <f t="shared" si="6"/>
        <v>3452940</v>
      </c>
      <c r="I41" s="51">
        <f t="shared" si="6"/>
        <v>0</v>
      </c>
      <c r="J41" s="51">
        <f t="shared" si="6"/>
        <v>3452940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3452940</v>
      </c>
      <c r="X41" s="51">
        <f t="shared" si="6"/>
        <v>2593250</v>
      </c>
      <c r="Y41" s="51">
        <f t="shared" si="6"/>
        <v>859690</v>
      </c>
      <c r="Z41" s="52">
        <f t="shared" si="5"/>
        <v>33.15106526559337</v>
      </c>
      <c r="AA41" s="53">
        <f>SUM(AA36:AA40)</f>
        <v>10373000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969426</v>
      </c>
      <c r="D45" s="66">
        <f t="shared" si="7"/>
        <v>0</v>
      </c>
      <c r="E45" s="67">
        <f t="shared" si="7"/>
        <v>1700000</v>
      </c>
      <c r="F45" s="67">
        <f t="shared" si="7"/>
        <v>1700000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425000</v>
      </c>
      <c r="Y45" s="67">
        <f t="shared" si="7"/>
        <v>-425000</v>
      </c>
      <c r="Z45" s="69">
        <f t="shared" si="5"/>
        <v>-100</v>
      </c>
      <c r="AA45" s="68">
        <f t="shared" si="8"/>
        <v>1700000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22651295</v>
      </c>
      <c r="D49" s="78">
        <f t="shared" si="9"/>
        <v>0</v>
      </c>
      <c r="E49" s="79">
        <f t="shared" si="9"/>
        <v>12073000</v>
      </c>
      <c r="F49" s="79">
        <f t="shared" si="9"/>
        <v>12073000</v>
      </c>
      <c r="G49" s="79">
        <f t="shared" si="9"/>
        <v>0</v>
      </c>
      <c r="H49" s="79">
        <f t="shared" si="9"/>
        <v>3452940</v>
      </c>
      <c r="I49" s="79">
        <f t="shared" si="9"/>
        <v>0</v>
      </c>
      <c r="J49" s="79">
        <f t="shared" si="9"/>
        <v>3452940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3452940</v>
      </c>
      <c r="X49" s="79">
        <f t="shared" si="9"/>
        <v>3018250</v>
      </c>
      <c r="Y49" s="79">
        <f t="shared" si="9"/>
        <v>434690</v>
      </c>
      <c r="Z49" s="80">
        <f t="shared" si="5"/>
        <v>14.402054170463016</v>
      </c>
      <c r="AA49" s="81">
        <f>SUM(AA41:AA48)</f>
        <v>12073000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1516035</v>
      </c>
      <c r="D51" s="66">
        <f t="shared" si="10"/>
        <v>0</v>
      </c>
      <c r="E51" s="67">
        <f t="shared" si="10"/>
        <v>1607026</v>
      </c>
      <c r="F51" s="67">
        <f t="shared" si="10"/>
        <v>1607026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401757</v>
      </c>
      <c r="Y51" s="67">
        <f t="shared" si="10"/>
        <v>-401757</v>
      </c>
      <c r="Z51" s="69">
        <f>+IF(X51&lt;&gt;0,+(Y51/X51)*100,0)</f>
        <v>-100</v>
      </c>
      <c r="AA51" s="68">
        <f>SUM(AA57:AA61)</f>
        <v>1607026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>
        <v>303207</v>
      </c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>
        <v>303207</v>
      </c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606414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909621</v>
      </c>
      <c r="D61" s="10"/>
      <c r="E61" s="11">
        <v>1607026</v>
      </c>
      <c r="F61" s="11">
        <v>1607026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401757</v>
      </c>
      <c r="Y61" s="11">
        <v>-401757</v>
      </c>
      <c r="Z61" s="2">
        <v>-100</v>
      </c>
      <c r="AA61" s="15">
        <v>1607026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1607046</v>
      </c>
      <c r="F66" s="14"/>
      <c r="G66" s="14">
        <v>123685</v>
      </c>
      <c r="H66" s="14">
        <v>69001</v>
      </c>
      <c r="I66" s="14">
        <v>67323</v>
      </c>
      <c r="J66" s="14">
        <v>260009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260009</v>
      </c>
      <c r="X66" s="14"/>
      <c r="Y66" s="14">
        <v>260009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1607046</v>
      </c>
      <c r="F69" s="79">
        <f t="shared" si="12"/>
        <v>0</v>
      </c>
      <c r="G69" s="79">
        <f t="shared" si="12"/>
        <v>123685</v>
      </c>
      <c r="H69" s="79">
        <f t="shared" si="12"/>
        <v>69001</v>
      </c>
      <c r="I69" s="79">
        <f t="shared" si="12"/>
        <v>67323</v>
      </c>
      <c r="J69" s="79">
        <f t="shared" si="12"/>
        <v>260009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260009</v>
      </c>
      <c r="X69" s="79">
        <f t="shared" si="12"/>
        <v>0</v>
      </c>
      <c r="Y69" s="79">
        <f t="shared" si="12"/>
        <v>260009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55039742</v>
      </c>
      <c r="F5" s="43">
        <f t="shared" si="0"/>
        <v>55039742</v>
      </c>
      <c r="G5" s="43">
        <f t="shared" si="0"/>
        <v>1</v>
      </c>
      <c r="H5" s="43">
        <f t="shared" si="0"/>
        <v>3396614</v>
      </c>
      <c r="I5" s="43">
        <f t="shared" si="0"/>
        <v>4123598</v>
      </c>
      <c r="J5" s="43">
        <f t="shared" si="0"/>
        <v>7520213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7520213</v>
      </c>
      <c r="X5" s="43">
        <f t="shared" si="0"/>
        <v>13759936</v>
      </c>
      <c r="Y5" s="43">
        <f t="shared" si="0"/>
        <v>-6239723</v>
      </c>
      <c r="Z5" s="44">
        <f>+IF(X5&lt;&gt;0,+(Y5/X5)*100,0)</f>
        <v>-45.34703504434904</v>
      </c>
      <c r="AA5" s="45">
        <f>SUM(AA11:AA18)</f>
        <v>55039742</v>
      </c>
    </row>
    <row r="6" spans="1:27" ht="13.5">
      <c r="A6" s="46" t="s">
        <v>32</v>
      </c>
      <c r="B6" s="47"/>
      <c r="C6" s="9"/>
      <c r="D6" s="10"/>
      <c r="E6" s="11">
        <v>3740715</v>
      </c>
      <c r="F6" s="11">
        <v>3740715</v>
      </c>
      <c r="G6" s="11"/>
      <c r="H6" s="11">
        <v>414099</v>
      </c>
      <c r="I6" s="11">
        <v>1731094</v>
      </c>
      <c r="J6" s="11">
        <v>2145193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2145193</v>
      </c>
      <c r="X6" s="11">
        <v>935179</v>
      </c>
      <c r="Y6" s="11">
        <v>1210014</v>
      </c>
      <c r="Z6" s="2">
        <v>129.39</v>
      </c>
      <c r="AA6" s="15">
        <v>3740715</v>
      </c>
    </row>
    <row r="7" spans="1:27" ht="13.5">
      <c r="A7" s="46" t="s">
        <v>33</v>
      </c>
      <c r="B7" s="47"/>
      <c r="C7" s="9"/>
      <c r="D7" s="10"/>
      <c r="E7" s="11">
        <v>16697238</v>
      </c>
      <c r="F7" s="11">
        <v>16697238</v>
      </c>
      <c r="G7" s="11"/>
      <c r="H7" s="11">
        <v>2175576</v>
      </c>
      <c r="I7" s="11">
        <v>2345281</v>
      </c>
      <c r="J7" s="11">
        <v>4520857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4520857</v>
      </c>
      <c r="X7" s="11">
        <v>4174310</v>
      </c>
      <c r="Y7" s="11">
        <v>346547</v>
      </c>
      <c r="Z7" s="2">
        <v>8.3</v>
      </c>
      <c r="AA7" s="15">
        <v>16697238</v>
      </c>
    </row>
    <row r="8" spans="1:27" ht="13.5">
      <c r="A8" s="46" t="s">
        <v>34</v>
      </c>
      <c r="B8" s="47"/>
      <c r="C8" s="9"/>
      <c r="D8" s="10"/>
      <c r="E8" s="11">
        <v>6877193</v>
      </c>
      <c r="F8" s="11">
        <v>6877193</v>
      </c>
      <c r="G8" s="11"/>
      <c r="H8" s="11">
        <v>74147</v>
      </c>
      <c r="I8" s="11">
        <v>-44581</v>
      </c>
      <c r="J8" s="11">
        <v>29566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29566</v>
      </c>
      <c r="X8" s="11">
        <v>1719298</v>
      </c>
      <c r="Y8" s="11">
        <v>-1689732</v>
      </c>
      <c r="Z8" s="2">
        <v>-98.28</v>
      </c>
      <c r="AA8" s="15">
        <v>6877193</v>
      </c>
    </row>
    <row r="9" spans="1:27" ht="13.5">
      <c r="A9" s="46" t="s">
        <v>35</v>
      </c>
      <c r="B9" s="47"/>
      <c r="C9" s="9"/>
      <c r="D9" s="10"/>
      <c r="E9" s="11">
        <v>17055616</v>
      </c>
      <c r="F9" s="11">
        <v>17055616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4263904</v>
      </c>
      <c r="Y9" s="11">
        <v>-4263904</v>
      </c>
      <c r="Z9" s="2">
        <v>-100</v>
      </c>
      <c r="AA9" s="15">
        <v>17055616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44370762</v>
      </c>
      <c r="F11" s="51">
        <f t="shared" si="1"/>
        <v>44370762</v>
      </c>
      <c r="G11" s="51">
        <f t="shared" si="1"/>
        <v>0</v>
      </c>
      <c r="H11" s="51">
        <f t="shared" si="1"/>
        <v>2663822</v>
      </c>
      <c r="I11" s="51">
        <f t="shared" si="1"/>
        <v>4031794</v>
      </c>
      <c r="J11" s="51">
        <f t="shared" si="1"/>
        <v>6695616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6695616</v>
      </c>
      <c r="X11" s="51">
        <f t="shared" si="1"/>
        <v>11092691</v>
      </c>
      <c r="Y11" s="51">
        <f t="shared" si="1"/>
        <v>-4397075</v>
      </c>
      <c r="Z11" s="52">
        <f>+IF(X11&lt;&gt;0,+(Y11/X11)*100,0)</f>
        <v>-39.63938957643371</v>
      </c>
      <c r="AA11" s="53">
        <f>SUM(AA6:AA10)</f>
        <v>44370762</v>
      </c>
    </row>
    <row r="12" spans="1:27" ht="13.5">
      <c r="A12" s="54" t="s">
        <v>38</v>
      </c>
      <c r="B12" s="35"/>
      <c r="C12" s="9"/>
      <c r="D12" s="10"/>
      <c r="E12" s="11">
        <v>9118980</v>
      </c>
      <c r="F12" s="11">
        <v>9118980</v>
      </c>
      <c r="G12" s="11"/>
      <c r="H12" s="11">
        <v>707687</v>
      </c>
      <c r="I12" s="11"/>
      <c r="J12" s="11">
        <v>707687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707687</v>
      </c>
      <c r="X12" s="11">
        <v>2279745</v>
      </c>
      <c r="Y12" s="11">
        <v>-1572058</v>
      </c>
      <c r="Z12" s="2">
        <v>-68.96</v>
      </c>
      <c r="AA12" s="15">
        <v>9118980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1550000</v>
      </c>
      <c r="F15" s="11">
        <v>1550000</v>
      </c>
      <c r="G15" s="11">
        <v>1</v>
      </c>
      <c r="H15" s="11">
        <v>25105</v>
      </c>
      <c r="I15" s="11">
        <v>91804</v>
      </c>
      <c r="J15" s="11">
        <v>116910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116910</v>
      </c>
      <c r="X15" s="11">
        <v>387500</v>
      </c>
      <c r="Y15" s="11">
        <v>-270590</v>
      </c>
      <c r="Z15" s="2">
        <v>-69.83</v>
      </c>
      <c r="AA15" s="15">
        <v>1550000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22635014</v>
      </c>
      <c r="F20" s="60">
        <f t="shared" si="2"/>
        <v>22635014</v>
      </c>
      <c r="G20" s="60">
        <f t="shared" si="2"/>
        <v>0</v>
      </c>
      <c r="H20" s="60">
        <f t="shared" si="2"/>
        <v>234022</v>
      </c>
      <c r="I20" s="60">
        <f t="shared" si="2"/>
        <v>750580</v>
      </c>
      <c r="J20" s="60">
        <f t="shared" si="2"/>
        <v>984602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984602</v>
      </c>
      <c r="X20" s="60">
        <f t="shared" si="2"/>
        <v>5658754</v>
      </c>
      <c r="Y20" s="60">
        <f t="shared" si="2"/>
        <v>-4674152</v>
      </c>
      <c r="Z20" s="61">
        <f>+IF(X20&lt;&gt;0,+(Y20/X20)*100,0)</f>
        <v>-82.60037457009088</v>
      </c>
      <c r="AA20" s="62">
        <f>SUM(AA26:AA33)</f>
        <v>22635014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>
        <v>6164035</v>
      </c>
      <c r="F22" s="11">
        <v>6164035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1541009</v>
      </c>
      <c r="Y22" s="11">
        <v>-1541009</v>
      </c>
      <c r="Z22" s="2">
        <v>-100</v>
      </c>
      <c r="AA22" s="15">
        <v>6164035</v>
      </c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>
        <v>58722</v>
      </c>
      <c r="I23" s="11">
        <v>15714</v>
      </c>
      <c r="J23" s="11">
        <v>74436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74436</v>
      </c>
      <c r="X23" s="11"/>
      <c r="Y23" s="11">
        <v>74436</v>
      </c>
      <c r="Z23" s="2"/>
      <c r="AA23" s="15"/>
    </row>
    <row r="24" spans="1:27" ht="13.5">
      <c r="A24" s="46" t="s">
        <v>35</v>
      </c>
      <c r="B24" s="47"/>
      <c r="C24" s="9"/>
      <c r="D24" s="10"/>
      <c r="E24" s="11">
        <v>583207</v>
      </c>
      <c r="F24" s="11">
        <v>583207</v>
      </c>
      <c r="G24" s="11"/>
      <c r="H24" s="11"/>
      <c r="I24" s="11">
        <v>208423</v>
      </c>
      <c r="J24" s="11">
        <v>208423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208423</v>
      </c>
      <c r="X24" s="11">
        <v>145802</v>
      </c>
      <c r="Y24" s="11">
        <v>62621</v>
      </c>
      <c r="Z24" s="2">
        <v>42.95</v>
      </c>
      <c r="AA24" s="15">
        <v>583207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6747242</v>
      </c>
      <c r="F26" s="51">
        <f t="shared" si="3"/>
        <v>6747242</v>
      </c>
      <c r="G26" s="51">
        <f t="shared" si="3"/>
        <v>0</v>
      </c>
      <c r="H26" s="51">
        <f t="shared" si="3"/>
        <v>58722</v>
      </c>
      <c r="I26" s="51">
        <f t="shared" si="3"/>
        <v>224137</v>
      </c>
      <c r="J26" s="51">
        <f t="shared" si="3"/>
        <v>282859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282859</v>
      </c>
      <c r="X26" s="51">
        <f t="shared" si="3"/>
        <v>1686811</v>
      </c>
      <c r="Y26" s="51">
        <f t="shared" si="3"/>
        <v>-1403952</v>
      </c>
      <c r="Z26" s="52">
        <f>+IF(X26&lt;&gt;0,+(Y26/X26)*100,0)</f>
        <v>-83.23113852115026</v>
      </c>
      <c r="AA26" s="53">
        <f>SUM(AA21:AA25)</f>
        <v>6747242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>
        <v>434650</v>
      </c>
      <c r="J27" s="11">
        <v>434650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434650</v>
      </c>
      <c r="X27" s="11"/>
      <c r="Y27" s="11">
        <v>434650</v>
      </c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15887772</v>
      </c>
      <c r="F30" s="11">
        <v>15887772</v>
      </c>
      <c r="G30" s="11"/>
      <c r="H30" s="11">
        <v>175300</v>
      </c>
      <c r="I30" s="11">
        <v>91793</v>
      </c>
      <c r="J30" s="11">
        <v>267093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267093</v>
      </c>
      <c r="X30" s="11">
        <v>3971943</v>
      </c>
      <c r="Y30" s="11">
        <v>-3704850</v>
      </c>
      <c r="Z30" s="2">
        <v>-93.28</v>
      </c>
      <c r="AA30" s="15">
        <v>15887772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3740715</v>
      </c>
      <c r="F36" s="11">
        <f t="shared" si="4"/>
        <v>3740715</v>
      </c>
      <c r="G36" s="11">
        <f t="shared" si="4"/>
        <v>0</v>
      </c>
      <c r="H36" s="11">
        <f t="shared" si="4"/>
        <v>414099</v>
      </c>
      <c r="I36" s="11">
        <f t="shared" si="4"/>
        <v>1731094</v>
      </c>
      <c r="J36" s="11">
        <f t="shared" si="4"/>
        <v>2145193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2145193</v>
      </c>
      <c r="X36" s="11">
        <f t="shared" si="4"/>
        <v>935179</v>
      </c>
      <c r="Y36" s="11">
        <f t="shared" si="4"/>
        <v>1210014</v>
      </c>
      <c r="Z36" s="2">
        <f aca="true" t="shared" si="5" ref="Z36:Z49">+IF(X36&lt;&gt;0,+(Y36/X36)*100,0)</f>
        <v>129.38849140111145</v>
      </c>
      <c r="AA36" s="15">
        <f>AA6+AA21</f>
        <v>3740715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22861273</v>
      </c>
      <c r="F37" s="11">
        <f t="shared" si="4"/>
        <v>22861273</v>
      </c>
      <c r="G37" s="11">
        <f t="shared" si="4"/>
        <v>0</v>
      </c>
      <c r="H37" s="11">
        <f t="shared" si="4"/>
        <v>2175576</v>
      </c>
      <c r="I37" s="11">
        <f t="shared" si="4"/>
        <v>2345281</v>
      </c>
      <c r="J37" s="11">
        <f t="shared" si="4"/>
        <v>4520857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4520857</v>
      </c>
      <c r="X37" s="11">
        <f t="shared" si="4"/>
        <v>5715319</v>
      </c>
      <c r="Y37" s="11">
        <f t="shared" si="4"/>
        <v>-1194462</v>
      </c>
      <c r="Z37" s="2">
        <f t="shared" si="5"/>
        <v>-20.899305883013707</v>
      </c>
      <c r="AA37" s="15">
        <f>AA7+AA22</f>
        <v>22861273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6877193</v>
      </c>
      <c r="F38" s="11">
        <f t="shared" si="4"/>
        <v>6877193</v>
      </c>
      <c r="G38" s="11">
        <f t="shared" si="4"/>
        <v>0</v>
      </c>
      <c r="H38" s="11">
        <f t="shared" si="4"/>
        <v>132869</v>
      </c>
      <c r="I38" s="11">
        <f t="shared" si="4"/>
        <v>-28867</v>
      </c>
      <c r="J38" s="11">
        <f t="shared" si="4"/>
        <v>104002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104002</v>
      </c>
      <c r="X38" s="11">
        <f t="shared" si="4"/>
        <v>1719298</v>
      </c>
      <c r="Y38" s="11">
        <f t="shared" si="4"/>
        <v>-1615296</v>
      </c>
      <c r="Z38" s="2">
        <f t="shared" si="5"/>
        <v>-93.95090321747597</v>
      </c>
      <c r="AA38" s="15">
        <f>AA8+AA23</f>
        <v>6877193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17638823</v>
      </c>
      <c r="F39" s="11">
        <f t="shared" si="4"/>
        <v>17638823</v>
      </c>
      <c r="G39" s="11">
        <f t="shared" si="4"/>
        <v>0</v>
      </c>
      <c r="H39" s="11">
        <f t="shared" si="4"/>
        <v>0</v>
      </c>
      <c r="I39" s="11">
        <f t="shared" si="4"/>
        <v>208423</v>
      </c>
      <c r="J39" s="11">
        <f t="shared" si="4"/>
        <v>208423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208423</v>
      </c>
      <c r="X39" s="11">
        <f t="shared" si="4"/>
        <v>4409706</v>
      </c>
      <c r="Y39" s="11">
        <f t="shared" si="4"/>
        <v>-4201283</v>
      </c>
      <c r="Z39" s="2">
        <f t="shared" si="5"/>
        <v>-95.27353977793531</v>
      </c>
      <c r="AA39" s="15">
        <f>AA9+AA24</f>
        <v>17638823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51118004</v>
      </c>
      <c r="F41" s="51">
        <f t="shared" si="6"/>
        <v>51118004</v>
      </c>
      <c r="G41" s="51">
        <f t="shared" si="6"/>
        <v>0</v>
      </c>
      <c r="H41" s="51">
        <f t="shared" si="6"/>
        <v>2722544</v>
      </c>
      <c r="I41" s="51">
        <f t="shared" si="6"/>
        <v>4255931</v>
      </c>
      <c r="J41" s="51">
        <f t="shared" si="6"/>
        <v>6978475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6978475</v>
      </c>
      <c r="X41" s="51">
        <f t="shared" si="6"/>
        <v>12779502</v>
      </c>
      <c r="Y41" s="51">
        <f t="shared" si="6"/>
        <v>-5801027</v>
      </c>
      <c r="Z41" s="52">
        <f t="shared" si="5"/>
        <v>-45.39321641797935</v>
      </c>
      <c r="AA41" s="53">
        <f>SUM(AA36:AA40)</f>
        <v>51118004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9118980</v>
      </c>
      <c r="F42" s="67">
        <f t="shared" si="7"/>
        <v>9118980</v>
      </c>
      <c r="G42" s="67">
        <f t="shared" si="7"/>
        <v>0</v>
      </c>
      <c r="H42" s="67">
        <f t="shared" si="7"/>
        <v>707687</v>
      </c>
      <c r="I42" s="67">
        <f t="shared" si="7"/>
        <v>434650</v>
      </c>
      <c r="J42" s="67">
        <f t="shared" si="7"/>
        <v>1142337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1142337</v>
      </c>
      <c r="X42" s="67">
        <f t="shared" si="7"/>
        <v>2279745</v>
      </c>
      <c r="Y42" s="67">
        <f t="shared" si="7"/>
        <v>-1137408</v>
      </c>
      <c r="Z42" s="69">
        <f t="shared" si="5"/>
        <v>-49.89189580413599</v>
      </c>
      <c r="AA42" s="68">
        <f aca="true" t="shared" si="8" ref="AA42:AA48">AA12+AA27</f>
        <v>9118980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17437772</v>
      </c>
      <c r="F45" s="67">
        <f t="shared" si="7"/>
        <v>17437772</v>
      </c>
      <c r="G45" s="67">
        <f t="shared" si="7"/>
        <v>1</v>
      </c>
      <c r="H45" s="67">
        <f t="shared" si="7"/>
        <v>200405</v>
      </c>
      <c r="I45" s="67">
        <f t="shared" si="7"/>
        <v>183597</v>
      </c>
      <c r="J45" s="67">
        <f t="shared" si="7"/>
        <v>384003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384003</v>
      </c>
      <c r="X45" s="67">
        <f t="shared" si="7"/>
        <v>4359443</v>
      </c>
      <c r="Y45" s="67">
        <f t="shared" si="7"/>
        <v>-3975440</v>
      </c>
      <c r="Z45" s="69">
        <f t="shared" si="5"/>
        <v>-91.19146643275299</v>
      </c>
      <c r="AA45" s="68">
        <f t="shared" si="8"/>
        <v>17437772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77674756</v>
      </c>
      <c r="F49" s="79">
        <f t="shared" si="9"/>
        <v>77674756</v>
      </c>
      <c r="G49" s="79">
        <f t="shared" si="9"/>
        <v>1</v>
      </c>
      <c r="H49" s="79">
        <f t="shared" si="9"/>
        <v>3630636</v>
      </c>
      <c r="I49" s="79">
        <f t="shared" si="9"/>
        <v>4874178</v>
      </c>
      <c r="J49" s="79">
        <f t="shared" si="9"/>
        <v>8504815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8504815</v>
      </c>
      <c r="X49" s="79">
        <f t="shared" si="9"/>
        <v>19418690</v>
      </c>
      <c r="Y49" s="79">
        <f t="shared" si="9"/>
        <v>-10913875</v>
      </c>
      <c r="Z49" s="80">
        <f t="shared" si="5"/>
        <v>-56.20294159904711</v>
      </c>
      <c r="AA49" s="81">
        <f>SUM(AA41:AA48)</f>
        <v>77674756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19037084</v>
      </c>
      <c r="F51" s="67">
        <f t="shared" si="10"/>
        <v>19037084</v>
      </c>
      <c r="G51" s="67">
        <f t="shared" si="10"/>
        <v>0</v>
      </c>
      <c r="H51" s="67">
        <f t="shared" si="10"/>
        <v>777540</v>
      </c>
      <c r="I51" s="67">
        <f t="shared" si="10"/>
        <v>896255</v>
      </c>
      <c r="J51" s="67">
        <f t="shared" si="10"/>
        <v>1673795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1673795</v>
      </c>
      <c r="X51" s="67">
        <f t="shared" si="10"/>
        <v>4759271</v>
      </c>
      <c r="Y51" s="67">
        <f t="shared" si="10"/>
        <v>-3085476</v>
      </c>
      <c r="Z51" s="69">
        <f>+IF(X51&lt;&gt;0,+(Y51/X51)*100,0)</f>
        <v>-64.83085329664985</v>
      </c>
      <c r="AA51" s="68">
        <f>SUM(AA57:AA61)</f>
        <v>19037084</v>
      </c>
    </row>
    <row r="52" spans="1:27" ht="13.5">
      <c r="A52" s="84" t="s">
        <v>32</v>
      </c>
      <c r="B52" s="47"/>
      <c r="C52" s="9"/>
      <c r="D52" s="10"/>
      <c r="E52" s="11">
        <v>1176617</v>
      </c>
      <c r="F52" s="11">
        <v>1176617</v>
      </c>
      <c r="G52" s="11"/>
      <c r="H52" s="11">
        <v>48732</v>
      </c>
      <c r="I52" s="11">
        <v>48612</v>
      </c>
      <c r="J52" s="11">
        <v>97344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97344</v>
      </c>
      <c r="X52" s="11">
        <v>294154</v>
      </c>
      <c r="Y52" s="11">
        <v>-196810</v>
      </c>
      <c r="Z52" s="2">
        <v>-66.91</v>
      </c>
      <c r="AA52" s="15">
        <v>1176617</v>
      </c>
    </row>
    <row r="53" spans="1:27" ht="13.5">
      <c r="A53" s="84" t="s">
        <v>33</v>
      </c>
      <c r="B53" s="47"/>
      <c r="C53" s="9"/>
      <c r="D53" s="10"/>
      <c r="E53" s="11">
        <v>2905316</v>
      </c>
      <c r="F53" s="11">
        <v>2905316</v>
      </c>
      <c r="G53" s="11"/>
      <c r="H53" s="11">
        <v>109900</v>
      </c>
      <c r="I53" s="11">
        <v>46476</v>
      </c>
      <c r="J53" s="11">
        <v>156376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156376</v>
      </c>
      <c r="X53" s="11">
        <v>726329</v>
      </c>
      <c r="Y53" s="11">
        <v>-569953</v>
      </c>
      <c r="Z53" s="2">
        <v>-78.47</v>
      </c>
      <c r="AA53" s="15">
        <v>2905316</v>
      </c>
    </row>
    <row r="54" spans="1:27" ht="13.5">
      <c r="A54" s="84" t="s">
        <v>34</v>
      </c>
      <c r="B54" s="47"/>
      <c r="C54" s="9"/>
      <c r="D54" s="10"/>
      <c r="E54" s="11">
        <v>2434623</v>
      </c>
      <c r="F54" s="11">
        <v>2434623</v>
      </c>
      <c r="G54" s="11"/>
      <c r="H54" s="11">
        <v>8810</v>
      </c>
      <c r="I54" s="11">
        <v>31396</v>
      </c>
      <c r="J54" s="11">
        <v>40206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40206</v>
      </c>
      <c r="X54" s="11">
        <v>608656</v>
      </c>
      <c r="Y54" s="11">
        <v>-568450</v>
      </c>
      <c r="Z54" s="2">
        <v>-93.39</v>
      </c>
      <c r="AA54" s="15">
        <v>2434623</v>
      </c>
    </row>
    <row r="55" spans="1:27" ht="13.5">
      <c r="A55" s="84" t="s">
        <v>35</v>
      </c>
      <c r="B55" s="47"/>
      <c r="C55" s="9"/>
      <c r="D55" s="10"/>
      <c r="E55" s="11">
        <v>1765225</v>
      </c>
      <c r="F55" s="11">
        <v>1765225</v>
      </c>
      <c r="G55" s="11"/>
      <c r="H55" s="11">
        <v>3232</v>
      </c>
      <c r="I55" s="11">
        <v>324</v>
      </c>
      <c r="J55" s="11">
        <v>3556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3556</v>
      </c>
      <c r="X55" s="11">
        <v>441306</v>
      </c>
      <c r="Y55" s="11">
        <v>-437750</v>
      </c>
      <c r="Z55" s="2">
        <v>-99.19</v>
      </c>
      <c r="AA55" s="15">
        <v>1765225</v>
      </c>
    </row>
    <row r="56" spans="1:27" ht="13.5">
      <c r="A56" s="84" t="s">
        <v>36</v>
      </c>
      <c r="B56" s="47"/>
      <c r="C56" s="9"/>
      <c r="D56" s="10"/>
      <c r="E56" s="11">
        <v>71160</v>
      </c>
      <c r="F56" s="11">
        <v>71160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17790</v>
      </c>
      <c r="Y56" s="11">
        <v>-17790</v>
      </c>
      <c r="Z56" s="2">
        <v>-100</v>
      </c>
      <c r="AA56" s="15">
        <v>71160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8352941</v>
      </c>
      <c r="F57" s="51">
        <f t="shared" si="11"/>
        <v>8352941</v>
      </c>
      <c r="G57" s="51">
        <f t="shared" si="11"/>
        <v>0</v>
      </c>
      <c r="H57" s="51">
        <f t="shared" si="11"/>
        <v>170674</v>
      </c>
      <c r="I57" s="51">
        <f t="shared" si="11"/>
        <v>126808</v>
      </c>
      <c r="J57" s="51">
        <f t="shared" si="11"/>
        <v>297482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297482</v>
      </c>
      <c r="X57" s="51">
        <f t="shared" si="11"/>
        <v>2088235</v>
      </c>
      <c r="Y57" s="51">
        <f t="shared" si="11"/>
        <v>-1790753</v>
      </c>
      <c r="Z57" s="52">
        <f>+IF(X57&lt;&gt;0,+(Y57/X57)*100,0)</f>
        <v>-85.75438109216635</v>
      </c>
      <c r="AA57" s="53">
        <f>SUM(AA52:AA56)</f>
        <v>8352941</v>
      </c>
    </row>
    <row r="58" spans="1:27" ht="13.5">
      <c r="A58" s="86" t="s">
        <v>38</v>
      </c>
      <c r="B58" s="35"/>
      <c r="C58" s="9"/>
      <c r="D58" s="10"/>
      <c r="E58" s="11">
        <v>1307890</v>
      </c>
      <c r="F58" s="11">
        <v>1307890</v>
      </c>
      <c r="G58" s="11"/>
      <c r="H58" s="11">
        <v>53584</v>
      </c>
      <c r="I58" s="11">
        <v>40899</v>
      </c>
      <c r="J58" s="11">
        <v>94483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94483</v>
      </c>
      <c r="X58" s="11">
        <v>326973</v>
      </c>
      <c r="Y58" s="11">
        <v>-232490</v>
      </c>
      <c r="Z58" s="2">
        <v>-71.1</v>
      </c>
      <c r="AA58" s="15">
        <v>1307890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9376253</v>
      </c>
      <c r="F61" s="11">
        <v>9376253</v>
      </c>
      <c r="G61" s="11"/>
      <c r="H61" s="11">
        <v>553282</v>
      </c>
      <c r="I61" s="11">
        <v>728548</v>
      </c>
      <c r="J61" s="11">
        <v>1281830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1281830</v>
      </c>
      <c r="X61" s="11">
        <v>2344063</v>
      </c>
      <c r="Y61" s="11">
        <v>-1062233</v>
      </c>
      <c r="Z61" s="2">
        <v>-45.32</v>
      </c>
      <c r="AA61" s="15">
        <v>9376253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19037084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</v>
      </c>
      <c r="H66" s="14">
        <v>777542</v>
      </c>
      <c r="I66" s="14">
        <v>896257</v>
      </c>
      <c r="J66" s="14">
        <v>1673800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1673800</v>
      </c>
      <c r="X66" s="14"/>
      <c r="Y66" s="14">
        <v>1673800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19037084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38074168</v>
      </c>
      <c r="F69" s="79">
        <f t="shared" si="12"/>
        <v>0</v>
      </c>
      <c r="G69" s="79">
        <f t="shared" si="12"/>
        <v>1</v>
      </c>
      <c r="H69" s="79">
        <f t="shared" si="12"/>
        <v>777542</v>
      </c>
      <c r="I69" s="79">
        <f t="shared" si="12"/>
        <v>896257</v>
      </c>
      <c r="J69" s="79">
        <f t="shared" si="12"/>
        <v>1673800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1673800</v>
      </c>
      <c r="X69" s="79">
        <f t="shared" si="12"/>
        <v>0</v>
      </c>
      <c r="Y69" s="79">
        <f t="shared" si="12"/>
        <v>1673800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468053</v>
      </c>
      <c r="D5" s="42">
        <f t="shared" si="0"/>
        <v>0</v>
      </c>
      <c r="E5" s="43">
        <f t="shared" si="0"/>
        <v>775000</v>
      </c>
      <c r="F5" s="43">
        <f t="shared" si="0"/>
        <v>775000</v>
      </c>
      <c r="G5" s="43">
        <f t="shared" si="0"/>
        <v>0</v>
      </c>
      <c r="H5" s="43">
        <f t="shared" si="0"/>
        <v>0</v>
      </c>
      <c r="I5" s="43">
        <f t="shared" si="0"/>
        <v>17539</v>
      </c>
      <c r="J5" s="43">
        <f t="shared" si="0"/>
        <v>17539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17539</v>
      </c>
      <c r="X5" s="43">
        <f t="shared" si="0"/>
        <v>193750</v>
      </c>
      <c r="Y5" s="43">
        <f t="shared" si="0"/>
        <v>-176211</v>
      </c>
      <c r="Z5" s="44">
        <f>+IF(X5&lt;&gt;0,+(Y5/X5)*100,0)</f>
        <v>-90.9476129032258</v>
      </c>
      <c r="AA5" s="45">
        <f>SUM(AA11:AA18)</f>
        <v>775000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468053</v>
      </c>
      <c r="D15" s="10"/>
      <c r="E15" s="11">
        <v>775000</v>
      </c>
      <c r="F15" s="11">
        <v>775000</v>
      </c>
      <c r="G15" s="11"/>
      <c r="H15" s="11"/>
      <c r="I15" s="11">
        <v>17539</v>
      </c>
      <c r="J15" s="11">
        <v>17539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17539</v>
      </c>
      <c r="X15" s="11">
        <v>193750</v>
      </c>
      <c r="Y15" s="11">
        <v>-176211</v>
      </c>
      <c r="Z15" s="2">
        <v>-90.95</v>
      </c>
      <c r="AA15" s="15">
        <v>775000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468053</v>
      </c>
      <c r="D45" s="66">
        <f t="shared" si="7"/>
        <v>0</v>
      </c>
      <c r="E45" s="67">
        <f t="shared" si="7"/>
        <v>775000</v>
      </c>
      <c r="F45" s="67">
        <f t="shared" si="7"/>
        <v>775000</v>
      </c>
      <c r="G45" s="67">
        <f t="shared" si="7"/>
        <v>0</v>
      </c>
      <c r="H45" s="67">
        <f t="shared" si="7"/>
        <v>0</v>
      </c>
      <c r="I45" s="67">
        <f t="shared" si="7"/>
        <v>17539</v>
      </c>
      <c r="J45" s="67">
        <f t="shared" si="7"/>
        <v>17539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17539</v>
      </c>
      <c r="X45" s="67">
        <f t="shared" si="7"/>
        <v>193750</v>
      </c>
      <c r="Y45" s="67">
        <f t="shared" si="7"/>
        <v>-176211</v>
      </c>
      <c r="Z45" s="69">
        <f t="shared" si="5"/>
        <v>-90.9476129032258</v>
      </c>
      <c r="AA45" s="68">
        <f t="shared" si="8"/>
        <v>775000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468053</v>
      </c>
      <c r="D49" s="78">
        <f t="shared" si="9"/>
        <v>0</v>
      </c>
      <c r="E49" s="79">
        <f t="shared" si="9"/>
        <v>775000</v>
      </c>
      <c r="F49" s="79">
        <f t="shared" si="9"/>
        <v>775000</v>
      </c>
      <c r="G49" s="79">
        <f t="shared" si="9"/>
        <v>0</v>
      </c>
      <c r="H49" s="79">
        <f t="shared" si="9"/>
        <v>0</v>
      </c>
      <c r="I49" s="79">
        <f t="shared" si="9"/>
        <v>17539</v>
      </c>
      <c r="J49" s="79">
        <f t="shared" si="9"/>
        <v>17539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17539</v>
      </c>
      <c r="X49" s="79">
        <f t="shared" si="9"/>
        <v>193750</v>
      </c>
      <c r="Y49" s="79">
        <f t="shared" si="9"/>
        <v>-176211</v>
      </c>
      <c r="Z49" s="80">
        <f t="shared" si="5"/>
        <v>-90.9476129032258</v>
      </c>
      <c r="AA49" s="81">
        <f>SUM(AA41:AA48)</f>
        <v>775000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709122</v>
      </c>
      <c r="D51" s="66">
        <f t="shared" si="10"/>
        <v>0</v>
      </c>
      <c r="E51" s="67">
        <f t="shared" si="10"/>
        <v>1510000</v>
      </c>
      <c r="F51" s="67">
        <f t="shared" si="10"/>
        <v>1510000</v>
      </c>
      <c r="G51" s="67">
        <f t="shared" si="10"/>
        <v>120199</v>
      </c>
      <c r="H51" s="67">
        <f t="shared" si="10"/>
        <v>82449</v>
      </c>
      <c r="I51" s="67">
        <f t="shared" si="10"/>
        <v>13488</v>
      </c>
      <c r="J51" s="67">
        <f t="shared" si="10"/>
        <v>216136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216136</v>
      </c>
      <c r="X51" s="67">
        <f t="shared" si="10"/>
        <v>377500</v>
      </c>
      <c r="Y51" s="67">
        <f t="shared" si="10"/>
        <v>-161364</v>
      </c>
      <c r="Z51" s="69">
        <f>+IF(X51&lt;&gt;0,+(Y51/X51)*100,0)</f>
        <v>-42.74543046357616</v>
      </c>
      <c r="AA51" s="68">
        <f>SUM(AA57:AA61)</f>
        <v>1510000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709122</v>
      </c>
      <c r="D61" s="10"/>
      <c r="E61" s="11">
        <v>1510000</v>
      </c>
      <c r="F61" s="11">
        <v>1510000</v>
      </c>
      <c r="G61" s="11">
        <v>120199</v>
      </c>
      <c r="H61" s="11">
        <v>82449</v>
      </c>
      <c r="I61" s="11">
        <v>13488</v>
      </c>
      <c r="J61" s="11">
        <v>216136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216136</v>
      </c>
      <c r="X61" s="11">
        <v>377500</v>
      </c>
      <c r="Y61" s="11">
        <v>-161364</v>
      </c>
      <c r="Z61" s="2">
        <v>-42.75</v>
      </c>
      <c r="AA61" s="15">
        <v>1510000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1510000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120199</v>
      </c>
      <c r="H66" s="14">
        <v>82449</v>
      </c>
      <c r="I66" s="14">
        <v>13488</v>
      </c>
      <c r="J66" s="14">
        <v>216136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216136</v>
      </c>
      <c r="X66" s="14"/>
      <c r="Y66" s="14">
        <v>216136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1510000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3020000</v>
      </c>
      <c r="F69" s="79">
        <f t="shared" si="12"/>
        <v>0</v>
      </c>
      <c r="G69" s="79">
        <f t="shared" si="12"/>
        <v>120199</v>
      </c>
      <c r="H69" s="79">
        <f t="shared" si="12"/>
        <v>82449</v>
      </c>
      <c r="I69" s="79">
        <f t="shared" si="12"/>
        <v>13488</v>
      </c>
      <c r="J69" s="79">
        <f t="shared" si="12"/>
        <v>216136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216136</v>
      </c>
      <c r="X69" s="79">
        <f t="shared" si="12"/>
        <v>0</v>
      </c>
      <c r="Y69" s="79">
        <f t="shared" si="12"/>
        <v>216136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67361361</v>
      </c>
      <c r="D5" s="42">
        <f t="shared" si="0"/>
        <v>0</v>
      </c>
      <c r="E5" s="43">
        <f t="shared" si="0"/>
        <v>49712685</v>
      </c>
      <c r="F5" s="43">
        <f t="shared" si="0"/>
        <v>49712685</v>
      </c>
      <c r="G5" s="43">
        <f t="shared" si="0"/>
        <v>0</v>
      </c>
      <c r="H5" s="43">
        <f t="shared" si="0"/>
        <v>4327763</v>
      </c>
      <c r="I5" s="43">
        <f t="shared" si="0"/>
        <v>3048144</v>
      </c>
      <c r="J5" s="43">
        <f t="shared" si="0"/>
        <v>7375907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7375907</v>
      </c>
      <c r="X5" s="43">
        <f t="shared" si="0"/>
        <v>12428172</v>
      </c>
      <c r="Y5" s="43">
        <f t="shared" si="0"/>
        <v>-5052265</v>
      </c>
      <c r="Z5" s="44">
        <f>+IF(X5&lt;&gt;0,+(Y5/X5)*100,0)</f>
        <v>-40.651714507974305</v>
      </c>
      <c r="AA5" s="45">
        <f>SUM(AA11:AA18)</f>
        <v>49712685</v>
      </c>
    </row>
    <row r="6" spans="1:27" ht="13.5">
      <c r="A6" s="46" t="s">
        <v>32</v>
      </c>
      <c r="B6" s="47"/>
      <c r="C6" s="9"/>
      <c r="D6" s="10"/>
      <c r="E6" s="11">
        <v>11618682</v>
      </c>
      <c r="F6" s="11">
        <v>11618682</v>
      </c>
      <c r="G6" s="11"/>
      <c r="H6" s="11">
        <v>2055126</v>
      </c>
      <c r="I6" s="11"/>
      <c r="J6" s="11">
        <v>2055126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2055126</v>
      </c>
      <c r="X6" s="11">
        <v>2904671</v>
      </c>
      <c r="Y6" s="11">
        <v>-849545</v>
      </c>
      <c r="Z6" s="2">
        <v>-29.25</v>
      </c>
      <c r="AA6" s="15">
        <v>11618682</v>
      </c>
    </row>
    <row r="7" spans="1:27" ht="13.5">
      <c r="A7" s="46" t="s">
        <v>33</v>
      </c>
      <c r="B7" s="47"/>
      <c r="C7" s="9">
        <v>20180489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30530545</v>
      </c>
      <c r="D8" s="10"/>
      <c r="E8" s="11">
        <v>16000000</v>
      </c>
      <c r="F8" s="11">
        <v>16000000</v>
      </c>
      <c r="G8" s="11"/>
      <c r="H8" s="11">
        <v>143747</v>
      </c>
      <c r="I8" s="11">
        <v>1851555</v>
      </c>
      <c r="J8" s="11">
        <v>1995302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1995302</v>
      </c>
      <c r="X8" s="11">
        <v>4000000</v>
      </c>
      <c r="Y8" s="11">
        <v>-2004698</v>
      </c>
      <c r="Z8" s="2">
        <v>-50.12</v>
      </c>
      <c r="AA8" s="15">
        <v>16000000</v>
      </c>
    </row>
    <row r="9" spans="1:27" ht="13.5">
      <c r="A9" s="46" t="s">
        <v>35</v>
      </c>
      <c r="B9" s="47"/>
      <c r="C9" s="9">
        <v>4789274</v>
      </c>
      <c r="D9" s="10"/>
      <c r="E9" s="11">
        <v>1000000</v>
      </c>
      <c r="F9" s="11">
        <v>1000000</v>
      </c>
      <c r="G9" s="11"/>
      <c r="H9" s="11"/>
      <c r="I9" s="11">
        <v>174075</v>
      </c>
      <c r="J9" s="11">
        <v>174075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174075</v>
      </c>
      <c r="X9" s="11">
        <v>250000</v>
      </c>
      <c r="Y9" s="11">
        <v>-75925</v>
      </c>
      <c r="Z9" s="2">
        <v>-30.37</v>
      </c>
      <c r="AA9" s="15">
        <v>1000000</v>
      </c>
    </row>
    <row r="10" spans="1:27" ht="13.5">
      <c r="A10" s="46" t="s">
        <v>36</v>
      </c>
      <c r="B10" s="47"/>
      <c r="C10" s="9"/>
      <c r="D10" s="10"/>
      <c r="E10" s="11">
        <v>8694003</v>
      </c>
      <c r="F10" s="11">
        <v>8694003</v>
      </c>
      <c r="G10" s="11"/>
      <c r="H10" s="11">
        <v>2128890</v>
      </c>
      <c r="I10" s="11">
        <v>1010162</v>
      </c>
      <c r="J10" s="11">
        <v>3139052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3139052</v>
      </c>
      <c r="X10" s="11">
        <v>2173501</v>
      </c>
      <c r="Y10" s="11">
        <v>965551</v>
      </c>
      <c r="Z10" s="2">
        <v>44.42</v>
      </c>
      <c r="AA10" s="15">
        <v>8694003</v>
      </c>
    </row>
    <row r="11" spans="1:27" ht="13.5">
      <c r="A11" s="48" t="s">
        <v>37</v>
      </c>
      <c r="B11" s="47"/>
      <c r="C11" s="49">
        <f aca="true" t="shared" si="1" ref="C11:Y11">SUM(C6:C10)</f>
        <v>55500308</v>
      </c>
      <c r="D11" s="50">
        <f t="shared" si="1"/>
        <v>0</v>
      </c>
      <c r="E11" s="51">
        <f t="shared" si="1"/>
        <v>37312685</v>
      </c>
      <c r="F11" s="51">
        <f t="shared" si="1"/>
        <v>37312685</v>
      </c>
      <c r="G11" s="51">
        <f t="shared" si="1"/>
        <v>0</v>
      </c>
      <c r="H11" s="51">
        <f t="shared" si="1"/>
        <v>4327763</v>
      </c>
      <c r="I11" s="51">
        <f t="shared" si="1"/>
        <v>3035792</v>
      </c>
      <c r="J11" s="51">
        <f t="shared" si="1"/>
        <v>7363555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7363555</v>
      </c>
      <c r="X11" s="51">
        <f t="shared" si="1"/>
        <v>9328172</v>
      </c>
      <c r="Y11" s="51">
        <f t="shared" si="1"/>
        <v>-1964617</v>
      </c>
      <c r="Z11" s="52">
        <f>+IF(X11&lt;&gt;0,+(Y11/X11)*100,0)</f>
        <v>-21.061114653546266</v>
      </c>
      <c r="AA11" s="53">
        <f>SUM(AA6:AA10)</f>
        <v>37312685</v>
      </c>
    </row>
    <row r="12" spans="1:27" ht="13.5">
      <c r="A12" s="54" t="s">
        <v>38</v>
      </c>
      <c r="B12" s="35"/>
      <c r="C12" s="9">
        <v>1846350</v>
      </c>
      <c r="D12" s="10"/>
      <c r="E12" s="11"/>
      <c r="F12" s="11"/>
      <c r="G12" s="11"/>
      <c r="H12" s="11"/>
      <c r="I12" s="11">
        <v>8204</v>
      </c>
      <c r="J12" s="11">
        <v>8204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8204</v>
      </c>
      <c r="X12" s="11"/>
      <c r="Y12" s="11">
        <v>8204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10014703</v>
      </c>
      <c r="D15" s="10"/>
      <c r="E15" s="11">
        <v>12400000</v>
      </c>
      <c r="F15" s="11">
        <v>12400000</v>
      </c>
      <c r="G15" s="11"/>
      <c r="H15" s="11"/>
      <c r="I15" s="11">
        <v>4148</v>
      </c>
      <c r="J15" s="11">
        <v>4148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4148</v>
      </c>
      <c r="X15" s="11">
        <v>3100000</v>
      </c>
      <c r="Y15" s="11">
        <v>-3095852</v>
      </c>
      <c r="Z15" s="2">
        <v>-99.87</v>
      </c>
      <c r="AA15" s="15">
        <v>12400000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107180971</v>
      </c>
      <c r="D20" s="59">
        <f t="shared" si="2"/>
        <v>0</v>
      </c>
      <c r="E20" s="60">
        <f t="shared" si="2"/>
        <v>75491473</v>
      </c>
      <c r="F20" s="60">
        <f t="shared" si="2"/>
        <v>75491473</v>
      </c>
      <c r="G20" s="60">
        <f t="shared" si="2"/>
        <v>1014600</v>
      </c>
      <c r="H20" s="60">
        <f t="shared" si="2"/>
        <v>1787449</v>
      </c>
      <c r="I20" s="60">
        <f t="shared" si="2"/>
        <v>6274183</v>
      </c>
      <c r="J20" s="60">
        <f t="shared" si="2"/>
        <v>9076232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9076232</v>
      </c>
      <c r="X20" s="60">
        <f t="shared" si="2"/>
        <v>18872868</v>
      </c>
      <c r="Y20" s="60">
        <f t="shared" si="2"/>
        <v>-9796636</v>
      </c>
      <c r="Z20" s="61">
        <f>+IF(X20&lt;&gt;0,+(Y20/X20)*100,0)</f>
        <v>-51.90857054688244</v>
      </c>
      <c r="AA20" s="62">
        <f>SUM(AA26:AA33)</f>
        <v>75491473</v>
      </c>
    </row>
    <row r="21" spans="1:27" ht="13.5">
      <c r="A21" s="46" t="s">
        <v>32</v>
      </c>
      <c r="B21" s="47"/>
      <c r="C21" s="9">
        <v>16615774</v>
      </c>
      <c r="D21" s="10"/>
      <c r="E21" s="11">
        <v>5432000</v>
      </c>
      <c r="F21" s="11">
        <v>5432000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1358000</v>
      </c>
      <c r="Y21" s="11">
        <v>-1358000</v>
      </c>
      <c r="Z21" s="2">
        <v>-100</v>
      </c>
      <c r="AA21" s="15">
        <v>5432000</v>
      </c>
    </row>
    <row r="22" spans="1:27" ht="13.5">
      <c r="A22" s="46" t="s">
        <v>33</v>
      </c>
      <c r="B22" s="47"/>
      <c r="C22" s="9">
        <v>6551190</v>
      </c>
      <c r="D22" s="10"/>
      <c r="E22" s="11">
        <v>12900000</v>
      </c>
      <c r="F22" s="11">
        <v>12900000</v>
      </c>
      <c r="G22" s="11">
        <v>1014600</v>
      </c>
      <c r="H22" s="11"/>
      <c r="I22" s="11"/>
      <c r="J22" s="11">
        <v>1014600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1014600</v>
      </c>
      <c r="X22" s="11">
        <v>3225000</v>
      </c>
      <c r="Y22" s="11">
        <v>-2210400</v>
      </c>
      <c r="Z22" s="2">
        <v>-68.54</v>
      </c>
      <c r="AA22" s="15">
        <v>12900000</v>
      </c>
    </row>
    <row r="23" spans="1:27" ht="13.5">
      <c r="A23" s="46" t="s">
        <v>34</v>
      </c>
      <c r="B23" s="47"/>
      <c r="C23" s="9">
        <v>12378385</v>
      </c>
      <c r="D23" s="10"/>
      <c r="E23" s="11">
        <v>25729660</v>
      </c>
      <c r="F23" s="11">
        <v>25729660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6432415</v>
      </c>
      <c r="Y23" s="11">
        <v>-6432415</v>
      </c>
      <c r="Z23" s="2">
        <v>-100</v>
      </c>
      <c r="AA23" s="15">
        <v>25729660</v>
      </c>
    </row>
    <row r="24" spans="1:27" ht="13.5">
      <c r="A24" s="46" t="s">
        <v>35</v>
      </c>
      <c r="B24" s="47"/>
      <c r="C24" s="9">
        <v>48256293</v>
      </c>
      <c r="D24" s="10"/>
      <c r="E24" s="11">
        <v>4800000</v>
      </c>
      <c r="F24" s="11">
        <v>4800000</v>
      </c>
      <c r="G24" s="11"/>
      <c r="H24" s="11">
        <v>1623360</v>
      </c>
      <c r="I24" s="11">
        <v>3577958</v>
      </c>
      <c r="J24" s="11">
        <v>5201318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5201318</v>
      </c>
      <c r="X24" s="11">
        <v>1200000</v>
      </c>
      <c r="Y24" s="11">
        <v>4001318</v>
      </c>
      <c r="Z24" s="2">
        <v>333.44</v>
      </c>
      <c r="AA24" s="15">
        <v>4800000</v>
      </c>
    </row>
    <row r="25" spans="1:27" ht="13.5">
      <c r="A25" s="46" t="s">
        <v>36</v>
      </c>
      <c r="B25" s="47"/>
      <c r="C25" s="9"/>
      <c r="D25" s="10"/>
      <c r="E25" s="11">
        <v>17529813</v>
      </c>
      <c r="F25" s="11">
        <v>17529813</v>
      </c>
      <c r="G25" s="11"/>
      <c r="H25" s="11">
        <v>164089</v>
      </c>
      <c r="I25" s="11"/>
      <c r="J25" s="11">
        <v>164089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164089</v>
      </c>
      <c r="X25" s="11">
        <v>4382453</v>
      </c>
      <c r="Y25" s="11">
        <v>-4218364</v>
      </c>
      <c r="Z25" s="2">
        <v>-96.26</v>
      </c>
      <c r="AA25" s="15">
        <v>17529813</v>
      </c>
    </row>
    <row r="26" spans="1:27" ht="13.5">
      <c r="A26" s="48" t="s">
        <v>37</v>
      </c>
      <c r="B26" s="63"/>
      <c r="C26" s="49">
        <f aca="true" t="shared" si="3" ref="C26:Y26">SUM(C21:C25)</f>
        <v>83801642</v>
      </c>
      <c r="D26" s="50">
        <f t="shared" si="3"/>
        <v>0</v>
      </c>
      <c r="E26" s="51">
        <f t="shared" si="3"/>
        <v>66391473</v>
      </c>
      <c r="F26" s="51">
        <f t="shared" si="3"/>
        <v>66391473</v>
      </c>
      <c r="G26" s="51">
        <f t="shared" si="3"/>
        <v>1014600</v>
      </c>
      <c r="H26" s="51">
        <f t="shared" si="3"/>
        <v>1787449</v>
      </c>
      <c r="I26" s="51">
        <f t="shared" si="3"/>
        <v>3577958</v>
      </c>
      <c r="J26" s="51">
        <f t="shared" si="3"/>
        <v>6380007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6380007</v>
      </c>
      <c r="X26" s="51">
        <f t="shared" si="3"/>
        <v>16597868</v>
      </c>
      <c r="Y26" s="51">
        <f t="shared" si="3"/>
        <v>-10217861</v>
      </c>
      <c r="Z26" s="52">
        <f>+IF(X26&lt;&gt;0,+(Y26/X26)*100,0)</f>
        <v>-61.56128606396918</v>
      </c>
      <c r="AA26" s="53">
        <f>SUM(AA21:AA25)</f>
        <v>66391473</v>
      </c>
    </row>
    <row r="27" spans="1:27" ht="13.5">
      <c r="A27" s="54" t="s">
        <v>38</v>
      </c>
      <c r="B27" s="64"/>
      <c r="C27" s="9">
        <v>4691000</v>
      </c>
      <c r="D27" s="10"/>
      <c r="E27" s="11">
        <v>1600000</v>
      </c>
      <c r="F27" s="11">
        <v>1600000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400000</v>
      </c>
      <c r="Y27" s="11">
        <v>-400000</v>
      </c>
      <c r="Z27" s="2">
        <v>-100</v>
      </c>
      <c r="AA27" s="15">
        <v>1600000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18688329</v>
      </c>
      <c r="D30" s="10"/>
      <c r="E30" s="11">
        <v>7500000</v>
      </c>
      <c r="F30" s="11">
        <v>7500000</v>
      </c>
      <c r="G30" s="11"/>
      <c r="H30" s="11"/>
      <c r="I30" s="11">
        <v>2696225</v>
      </c>
      <c r="J30" s="11">
        <v>2696225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2696225</v>
      </c>
      <c r="X30" s="11">
        <v>1875000</v>
      </c>
      <c r="Y30" s="11">
        <v>821225</v>
      </c>
      <c r="Z30" s="2">
        <v>43.8</v>
      </c>
      <c r="AA30" s="15">
        <v>7500000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16615774</v>
      </c>
      <c r="D36" s="10">
        <f t="shared" si="4"/>
        <v>0</v>
      </c>
      <c r="E36" s="11">
        <f t="shared" si="4"/>
        <v>17050682</v>
      </c>
      <c r="F36" s="11">
        <f t="shared" si="4"/>
        <v>17050682</v>
      </c>
      <c r="G36" s="11">
        <f t="shared" si="4"/>
        <v>0</v>
      </c>
      <c r="H36" s="11">
        <f t="shared" si="4"/>
        <v>2055126</v>
      </c>
      <c r="I36" s="11">
        <f t="shared" si="4"/>
        <v>0</v>
      </c>
      <c r="J36" s="11">
        <f t="shared" si="4"/>
        <v>2055126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2055126</v>
      </c>
      <c r="X36" s="11">
        <f t="shared" si="4"/>
        <v>4262671</v>
      </c>
      <c r="Y36" s="11">
        <f t="shared" si="4"/>
        <v>-2207545</v>
      </c>
      <c r="Z36" s="2">
        <f aca="true" t="shared" si="5" ref="Z36:Z49">+IF(X36&lt;&gt;0,+(Y36/X36)*100,0)</f>
        <v>-51.78783443526371</v>
      </c>
      <c r="AA36" s="15">
        <f>AA6+AA21</f>
        <v>17050682</v>
      </c>
    </row>
    <row r="37" spans="1:27" ht="13.5">
      <c r="A37" s="46" t="s">
        <v>33</v>
      </c>
      <c r="B37" s="47"/>
      <c r="C37" s="9">
        <f t="shared" si="4"/>
        <v>26731679</v>
      </c>
      <c r="D37" s="10">
        <f t="shared" si="4"/>
        <v>0</v>
      </c>
      <c r="E37" s="11">
        <f t="shared" si="4"/>
        <v>12900000</v>
      </c>
      <c r="F37" s="11">
        <f t="shared" si="4"/>
        <v>12900000</v>
      </c>
      <c r="G37" s="11">
        <f t="shared" si="4"/>
        <v>1014600</v>
      </c>
      <c r="H37" s="11">
        <f t="shared" si="4"/>
        <v>0</v>
      </c>
      <c r="I37" s="11">
        <f t="shared" si="4"/>
        <v>0</v>
      </c>
      <c r="J37" s="11">
        <f t="shared" si="4"/>
        <v>1014600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1014600</v>
      </c>
      <c r="X37" s="11">
        <f t="shared" si="4"/>
        <v>3225000</v>
      </c>
      <c r="Y37" s="11">
        <f t="shared" si="4"/>
        <v>-2210400</v>
      </c>
      <c r="Z37" s="2">
        <f t="shared" si="5"/>
        <v>-68.53953488372093</v>
      </c>
      <c r="AA37" s="15">
        <f>AA7+AA22</f>
        <v>12900000</v>
      </c>
    </row>
    <row r="38" spans="1:27" ht="13.5">
      <c r="A38" s="46" t="s">
        <v>34</v>
      </c>
      <c r="B38" s="47"/>
      <c r="C38" s="9">
        <f t="shared" si="4"/>
        <v>42908930</v>
      </c>
      <c r="D38" s="10">
        <f t="shared" si="4"/>
        <v>0</v>
      </c>
      <c r="E38" s="11">
        <f t="shared" si="4"/>
        <v>41729660</v>
      </c>
      <c r="F38" s="11">
        <f t="shared" si="4"/>
        <v>41729660</v>
      </c>
      <c r="G38" s="11">
        <f t="shared" si="4"/>
        <v>0</v>
      </c>
      <c r="H38" s="11">
        <f t="shared" si="4"/>
        <v>143747</v>
      </c>
      <c r="I38" s="11">
        <f t="shared" si="4"/>
        <v>1851555</v>
      </c>
      <c r="J38" s="11">
        <f t="shared" si="4"/>
        <v>1995302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1995302</v>
      </c>
      <c r="X38" s="11">
        <f t="shared" si="4"/>
        <v>10432415</v>
      </c>
      <c r="Y38" s="11">
        <f t="shared" si="4"/>
        <v>-8437113</v>
      </c>
      <c r="Z38" s="2">
        <f t="shared" si="5"/>
        <v>-80.87401622730691</v>
      </c>
      <c r="AA38" s="15">
        <f>AA8+AA23</f>
        <v>41729660</v>
      </c>
    </row>
    <row r="39" spans="1:27" ht="13.5">
      <c r="A39" s="46" t="s">
        <v>35</v>
      </c>
      <c r="B39" s="47"/>
      <c r="C39" s="9">
        <f t="shared" si="4"/>
        <v>53045567</v>
      </c>
      <c r="D39" s="10">
        <f t="shared" si="4"/>
        <v>0</v>
      </c>
      <c r="E39" s="11">
        <f t="shared" si="4"/>
        <v>5800000</v>
      </c>
      <c r="F39" s="11">
        <f t="shared" si="4"/>
        <v>5800000</v>
      </c>
      <c r="G39" s="11">
        <f t="shared" si="4"/>
        <v>0</v>
      </c>
      <c r="H39" s="11">
        <f t="shared" si="4"/>
        <v>1623360</v>
      </c>
      <c r="I39" s="11">
        <f t="shared" si="4"/>
        <v>3752033</v>
      </c>
      <c r="J39" s="11">
        <f t="shared" si="4"/>
        <v>5375393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5375393</v>
      </c>
      <c r="X39" s="11">
        <f t="shared" si="4"/>
        <v>1450000</v>
      </c>
      <c r="Y39" s="11">
        <f t="shared" si="4"/>
        <v>3925393</v>
      </c>
      <c r="Z39" s="2">
        <f t="shared" si="5"/>
        <v>270.71675862068963</v>
      </c>
      <c r="AA39" s="15">
        <f>AA9+AA24</f>
        <v>5800000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26223816</v>
      </c>
      <c r="F40" s="11">
        <f t="shared" si="4"/>
        <v>26223816</v>
      </c>
      <c r="G40" s="11">
        <f t="shared" si="4"/>
        <v>0</v>
      </c>
      <c r="H40" s="11">
        <f t="shared" si="4"/>
        <v>2292979</v>
      </c>
      <c r="I40" s="11">
        <f t="shared" si="4"/>
        <v>1010162</v>
      </c>
      <c r="J40" s="11">
        <f t="shared" si="4"/>
        <v>3303141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3303141</v>
      </c>
      <c r="X40" s="11">
        <f t="shared" si="4"/>
        <v>6555954</v>
      </c>
      <c r="Y40" s="11">
        <f t="shared" si="4"/>
        <v>-3252813</v>
      </c>
      <c r="Z40" s="2">
        <f t="shared" si="5"/>
        <v>-49.61616570219986</v>
      </c>
      <c r="AA40" s="15">
        <f>AA10+AA25</f>
        <v>26223816</v>
      </c>
    </row>
    <row r="41" spans="1:27" ht="13.5">
      <c r="A41" s="48" t="s">
        <v>37</v>
      </c>
      <c r="B41" s="47"/>
      <c r="C41" s="49">
        <f aca="true" t="shared" si="6" ref="C41:Y41">SUM(C36:C40)</f>
        <v>139301950</v>
      </c>
      <c r="D41" s="50">
        <f t="shared" si="6"/>
        <v>0</v>
      </c>
      <c r="E41" s="51">
        <f t="shared" si="6"/>
        <v>103704158</v>
      </c>
      <c r="F41" s="51">
        <f t="shared" si="6"/>
        <v>103704158</v>
      </c>
      <c r="G41" s="51">
        <f t="shared" si="6"/>
        <v>1014600</v>
      </c>
      <c r="H41" s="51">
        <f t="shared" si="6"/>
        <v>6115212</v>
      </c>
      <c r="I41" s="51">
        <f t="shared" si="6"/>
        <v>6613750</v>
      </c>
      <c r="J41" s="51">
        <f t="shared" si="6"/>
        <v>13743562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13743562</v>
      </c>
      <c r="X41" s="51">
        <f t="shared" si="6"/>
        <v>25926040</v>
      </c>
      <c r="Y41" s="51">
        <f t="shared" si="6"/>
        <v>-12182478</v>
      </c>
      <c r="Z41" s="52">
        <f t="shared" si="5"/>
        <v>-46.98935124685452</v>
      </c>
      <c r="AA41" s="53">
        <f>SUM(AA36:AA40)</f>
        <v>103704158</v>
      </c>
    </row>
    <row r="42" spans="1:27" ht="13.5">
      <c r="A42" s="54" t="s">
        <v>38</v>
      </c>
      <c r="B42" s="35"/>
      <c r="C42" s="65">
        <f aca="true" t="shared" si="7" ref="C42:Y48">C12+C27</f>
        <v>6537350</v>
      </c>
      <c r="D42" s="66">
        <f t="shared" si="7"/>
        <v>0</v>
      </c>
      <c r="E42" s="67">
        <f t="shared" si="7"/>
        <v>1600000</v>
      </c>
      <c r="F42" s="67">
        <f t="shared" si="7"/>
        <v>1600000</v>
      </c>
      <c r="G42" s="67">
        <f t="shared" si="7"/>
        <v>0</v>
      </c>
      <c r="H42" s="67">
        <f t="shared" si="7"/>
        <v>0</v>
      </c>
      <c r="I42" s="67">
        <f t="shared" si="7"/>
        <v>8204</v>
      </c>
      <c r="J42" s="67">
        <f t="shared" si="7"/>
        <v>8204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8204</v>
      </c>
      <c r="X42" s="67">
        <f t="shared" si="7"/>
        <v>400000</v>
      </c>
      <c r="Y42" s="67">
        <f t="shared" si="7"/>
        <v>-391796</v>
      </c>
      <c r="Z42" s="69">
        <f t="shared" si="5"/>
        <v>-97.949</v>
      </c>
      <c r="AA42" s="68">
        <f aca="true" t="shared" si="8" ref="AA42:AA48">AA12+AA27</f>
        <v>1600000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28703032</v>
      </c>
      <c r="D45" s="66">
        <f t="shared" si="7"/>
        <v>0</v>
      </c>
      <c r="E45" s="67">
        <f t="shared" si="7"/>
        <v>19900000</v>
      </c>
      <c r="F45" s="67">
        <f t="shared" si="7"/>
        <v>19900000</v>
      </c>
      <c r="G45" s="67">
        <f t="shared" si="7"/>
        <v>0</v>
      </c>
      <c r="H45" s="67">
        <f t="shared" si="7"/>
        <v>0</v>
      </c>
      <c r="I45" s="67">
        <f t="shared" si="7"/>
        <v>2700373</v>
      </c>
      <c r="J45" s="67">
        <f t="shared" si="7"/>
        <v>2700373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2700373</v>
      </c>
      <c r="X45" s="67">
        <f t="shared" si="7"/>
        <v>4975000</v>
      </c>
      <c r="Y45" s="67">
        <f t="shared" si="7"/>
        <v>-2274627</v>
      </c>
      <c r="Z45" s="69">
        <f t="shared" si="5"/>
        <v>-45.721145728643215</v>
      </c>
      <c r="AA45" s="68">
        <f t="shared" si="8"/>
        <v>19900000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174542332</v>
      </c>
      <c r="D49" s="78">
        <f t="shared" si="9"/>
        <v>0</v>
      </c>
      <c r="E49" s="79">
        <f t="shared" si="9"/>
        <v>125204158</v>
      </c>
      <c r="F49" s="79">
        <f t="shared" si="9"/>
        <v>125204158</v>
      </c>
      <c r="G49" s="79">
        <f t="shared" si="9"/>
        <v>1014600</v>
      </c>
      <c r="H49" s="79">
        <f t="shared" si="9"/>
        <v>6115212</v>
      </c>
      <c r="I49" s="79">
        <f t="shared" si="9"/>
        <v>9322327</v>
      </c>
      <c r="J49" s="79">
        <f t="shared" si="9"/>
        <v>16452139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16452139</v>
      </c>
      <c r="X49" s="79">
        <f t="shared" si="9"/>
        <v>31301040</v>
      </c>
      <c r="Y49" s="79">
        <f t="shared" si="9"/>
        <v>-14848901</v>
      </c>
      <c r="Z49" s="80">
        <f t="shared" si="5"/>
        <v>-47.439002026769714</v>
      </c>
      <c r="AA49" s="81">
        <f>SUM(AA41:AA48)</f>
        <v>125204158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140908000</v>
      </c>
      <c r="F51" s="67">
        <f t="shared" si="10"/>
        <v>140908000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35227000</v>
      </c>
      <c r="Y51" s="67">
        <f t="shared" si="10"/>
        <v>-35227000</v>
      </c>
      <c r="Z51" s="69">
        <f>+IF(X51&lt;&gt;0,+(Y51/X51)*100,0)</f>
        <v>-100</v>
      </c>
      <c r="AA51" s="68">
        <f>SUM(AA57:AA61)</f>
        <v>140908000</v>
      </c>
    </row>
    <row r="52" spans="1:27" ht="13.5">
      <c r="A52" s="84" t="s">
        <v>32</v>
      </c>
      <c r="B52" s="47"/>
      <c r="C52" s="9"/>
      <c r="D52" s="10"/>
      <c r="E52" s="11">
        <v>12077000</v>
      </c>
      <c r="F52" s="11">
        <v>12077000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3019250</v>
      </c>
      <c r="Y52" s="11">
        <v>-3019250</v>
      </c>
      <c r="Z52" s="2">
        <v>-100</v>
      </c>
      <c r="AA52" s="15">
        <v>12077000</v>
      </c>
    </row>
    <row r="53" spans="1:27" ht="13.5">
      <c r="A53" s="84" t="s">
        <v>33</v>
      </c>
      <c r="B53" s="47"/>
      <c r="C53" s="9"/>
      <c r="D53" s="10"/>
      <c r="E53" s="11">
        <v>25300000</v>
      </c>
      <c r="F53" s="11">
        <v>25300000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6325000</v>
      </c>
      <c r="Y53" s="11">
        <v>-6325000</v>
      </c>
      <c r="Z53" s="2">
        <v>-100</v>
      </c>
      <c r="AA53" s="15">
        <v>25300000</v>
      </c>
    </row>
    <row r="54" spans="1:27" ht="13.5">
      <c r="A54" s="84" t="s">
        <v>34</v>
      </c>
      <c r="B54" s="47"/>
      <c r="C54" s="9"/>
      <c r="D54" s="10"/>
      <c r="E54" s="11">
        <v>21105000</v>
      </c>
      <c r="F54" s="11">
        <v>21105000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5276250</v>
      </c>
      <c r="Y54" s="11">
        <v>-5276250</v>
      </c>
      <c r="Z54" s="2">
        <v>-100</v>
      </c>
      <c r="AA54" s="15">
        <v>21105000</v>
      </c>
    </row>
    <row r="55" spans="1:27" ht="13.5">
      <c r="A55" s="84" t="s">
        <v>35</v>
      </c>
      <c r="B55" s="47"/>
      <c r="C55" s="9"/>
      <c r="D55" s="10"/>
      <c r="E55" s="11">
        <v>6500000</v>
      </c>
      <c r="F55" s="11">
        <v>6500000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1625000</v>
      </c>
      <c r="Y55" s="11">
        <v>-1625000</v>
      </c>
      <c r="Z55" s="2">
        <v>-100</v>
      </c>
      <c r="AA55" s="15">
        <v>6500000</v>
      </c>
    </row>
    <row r="56" spans="1:27" ht="13.5">
      <c r="A56" s="84" t="s">
        <v>36</v>
      </c>
      <c r="B56" s="47"/>
      <c r="C56" s="9"/>
      <c r="D56" s="10"/>
      <c r="E56" s="11">
        <v>40357000</v>
      </c>
      <c r="F56" s="11">
        <v>40357000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10089250</v>
      </c>
      <c r="Y56" s="11">
        <v>-10089250</v>
      </c>
      <c r="Z56" s="2">
        <v>-100</v>
      </c>
      <c r="AA56" s="15">
        <v>40357000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105339000</v>
      </c>
      <c r="F57" s="51">
        <f t="shared" si="11"/>
        <v>105339000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26334750</v>
      </c>
      <c r="Y57" s="51">
        <f t="shared" si="11"/>
        <v>-26334750</v>
      </c>
      <c r="Z57" s="52">
        <f>+IF(X57&lt;&gt;0,+(Y57/X57)*100,0)</f>
        <v>-100</v>
      </c>
      <c r="AA57" s="53">
        <f>SUM(AA52:AA56)</f>
        <v>105339000</v>
      </c>
    </row>
    <row r="58" spans="1:27" ht="13.5">
      <c r="A58" s="86" t="s">
        <v>38</v>
      </c>
      <c r="B58" s="35"/>
      <c r="C58" s="9"/>
      <c r="D58" s="10"/>
      <c r="E58" s="11">
        <v>7917000</v>
      </c>
      <c r="F58" s="11">
        <v>7917000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1979250</v>
      </c>
      <c r="Y58" s="11">
        <v>-1979250</v>
      </c>
      <c r="Z58" s="2">
        <v>-100</v>
      </c>
      <c r="AA58" s="15">
        <v>7917000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27652000</v>
      </c>
      <c r="F61" s="11">
        <v>27652000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6913000</v>
      </c>
      <c r="Y61" s="11">
        <v>-6913000</v>
      </c>
      <c r="Z61" s="2">
        <v>-100</v>
      </c>
      <c r="AA61" s="15">
        <v>27652000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140908172</v>
      </c>
      <c r="F66" s="14"/>
      <c r="G66" s="14">
        <v>3998927</v>
      </c>
      <c r="H66" s="14">
        <v>13215972</v>
      </c>
      <c r="I66" s="14">
        <v>6202055</v>
      </c>
      <c r="J66" s="14">
        <v>23416954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23416954</v>
      </c>
      <c r="X66" s="14"/>
      <c r="Y66" s="14">
        <v>23416954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140908172</v>
      </c>
      <c r="F69" s="79">
        <f t="shared" si="12"/>
        <v>0</v>
      </c>
      <c r="G69" s="79">
        <f t="shared" si="12"/>
        <v>3998927</v>
      </c>
      <c r="H69" s="79">
        <f t="shared" si="12"/>
        <v>13215972</v>
      </c>
      <c r="I69" s="79">
        <f t="shared" si="12"/>
        <v>6202055</v>
      </c>
      <c r="J69" s="79">
        <f t="shared" si="12"/>
        <v>23416954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23416954</v>
      </c>
      <c r="X69" s="79">
        <f t="shared" si="12"/>
        <v>0</v>
      </c>
      <c r="Y69" s="79">
        <f t="shared" si="12"/>
        <v>23416954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75669152</v>
      </c>
      <c r="F5" s="43">
        <f t="shared" si="0"/>
        <v>75669152</v>
      </c>
      <c r="G5" s="43">
        <f t="shared" si="0"/>
        <v>0</v>
      </c>
      <c r="H5" s="43">
        <f t="shared" si="0"/>
        <v>5403595</v>
      </c>
      <c r="I5" s="43">
        <f t="shared" si="0"/>
        <v>1902759</v>
      </c>
      <c r="J5" s="43">
        <f t="shared" si="0"/>
        <v>7306354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7306354</v>
      </c>
      <c r="X5" s="43">
        <f t="shared" si="0"/>
        <v>18917288</v>
      </c>
      <c r="Y5" s="43">
        <f t="shared" si="0"/>
        <v>-11610934</v>
      </c>
      <c r="Z5" s="44">
        <f>+IF(X5&lt;&gt;0,+(Y5/X5)*100,0)</f>
        <v>-61.37737079437602</v>
      </c>
      <c r="AA5" s="45">
        <f>SUM(AA11:AA18)</f>
        <v>75669152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>
        <v>5403595</v>
      </c>
      <c r="I6" s="11">
        <v>1902759</v>
      </c>
      <c r="J6" s="11">
        <v>7306354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7306354</v>
      </c>
      <c r="X6" s="11"/>
      <c r="Y6" s="11">
        <v>7306354</v>
      </c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>
        <v>36491619</v>
      </c>
      <c r="F8" s="11">
        <v>36491619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9122905</v>
      </c>
      <c r="Y8" s="11">
        <v>-9122905</v>
      </c>
      <c r="Z8" s="2">
        <v>-100</v>
      </c>
      <c r="AA8" s="15">
        <v>36491619</v>
      </c>
    </row>
    <row r="9" spans="1:27" ht="13.5">
      <c r="A9" s="46" t="s">
        <v>35</v>
      </c>
      <c r="B9" s="47"/>
      <c r="C9" s="9"/>
      <c r="D9" s="10"/>
      <c r="E9" s="11">
        <v>28625533</v>
      </c>
      <c r="F9" s="11">
        <v>28625533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7156383</v>
      </c>
      <c r="Y9" s="11">
        <v>-7156383</v>
      </c>
      <c r="Z9" s="2">
        <v>-100</v>
      </c>
      <c r="AA9" s="15">
        <v>28625533</v>
      </c>
    </row>
    <row r="10" spans="1:27" ht="13.5">
      <c r="A10" s="46" t="s">
        <v>36</v>
      </c>
      <c r="B10" s="47"/>
      <c r="C10" s="9"/>
      <c r="D10" s="10"/>
      <c r="E10" s="11">
        <v>10052000</v>
      </c>
      <c r="F10" s="11">
        <v>10052000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2513000</v>
      </c>
      <c r="Y10" s="11">
        <v>-2513000</v>
      </c>
      <c r="Z10" s="2">
        <v>-100</v>
      </c>
      <c r="AA10" s="15">
        <v>10052000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75169152</v>
      </c>
      <c r="F11" s="51">
        <f t="shared" si="1"/>
        <v>75169152</v>
      </c>
      <c r="G11" s="51">
        <f t="shared" si="1"/>
        <v>0</v>
      </c>
      <c r="H11" s="51">
        <f t="shared" si="1"/>
        <v>5403595</v>
      </c>
      <c r="I11" s="51">
        <f t="shared" si="1"/>
        <v>1902759</v>
      </c>
      <c r="J11" s="51">
        <f t="shared" si="1"/>
        <v>7306354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7306354</v>
      </c>
      <c r="X11" s="51">
        <f t="shared" si="1"/>
        <v>18792288</v>
      </c>
      <c r="Y11" s="51">
        <f t="shared" si="1"/>
        <v>-11485934</v>
      </c>
      <c r="Z11" s="52">
        <f>+IF(X11&lt;&gt;0,+(Y11/X11)*100,0)</f>
        <v>-61.12046601244084</v>
      </c>
      <c r="AA11" s="53">
        <f>SUM(AA6:AA10)</f>
        <v>75169152</v>
      </c>
    </row>
    <row r="12" spans="1:27" ht="13.5">
      <c r="A12" s="54" t="s">
        <v>38</v>
      </c>
      <c r="B12" s="35"/>
      <c r="C12" s="9"/>
      <c r="D12" s="10"/>
      <c r="E12" s="11">
        <v>500000</v>
      </c>
      <c r="F12" s="11">
        <v>500000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125000</v>
      </c>
      <c r="Y12" s="11">
        <v>-125000</v>
      </c>
      <c r="Z12" s="2">
        <v>-100</v>
      </c>
      <c r="AA12" s="15">
        <v>500000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5403595</v>
      </c>
      <c r="I36" s="11">
        <f t="shared" si="4"/>
        <v>1902759</v>
      </c>
      <c r="J36" s="11">
        <f t="shared" si="4"/>
        <v>7306354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7306354</v>
      </c>
      <c r="X36" s="11">
        <f t="shared" si="4"/>
        <v>0</v>
      </c>
      <c r="Y36" s="11">
        <f t="shared" si="4"/>
        <v>7306354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36491619</v>
      </c>
      <c r="F38" s="11">
        <f t="shared" si="4"/>
        <v>36491619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9122905</v>
      </c>
      <c r="Y38" s="11">
        <f t="shared" si="4"/>
        <v>-9122905</v>
      </c>
      <c r="Z38" s="2">
        <f t="shared" si="5"/>
        <v>-100</v>
      </c>
      <c r="AA38" s="15">
        <f>AA8+AA23</f>
        <v>36491619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28625533</v>
      </c>
      <c r="F39" s="11">
        <f t="shared" si="4"/>
        <v>28625533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7156383</v>
      </c>
      <c r="Y39" s="11">
        <f t="shared" si="4"/>
        <v>-7156383</v>
      </c>
      <c r="Z39" s="2">
        <f t="shared" si="5"/>
        <v>-100</v>
      </c>
      <c r="AA39" s="15">
        <f>AA9+AA24</f>
        <v>28625533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10052000</v>
      </c>
      <c r="F40" s="11">
        <f t="shared" si="4"/>
        <v>10052000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2513000</v>
      </c>
      <c r="Y40" s="11">
        <f t="shared" si="4"/>
        <v>-2513000</v>
      </c>
      <c r="Z40" s="2">
        <f t="shared" si="5"/>
        <v>-100</v>
      </c>
      <c r="AA40" s="15">
        <f>AA10+AA25</f>
        <v>10052000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75169152</v>
      </c>
      <c r="F41" s="51">
        <f t="shared" si="6"/>
        <v>75169152</v>
      </c>
      <c r="G41" s="51">
        <f t="shared" si="6"/>
        <v>0</v>
      </c>
      <c r="H41" s="51">
        <f t="shared" si="6"/>
        <v>5403595</v>
      </c>
      <c r="I41" s="51">
        <f t="shared" si="6"/>
        <v>1902759</v>
      </c>
      <c r="J41" s="51">
        <f t="shared" si="6"/>
        <v>7306354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7306354</v>
      </c>
      <c r="X41" s="51">
        <f t="shared" si="6"/>
        <v>18792288</v>
      </c>
      <c r="Y41" s="51">
        <f t="shared" si="6"/>
        <v>-11485934</v>
      </c>
      <c r="Z41" s="52">
        <f t="shared" si="5"/>
        <v>-61.12046601244084</v>
      </c>
      <c r="AA41" s="53">
        <f>SUM(AA36:AA40)</f>
        <v>75169152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500000</v>
      </c>
      <c r="F42" s="67">
        <f t="shared" si="7"/>
        <v>500000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125000</v>
      </c>
      <c r="Y42" s="67">
        <f t="shared" si="7"/>
        <v>-125000</v>
      </c>
      <c r="Z42" s="69">
        <f t="shared" si="5"/>
        <v>-100</v>
      </c>
      <c r="AA42" s="68">
        <f aca="true" t="shared" si="8" ref="AA42:AA48">AA12+AA27</f>
        <v>500000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75669152</v>
      </c>
      <c r="F49" s="79">
        <f t="shared" si="9"/>
        <v>75669152</v>
      </c>
      <c r="G49" s="79">
        <f t="shared" si="9"/>
        <v>0</v>
      </c>
      <c r="H49" s="79">
        <f t="shared" si="9"/>
        <v>5403595</v>
      </c>
      <c r="I49" s="79">
        <f t="shared" si="9"/>
        <v>1902759</v>
      </c>
      <c r="J49" s="79">
        <f t="shared" si="9"/>
        <v>7306354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7306354</v>
      </c>
      <c r="X49" s="79">
        <f t="shared" si="9"/>
        <v>18917288</v>
      </c>
      <c r="Y49" s="79">
        <f t="shared" si="9"/>
        <v>-11610934</v>
      </c>
      <c r="Z49" s="80">
        <f t="shared" si="5"/>
        <v>-61.37737079437602</v>
      </c>
      <c r="AA49" s="81">
        <f>SUM(AA41:AA48)</f>
        <v>75669152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5185000</v>
      </c>
      <c r="F51" s="67">
        <f t="shared" si="10"/>
        <v>5185000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1296250</v>
      </c>
      <c r="Y51" s="67">
        <f t="shared" si="10"/>
        <v>-1296250</v>
      </c>
      <c r="Z51" s="69">
        <f>+IF(X51&lt;&gt;0,+(Y51/X51)*100,0)</f>
        <v>-100</v>
      </c>
      <c r="AA51" s="68">
        <f>SUM(AA57:AA61)</f>
        <v>5185000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>
        <v>1615500</v>
      </c>
      <c r="F53" s="11">
        <v>1615500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403875</v>
      </c>
      <c r="Y53" s="11">
        <v>-403875</v>
      </c>
      <c r="Z53" s="2">
        <v>-100</v>
      </c>
      <c r="AA53" s="15">
        <v>1615500</v>
      </c>
    </row>
    <row r="54" spans="1:27" ht="13.5">
      <c r="A54" s="84" t="s">
        <v>34</v>
      </c>
      <c r="B54" s="47"/>
      <c r="C54" s="9"/>
      <c r="D54" s="10"/>
      <c r="E54" s="11">
        <v>1301100</v>
      </c>
      <c r="F54" s="11">
        <v>1301100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325275</v>
      </c>
      <c r="Y54" s="11">
        <v>-325275</v>
      </c>
      <c r="Z54" s="2">
        <v>-100</v>
      </c>
      <c r="AA54" s="15">
        <v>1301100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1082600</v>
      </c>
      <c r="F56" s="11">
        <v>1082600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270650</v>
      </c>
      <c r="Y56" s="11">
        <v>-270650</v>
      </c>
      <c r="Z56" s="2">
        <v>-100</v>
      </c>
      <c r="AA56" s="15">
        <v>1082600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3999200</v>
      </c>
      <c r="F57" s="51">
        <f t="shared" si="11"/>
        <v>3999200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999800</v>
      </c>
      <c r="Y57" s="51">
        <f t="shared" si="11"/>
        <v>-999800</v>
      </c>
      <c r="Z57" s="52">
        <f>+IF(X57&lt;&gt;0,+(Y57/X57)*100,0)</f>
        <v>-100</v>
      </c>
      <c r="AA57" s="53">
        <f>SUM(AA52:AA56)</f>
        <v>3999200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1185800</v>
      </c>
      <c r="F61" s="11">
        <v>1185800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296450</v>
      </c>
      <c r="Y61" s="11">
        <v>-296450</v>
      </c>
      <c r="Z61" s="2">
        <v>-100</v>
      </c>
      <c r="AA61" s="15">
        <v>1185800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5185000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5764</v>
      </c>
      <c r="H68" s="11">
        <v>125661</v>
      </c>
      <c r="I68" s="11">
        <v>172976</v>
      </c>
      <c r="J68" s="11">
        <v>304401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304401</v>
      </c>
      <c r="X68" s="11"/>
      <c r="Y68" s="11">
        <v>304401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5185000</v>
      </c>
      <c r="F69" s="79">
        <f t="shared" si="12"/>
        <v>0</v>
      </c>
      <c r="G69" s="79">
        <f t="shared" si="12"/>
        <v>5764</v>
      </c>
      <c r="H69" s="79">
        <f t="shared" si="12"/>
        <v>125661</v>
      </c>
      <c r="I69" s="79">
        <f t="shared" si="12"/>
        <v>172976</v>
      </c>
      <c r="J69" s="79">
        <f t="shared" si="12"/>
        <v>304401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304401</v>
      </c>
      <c r="X69" s="79">
        <f t="shared" si="12"/>
        <v>0</v>
      </c>
      <c r="Y69" s="79">
        <f t="shared" si="12"/>
        <v>304401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76749180</v>
      </c>
      <c r="D5" s="42">
        <f t="shared" si="0"/>
        <v>0</v>
      </c>
      <c r="E5" s="43">
        <f t="shared" si="0"/>
        <v>127434800</v>
      </c>
      <c r="F5" s="43">
        <f t="shared" si="0"/>
        <v>127434800</v>
      </c>
      <c r="G5" s="43">
        <f t="shared" si="0"/>
        <v>77348</v>
      </c>
      <c r="H5" s="43">
        <f t="shared" si="0"/>
        <v>11049003</v>
      </c>
      <c r="I5" s="43">
        <f t="shared" si="0"/>
        <v>9017064</v>
      </c>
      <c r="J5" s="43">
        <f t="shared" si="0"/>
        <v>20143415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20143415</v>
      </c>
      <c r="X5" s="43">
        <f t="shared" si="0"/>
        <v>31858701</v>
      </c>
      <c r="Y5" s="43">
        <f t="shared" si="0"/>
        <v>-11715286</v>
      </c>
      <c r="Z5" s="44">
        <f>+IF(X5&lt;&gt;0,+(Y5/X5)*100,0)</f>
        <v>-36.77264179729111</v>
      </c>
      <c r="AA5" s="45">
        <f>SUM(AA11:AA18)</f>
        <v>127434800</v>
      </c>
    </row>
    <row r="6" spans="1:27" ht="13.5">
      <c r="A6" s="46" t="s">
        <v>32</v>
      </c>
      <c r="B6" s="47"/>
      <c r="C6" s="9">
        <v>25941135</v>
      </c>
      <c r="D6" s="10"/>
      <c r="E6" s="11">
        <v>26860341</v>
      </c>
      <c r="F6" s="11">
        <v>26860341</v>
      </c>
      <c r="G6" s="11"/>
      <c r="H6" s="11">
        <v>4469522</v>
      </c>
      <c r="I6" s="11">
        <v>252639</v>
      </c>
      <c r="J6" s="11">
        <v>4722161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4722161</v>
      </c>
      <c r="X6" s="11">
        <v>6715085</v>
      </c>
      <c r="Y6" s="11">
        <v>-1992924</v>
      </c>
      <c r="Z6" s="2">
        <v>-29.68</v>
      </c>
      <c r="AA6" s="15">
        <v>26860341</v>
      </c>
    </row>
    <row r="7" spans="1:27" ht="13.5">
      <c r="A7" s="46" t="s">
        <v>33</v>
      </c>
      <c r="B7" s="47"/>
      <c r="C7" s="9">
        <v>1500000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34896136</v>
      </c>
      <c r="D8" s="10"/>
      <c r="E8" s="11">
        <v>68899962</v>
      </c>
      <c r="F8" s="11">
        <v>68899962</v>
      </c>
      <c r="G8" s="11"/>
      <c r="H8" s="11">
        <v>2234968</v>
      </c>
      <c r="I8" s="11">
        <v>6946888</v>
      </c>
      <c r="J8" s="11">
        <v>9181856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9181856</v>
      </c>
      <c r="X8" s="11">
        <v>17224991</v>
      </c>
      <c r="Y8" s="11">
        <v>-8043135</v>
      </c>
      <c r="Z8" s="2">
        <v>-46.69</v>
      </c>
      <c r="AA8" s="15">
        <v>68899962</v>
      </c>
    </row>
    <row r="9" spans="1:27" ht="13.5">
      <c r="A9" s="46" t="s">
        <v>35</v>
      </c>
      <c r="B9" s="47"/>
      <c r="C9" s="9">
        <v>11031909</v>
      </c>
      <c r="D9" s="10"/>
      <c r="E9" s="11">
        <v>17520063</v>
      </c>
      <c r="F9" s="11">
        <v>17520063</v>
      </c>
      <c r="G9" s="11"/>
      <c r="H9" s="11">
        <v>4188867</v>
      </c>
      <c r="I9" s="11">
        <v>1457610</v>
      </c>
      <c r="J9" s="11">
        <v>5646477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5646477</v>
      </c>
      <c r="X9" s="11">
        <v>4380016</v>
      </c>
      <c r="Y9" s="11">
        <v>1266461</v>
      </c>
      <c r="Z9" s="2">
        <v>28.91</v>
      </c>
      <c r="AA9" s="15">
        <v>17520063</v>
      </c>
    </row>
    <row r="10" spans="1:27" ht="13.5">
      <c r="A10" s="46" t="s">
        <v>36</v>
      </c>
      <c r="B10" s="47"/>
      <c r="C10" s="9"/>
      <c r="D10" s="10"/>
      <c r="E10" s="11">
        <v>2500000</v>
      </c>
      <c r="F10" s="11">
        <v>2500000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625000</v>
      </c>
      <c r="Y10" s="11">
        <v>-625000</v>
      </c>
      <c r="Z10" s="2">
        <v>-100</v>
      </c>
      <c r="AA10" s="15">
        <v>2500000</v>
      </c>
    </row>
    <row r="11" spans="1:27" ht="13.5">
      <c r="A11" s="48" t="s">
        <v>37</v>
      </c>
      <c r="B11" s="47"/>
      <c r="C11" s="49">
        <f aca="true" t="shared" si="1" ref="C11:Y11">SUM(C6:C10)</f>
        <v>73369180</v>
      </c>
      <c r="D11" s="50">
        <f t="shared" si="1"/>
        <v>0</v>
      </c>
      <c r="E11" s="51">
        <f t="shared" si="1"/>
        <v>115780366</v>
      </c>
      <c r="F11" s="51">
        <f t="shared" si="1"/>
        <v>115780366</v>
      </c>
      <c r="G11" s="51">
        <f t="shared" si="1"/>
        <v>0</v>
      </c>
      <c r="H11" s="51">
        <f t="shared" si="1"/>
        <v>10893357</v>
      </c>
      <c r="I11" s="51">
        <f t="shared" si="1"/>
        <v>8657137</v>
      </c>
      <c r="J11" s="51">
        <f t="shared" si="1"/>
        <v>19550494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19550494</v>
      </c>
      <c r="X11" s="51">
        <f t="shared" si="1"/>
        <v>28945092</v>
      </c>
      <c r="Y11" s="51">
        <f t="shared" si="1"/>
        <v>-9394598</v>
      </c>
      <c r="Z11" s="52">
        <f>+IF(X11&lt;&gt;0,+(Y11/X11)*100,0)</f>
        <v>-32.456618206637586</v>
      </c>
      <c r="AA11" s="53">
        <f>SUM(AA6:AA10)</f>
        <v>115780366</v>
      </c>
    </row>
    <row r="12" spans="1:27" ht="13.5">
      <c r="A12" s="54" t="s">
        <v>38</v>
      </c>
      <c r="B12" s="35"/>
      <c r="C12" s="9"/>
      <c r="D12" s="10"/>
      <c r="E12" s="11">
        <v>6540634</v>
      </c>
      <c r="F12" s="11">
        <v>6540634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1635159</v>
      </c>
      <c r="Y12" s="11">
        <v>-1635159</v>
      </c>
      <c r="Z12" s="2">
        <v>-100</v>
      </c>
      <c r="AA12" s="15">
        <v>6540634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3248898</v>
      </c>
      <c r="D15" s="10"/>
      <c r="E15" s="11">
        <v>5033800</v>
      </c>
      <c r="F15" s="11">
        <v>5033800</v>
      </c>
      <c r="G15" s="11">
        <v>77348</v>
      </c>
      <c r="H15" s="11">
        <v>155646</v>
      </c>
      <c r="I15" s="11">
        <v>359927</v>
      </c>
      <c r="J15" s="11">
        <v>592921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592921</v>
      </c>
      <c r="X15" s="11">
        <v>1258450</v>
      </c>
      <c r="Y15" s="11">
        <v>-665529</v>
      </c>
      <c r="Z15" s="2">
        <v>-52.88</v>
      </c>
      <c r="AA15" s="15">
        <v>5033800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131102</v>
      </c>
      <c r="D18" s="17"/>
      <c r="E18" s="18">
        <v>80000</v>
      </c>
      <c r="F18" s="18">
        <v>80000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20000</v>
      </c>
      <c r="Y18" s="18">
        <v>-20000</v>
      </c>
      <c r="Z18" s="3">
        <v>-100</v>
      </c>
      <c r="AA18" s="23">
        <v>80000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25941135</v>
      </c>
      <c r="D36" s="10">
        <f t="shared" si="4"/>
        <v>0</v>
      </c>
      <c r="E36" s="11">
        <f t="shared" si="4"/>
        <v>26860341</v>
      </c>
      <c r="F36" s="11">
        <f t="shared" si="4"/>
        <v>26860341</v>
      </c>
      <c r="G36" s="11">
        <f t="shared" si="4"/>
        <v>0</v>
      </c>
      <c r="H36" s="11">
        <f t="shared" si="4"/>
        <v>4469522</v>
      </c>
      <c r="I36" s="11">
        <f t="shared" si="4"/>
        <v>252639</v>
      </c>
      <c r="J36" s="11">
        <f t="shared" si="4"/>
        <v>4722161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4722161</v>
      </c>
      <c r="X36" s="11">
        <f t="shared" si="4"/>
        <v>6715085</v>
      </c>
      <c r="Y36" s="11">
        <f t="shared" si="4"/>
        <v>-1992924</v>
      </c>
      <c r="Z36" s="2">
        <f aca="true" t="shared" si="5" ref="Z36:Z49">+IF(X36&lt;&gt;0,+(Y36/X36)*100,0)</f>
        <v>-29.67831382625834</v>
      </c>
      <c r="AA36" s="15">
        <f>AA6+AA21</f>
        <v>26860341</v>
      </c>
    </row>
    <row r="37" spans="1:27" ht="13.5">
      <c r="A37" s="46" t="s">
        <v>33</v>
      </c>
      <c r="B37" s="47"/>
      <c r="C37" s="9">
        <f t="shared" si="4"/>
        <v>1500000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34896136</v>
      </c>
      <c r="D38" s="10">
        <f t="shared" si="4"/>
        <v>0</v>
      </c>
      <c r="E38" s="11">
        <f t="shared" si="4"/>
        <v>68899962</v>
      </c>
      <c r="F38" s="11">
        <f t="shared" si="4"/>
        <v>68899962</v>
      </c>
      <c r="G38" s="11">
        <f t="shared" si="4"/>
        <v>0</v>
      </c>
      <c r="H38" s="11">
        <f t="shared" si="4"/>
        <v>2234968</v>
      </c>
      <c r="I38" s="11">
        <f t="shared" si="4"/>
        <v>6946888</v>
      </c>
      <c r="J38" s="11">
        <f t="shared" si="4"/>
        <v>9181856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9181856</v>
      </c>
      <c r="X38" s="11">
        <f t="shared" si="4"/>
        <v>17224991</v>
      </c>
      <c r="Y38" s="11">
        <f t="shared" si="4"/>
        <v>-8043135</v>
      </c>
      <c r="Z38" s="2">
        <f t="shared" si="5"/>
        <v>-46.69456721341683</v>
      </c>
      <c r="AA38" s="15">
        <f>AA8+AA23</f>
        <v>68899962</v>
      </c>
    </row>
    <row r="39" spans="1:27" ht="13.5">
      <c r="A39" s="46" t="s">
        <v>35</v>
      </c>
      <c r="B39" s="47"/>
      <c r="C39" s="9">
        <f t="shared" si="4"/>
        <v>11031909</v>
      </c>
      <c r="D39" s="10">
        <f t="shared" si="4"/>
        <v>0</v>
      </c>
      <c r="E39" s="11">
        <f t="shared" si="4"/>
        <v>17520063</v>
      </c>
      <c r="F39" s="11">
        <f t="shared" si="4"/>
        <v>17520063</v>
      </c>
      <c r="G39" s="11">
        <f t="shared" si="4"/>
        <v>0</v>
      </c>
      <c r="H39" s="11">
        <f t="shared" si="4"/>
        <v>4188867</v>
      </c>
      <c r="I39" s="11">
        <f t="shared" si="4"/>
        <v>1457610</v>
      </c>
      <c r="J39" s="11">
        <f t="shared" si="4"/>
        <v>5646477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5646477</v>
      </c>
      <c r="X39" s="11">
        <f t="shared" si="4"/>
        <v>4380016</v>
      </c>
      <c r="Y39" s="11">
        <f t="shared" si="4"/>
        <v>1266461</v>
      </c>
      <c r="Z39" s="2">
        <f t="shared" si="5"/>
        <v>28.91452907934583</v>
      </c>
      <c r="AA39" s="15">
        <f>AA9+AA24</f>
        <v>17520063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2500000</v>
      </c>
      <c r="F40" s="11">
        <f t="shared" si="4"/>
        <v>2500000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625000</v>
      </c>
      <c r="Y40" s="11">
        <f t="shared" si="4"/>
        <v>-625000</v>
      </c>
      <c r="Z40" s="2">
        <f t="shared" si="5"/>
        <v>-100</v>
      </c>
      <c r="AA40" s="15">
        <f>AA10+AA25</f>
        <v>2500000</v>
      </c>
    </row>
    <row r="41" spans="1:27" ht="13.5">
      <c r="A41" s="48" t="s">
        <v>37</v>
      </c>
      <c r="B41" s="47"/>
      <c r="C41" s="49">
        <f aca="true" t="shared" si="6" ref="C41:Y41">SUM(C36:C40)</f>
        <v>73369180</v>
      </c>
      <c r="D41" s="50">
        <f t="shared" si="6"/>
        <v>0</v>
      </c>
      <c r="E41" s="51">
        <f t="shared" si="6"/>
        <v>115780366</v>
      </c>
      <c r="F41" s="51">
        <f t="shared" si="6"/>
        <v>115780366</v>
      </c>
      <c r="G41" s="51">
        <f t="shared" si="6"/>
        <v>0</v>
      </c>
      <c r="H41" s="51">
        <f t="shared" si="6"/>
        <v>10893357</v>
      </c>
      <c r="I41" s="51">
        <f t="shared" si="6"/>
        <v>8657137</v>
      </c>
      <c r="J41" s="51">
        <f t="shared" si="6"/>
        <v>19550494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19550494</v>
      </c>
      <c r="X41" s="51">
        <f t="shared" si="6"/>
        <v>28945092</v>
      </c>
      <c r="Y41" s="51">
        <f t="shared" si="6"/>
        <v>-9394598</v>
      </c>
      <c r="Z41" s="52">
        <f t="shared" si="5"/>
        <v>-32.456618206637586</v>
      </c>
      <c r="AA41" s="53">
        <f>SUM(AA36:AA40)</f>
        <v>115780366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6540634</v>
      </c>
      <c r="F42" s="67">
        <f t="shared" si="7"/>
        <v>6540634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1635159</v>
      </c>
      <c r="Y42" s="67">
        <f t="shared" si="7"/>
        <v>-1635159</v>
      </c>
      <c r="Z42" s="69">
        <f t="shared" si="5"/>
        <v>-100</v>
      </c>
      <c r="AA42" s="68">
        <f aca="true" t="shared" si="8" ref="AA42:AA48">AA12+AA27</f>
        <v>6540634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3248898</v>
      </c>
      <c r="D45" s="66">
        <f t="shared" si="7"/>
        <v>0</v>
      </c>
      <c r="E45" s="67">
        <f t="shared" si="7"/>
        <v>5033800</v>
      </c>
      <c r="F45" s="67">
        <f t="shared" si="7"/>
        <v>5033800</v>
      </c>
      <c r="G45" s="67">
        <f t="shared" si="7"/>
        <v>77348</v>
      </c>
      <c r="H45" s="67">
        <f t="shared" si="7"/>
        <v>155646</v>
      </c>
      <c r="I45" s="67">
        <f t="shared" si="7"/>
        <v>359927</v>
      </c>
      <c r="J45" s="67">
        <f t="shared" si="7"/>
        <v>592921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592921</v>
      </c>
      <c r="X45" s="67">
        <f t="shared" si="7"/>
        <v>1258450</v>
      </c>
      <c r="Y45" s="67">
        <f t="shared" si="7"/>
        <v>-665529</v>
      </c>
      <c r="Z45" s="69">
        <f t="shared" si="5"/>
        <v>-52.88481862608765</v>
      </c>
      <c r="AA45" s="68">
        <f t="shared" si="8"/>
        <v>5033800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131102</v>
      </c>
      <c r="D48" s="66">
        <f t="shared" si="7"/>
        <v>0</v>
      </c>
      <c r="E48" s="67">
        <f t="shared" si="7"/>
        <v>80000</v>
      </c>
      <c r="F48" s="67">
        <f t="shared" si="7"/>
        <v>80000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20000</v>
      </c>
      <c r="Y48" s="67">
        <f t="shared" si="7"/>
        <v>-20000</v>
      </c>
      <c r="Z48" s="69">
        <f t="shared" si="5"/>
        <v>-100</v>
      </c>
      <c r="AA48" s="68">
        <f t="shared" si="8"/>
        <v>80000</v>
      </c>
    </row>
    <row r="49" spans="1:27" ht="13.5">
      <c r="A49" s="75" t="s">
        <v>49</v>
      </c>
      <c r="B49" s="76"/>
      <c r="C49" s="77">
        <f aca="true" t="shared" si="9" ref="C49:Y49">SUM(C41:C48)</f>
        <v>76749180</v>
      </c>
      <c r="D49" s="78">
        <f t="shared" si="9"/>
        <v>0</v>
      </c>
      <c r="E49" s="79">
        <f t="shared" si="9"/>
        <v>127434800</v>
      </c>
      <c r="F49" s="79">
        <f t="shared" si="9"/>
        <v>127434800</v>
      </c>
      <c r="G49" s="79">
        <f t="shared" si="9"/>
        <v>77348</v>
      </c>
      <c r="H49" s="79">
        <f t="shared" si="9"/>
        <v>11049003</v>
      </c>
      <c r="I49" s="79">
        <f t="shared" si="9"/>
        <v>9017064</v>
      </c>
      <c r="J49" s="79">
        <f t="shared" si="9"/>
        <v>20143415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20143415</v>
      </c>
      <c r="X49" s="79">
        <f t="shared" si="9"/>
        <v>31858701</v>
      </c>
      <c r="Y49" s="79">
        <f t="shared" si="9"/>
        <v>-11715286</v>
      </c>
      <c r="Z49" s="80">
        <f t="shared" si="5"/>
        <v>-36.77264179729111</v>
      </c>
      <c r="AA49" s="81">
        <f>SUM(AA41:AA48)</f>
        <v>127434800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49312651</v>
      </c>
      <c r="D51" s="66">
        <f t="shared" si="10"/>
        <v>0</v>
      </c>
      <c r="E51" s="67">
        <f t="shared" si="10"/>
        <v>43996248</v>
      </c>
      <c r="F51" s="67">
        <f t="shared" si="10"/>
        <v>43996248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10999062</v>
      </c>
      <c r="Y51" s="67">
        <f t="shared" si="10"/>
        <v>-10999062</v>
      </c>
      <c r="Z51" s="69">
        <f>+IF(X51&lt;&gt;0,+(Y51/X51)*100,0)</f>
        <v>-100</v>
      </c>
      <c r="AA51" s="68">
        <f>SUM(AA57:AA61)</f>
        <v>43996248</v>
      </c>
    </row>
    <row r="52" spans="1:27" ht="13.5">
      <c r="A52" s="84" t="s">
        <v>32</v>
      </c>
      <c r="B52" s="47"/>
      <c r="C52" s="9">
        <v>4895321</v>
      </c>
      <c r="D52" s="10"/>
      <c r="E52" s="11">
        <v>3868800</v>
      </c>
      <c r="F52" s="11">
        <v>3868800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967200</v>
      </c>
      <c r="Y52" s="11">
        <v>-967200</v>
      </c>
      <c r="Z52" s="2">
        <v>-100</v>
      </c>
      <c r="AA52" s="15">
        <v>3868800</v>
      </c>
    </row>
    <row r="53" spans="1:27" ht="13.5">
      <c r="A53" s="84" t="s">
        <v>33</v>
      </c>
      <c r="B53" s="47"/>
      <c r="C53" s="9">
        <v>8276353</v>
      </c>
      <c r="D53" s="10"/>
      <c r="E53" s="11">
        <v>1612000</v>
      </c>
      <c r="F53" s="11">
        <v>1612000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403000</v>
      </c>
      <c r="Y53" s="11">
        <v>-403000</v>
      </c>
      <c r="Z53" s="2">
        <v>-100</v>
      </c>
      <c r="AA53" s="15">
        <v>1612000</v>
      </c>
    </row>
    <row r="54" spans="1:27" ht="13.5">
      <c r="A54" s="84" t="s">
        <v>34</v>
      </c>
      <c r="B54" s="47"/>
      <c r="C54" s="9">
        <v>25500000</v>
      </c>
      <c r="D54" s="10"/>
      <c r="E54" s="11">
        <v>23106000</v>
      </c>
      <c r="F54" s="11">
        <v>23106000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5776500</v>
      </c>
      <c r="Y54" s="11">
        <v>-5776500</v>
      </c>
      <c r="Z54" s="2">
        <v>-100</v>
      </c>
      <c r="AA54" s="15">
        <v>23106000</v>
      </c>
    </row>
    <row r="55" spans="1:27" ht="13.5">
      <c r="A55" s="84" t="s">
        <v>35</v>
      </c>
      <c r="B55" s="47"/>
      <c r="C55" s="9">
        <v>2589448</v>
      </c>
      <c r="D55" s="10"/>
      <c r="E55" s="11">
        <v>500000</v>
      </c>
      <c r="F55" s="11">
        <v>500000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125000</v>
      </c>
      <c r="Y55" s="11">
        <v>-125000</v>
      </c>
      <c r="Z55" s="2">
        <v>-100</v>
      </c>
      <c r="AA55" s="15">
        <v>500000</v>
      </c>
    </row>
    <row r="56" spans="1:27" ht="13.5">
      <c r="A56" s="84" t="s">
        <v>36</v>
      </c>
      <c r="B56" s="47"/>
      <c r="C56" s="9"/>
      <c r="D56" s="10"/>
      <c r="E56" s="11">
        <v>3700000</v>
      </c>
      <c r="F56" s="11">
        <v>3700000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925000</v>
      </c>
      <c r="Y56" s="11">
        <v>-925000</v>
      </c>
      <c r="Z56" s="2">
        <v>-100</v>
      </c>
      <c r="AA56" s="15">
        <v>3700000</v>
      </c>
    </row>
    <row r="57" spans="1:27" ht="13.5">
      <c r="A57" s="85" t="s">
        <v>37</v>
      </c>
      <c r="B57" s="47"/>
      <c r="C57" s="49">
        <f aca="true" t="shared" si="11" ref="C57:Y57">SUM(C52:C56)</f>
        <v>41261122</v>
      </c>
      <c r="D57" s="50">
        <f t="shared" si="11"/>
        <v>0</v>
      </c>
      <c r="E57" s="51">
        <f t="shared" si="11"/>
        <v>32786800</v>
      </c>
      <c r="F57" s="51">
        <f t="shared" si="11"/>
        <v>32786800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8196700</v>
      </c>
      <c r="Y57" s="51">
        <f t="shared" si="11"/>
        <v>-8196700</v>
      </c>
      <c r="Z57" s="52">
        <f>+IF(X57&lt;&gt;0,+(Y57/X57)*100,0)</f>
        <v>-100</v>
      </c>
      <c r="AA57" s="53">
        <f>SUM(AA52:AA56)</f>
        <v>32786800</v>
      </c>
    </row>
    <row r="58" spans="1:27" ht="13.5">
      <c r="A58" s="86" t="s">
        <v>38</v>
      </c>
      <c r="B58" s="35"/>
      <c r="C58" s="9"/>
      <c r="D58" s="10"/>
      <c r="E58" s="11">
        <v>590980</v>
      </c>
      <c r="F58" s="11">
        <v>590980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147745</v>
      </c>
      <c r="Y58" s="11">
        <v>-147745</v>
      </c>
      <c r="Z58" s="2">
        <v>-100</v>
      </c>
      <c r="AA58" s="15">
        <v>590980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8051529</v>
      </c>
      <c r="D61" s="10"/>
      <c r="E61" s="11">
        <v>10618468</v>
      </c>
      <c r="F61" s="11">
        <v>10618468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2654617</v>
      </c>
      <c r="Y61" s="11">
        <v>-2654617</v>
      </c>
      <c r="Z61" s="2">
        <v>-100</v>
      </c>
      <c r="AA61" s="15">
        <v>10618468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2184644</v>
      </c>
      <c r="F65" s="11"/>
      <c r="G65" s="11"/>
      <c r="H65" s="11">
        <v>54833</v>
      </c>
      <c r="I65" s="11"/>
      <c r="J65" s="11">
        <v>54833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54833</v>
      </c>
      <c r="X65" s="11"/>
      <c r="Y65" s="11">
        <v>54833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9431370</v>
      </c>
      <c r="F67" s="11"/>
      <c r="G67" s="11">
        <v>429829</v>
      </c>
      <c r="H67" s="11">
        <v>460101</v>
      </c>
      <c r="I67" s="11"/>
      <c r="J67" s="11">
        <v>889930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889930</v>
      </c>
      <c r="X67" s="11"/>
      <c r="Y67" s="11">
        <v>889930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10230434</v>
      </c>
      <c r="F68" s="11"/>
      <c r="G68" s="11"/>
      <c r="H68" s="11">
        <v>33395</v>
      </c>
      <c r="I68" s="11"/>
      <c r="J68" s="11">
        <v>33395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33395</v>
      </c>
      <c r="X68" s="11"/>
      <c r="Y68" s="11">
        <v>33395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21846448</v>
      </c>
      <c r="F69" s="79">
        <f t="shared" si="12"/>
        <v>0</v>
      </c>
      <c r="G69" s="79">
        <f t="shared" si="12"/>
        <v>429829</v>
      </c>
      <c r="H69" s="79">
        <f t="shared" si="12"/>
        <v>548329</v>
      </c>
      <c r="I69" s="79">
        <f t="shared" si="12"/>
        <v>0</v>
      </c>
      <c r="J69" s="79">
        <f t="shared" si="12"/>
        <v>978158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978158</v>
      </c>
      <c r="X69" s="79">
        <f t="shared" si="12"/>
        <v>0</v>
      </c>
      <c r="Y69" s="79">
        <f t="shared" si="12"/>
        <v>978158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38937000</v>
      </c>
      <c r="F5" s="43">
        <f t="shared" si="0"/>
        <v>38937000</v>
      </c>
      <c r="G5" s="43">
        <f t="shared" si="0"/>
        <v>0</v>
      </c>
      <c r="H5" s="43">
        <f t="shared" si="0"/>
        <v>3422451</v>
      </c>
      <c r="I5" s="43">
        <f t="shared" si="0"/>
        <v>0</v>
      </c>
      <c r="J5" s="43">
        <f t="shared" si="0"/>
        <v>3422451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3422451</v>
      </c>
      <c r="X5" s="43">
        <f t="shared" si="0"/>
        <v>9734250</v>
      </c>
      <c r="Y5" s="43">
        <f t="shared" si="0"/>
        <v>-6311799</v>
      </c>
      <c r="Z5" s="44">
        <f>+IF(X5&lt;&gt;0,+(Y5/X5)*100,0)</f>
        <v>-64.84114338546884</v>
      </c>
      <c r="AA5" s="45">
        <f>SUM(AA11:AA18)</f>
        <v>38937000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>
        <v>1030275</v>
      </c>
      <c r="I6" s="11"/>
      <c r="J6" s="11">
        <v>1030275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1030275</v>
      </c>
      <c r="X6" s="11"/>
      <c r="Y6" s="11">
        <v>1030275</v>
      </c>
      <c r="Z6" s="2"/>
      <c r="AA6" s="15"/>
    </row>
    <row r="7" spans="1:27" ht="13.5">
      <c r="A7" s="46" t="s">
        <v>33</v>
      </c>
      <c r="B7" s="47"/>
      <c r="C7" s="9"/>
      <c r="D7" s="10"/>
      <c r="E7" s="11">
        <v>3000000</v>
      </c>
      <c r="F7" s="11">
        <v>3000000</v>
      </c>
      <c r="G7" s="11"/>
      <c r="H7" s="11">
        <v>2392176</v>
      </c>
      <c r="I7" s="11"/>
      <c r="J7" s="11">
        <v>2392176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2392176</v>
      </c>
      <c r="X7" s="11">
        <v>750000</v>
      </c>
      <c r="Y7" s="11">
        <v>1642176</v>
      </c>
      <c r="Z7" s="2">
        <v>218.96</v>
      </c>
      <c r="AA7" s="15">
        <v>3000000</v>
      </c>
    </row>
    <row r="8" spans="1:27" ht="13.5">
      <c r="A8" s="46" t="s">
        <v>34</v>
      </c>
      <c r="B8" s="47"/>
      <c r="C8" s="9"/>
      <c r="D8" s="10"/>
      <c r="E8" s="11">
        <v>35937000</v>
      </c>
      <c r="F8" s="11">
        <v>35937000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8984250</v>
      </c>
      <c r="Y8" s="11">
        <v>-8984250</v>
      </c>
      <c r="Z8" s="2">
        <v>-100</v>
      </c>
      <c r="AA8" s="15">
        <v>35937000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38937000</v>
      </c>
      <c r="F11" s="51">
        <f t="shared" si="1"/>
        <v>38937000</v>
      </c>
      <c r="G11" s="51">
        <f t="shared" si="1"/>
        <v>0</v>
      </c>
      <c r="H11" s="51">
        <f t="shared" si="1"/>
        <v>3422451</v>
      </c>
      <c r="I11" s="51">
        <f t="shared" si="1"/>
        <v>0</v>
      </c>
      <c r="J11" s="51">
        <f t="shared" si="1"/>
        <v>3422451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3422451</v>
      </c>
      <c r="X11" s="51">
        <f t="shared" si="1"/>
        <v>9734250</v>
      </c>
      <c r="Y11" s="51">
        <f t="shared" si="1"/>
        <v>-6311799</v>
      </c>
      <c r="Z11" s="52">
        <f>+IF(X11&lt;&gt;0,+(Y11/X11)*100,0)</f>
        <v>-64.84114338546884</v>
      </c>
      <c r="AA11" s="53">
        <f>SUM(AA6:AA10)</f>
        <v>38937000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1030275</v>
      </c>
      <c r="I36" s="11">
        <f t="shared" si="4"/>
        <v>0</v>
      </c>
      <c r="J36" s="11">
        <f t="shared" si="4"/>
        <v>1030275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1030275</v>
      </c>
      <c r="X36" s="11">
        <f t="shared" si="4"/>
        <v>0</v>
      </c>
      <c r="Y36" s="11">
        <f t="shared" si="4"/>
        <v>1030275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3000000</v>
      </c>
      <c r="F37" s="11">
        <f t="shared" si="4"/>
        <v>3000000</v>
      </c>
      <c r="G37" s="11">
        <f t="shared" si="4"/>
        <v>0</v>
      </c>
      <c r="H37" s="11">
        <f t="shared" si="4"/>
        <v>2392176</v>
      </c>
      <c r="I37" s="11">
        <f t="shared" si="4"/>
        <v>0</v>
      </c>
      <c r="J37" s="11">
        <f t="shared" si="4"/>
        <v>2392176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2392176</v>
      </c>
      <c r="X37" s="11">
        <f t="shared" si="4"/>
        <v>750000</v>
      </c>
      <c r="Y37" s="11">
        <f t="shared" si="4"/>
        <v>1642176</v>
      </c>
      <c r="Z37" s="2">
        <f t="shared" si="5"/>
        <v>218.9568</v>
      </c>
      <c r="AA37" s="15">
        <f>AA7+AA22</f>
        <v>3000000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35937000</v>
      </c>
      <c r="F38" s="11">
        <f t="shared" si="4"/>
        <v>35937000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8984250</v>
      </c>
      <c r="Y38" s="11">
        <f t="shared" si="4"/>
        <v>-8984250</v>
      </c>
      <c r="Z38" s="2">
        <f t="shared" si="5"/>
        <v>-100</v>
      </c>
      <c r="AA38" s="15">
        <f>AA8+AA23</f>
        <v>35937000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38937000</v>
      </c>
      <c r="F41" s="51">
        <f t="shared" si="6"/>
        <v>38937000</v>
      </c>
      <c r="G41" s="51">
        <f t="shared" si="6"/>
        <v>0</v>
      </c>
      <c r="H41" s="51">
        <f t="shared" si="6"/>
        <v>3422451</v>
      </c>
      <c r="I41" s="51">
        <f t="shared" si="6"/>
        <v>0</v>
      </c>
      <c r="J41" s="51">
        <f t="shared" si="6"/>
        <v>3422451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3422451</v>
      </c>
      <c r="X41" s="51">
        <f t="shared" si="6"/>
        <v>9734250</v>
      </c>
      <c r="Y41" s="51">
        <f t="shared" si="6"/>
        <v>-6311799</v>
      </c>
      <c r="Z41" s="52">
        <f t="shared" si="5"/>
        <v>-64.84114338546884</v>
      </c>
      <c r="AA41" s="53">
        <f>SUM(AA36:AA40)</f>
        <v>38937000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38937000</v>
      </c>
      <c r="F49" s="79">
        <f t="shared" si="9"/>
        <v>38937000</v>
      </c>
      <c r="G49" s="79">
        <f t="shared" si="9"/>
        <v>0</v>
      </c>
      <c r="H49" s="79">
        <f t="shared" si="9"/>
        <v>3422451</v>
      </c>
      <c r="I49" s="79">
        <f t="shared" si="9"/>
        <v>0</v>
      </c>
      <c r="J49" s="79">
        <f t="shared" si="9"/>
        <v>3422451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3422451</v>
      </c>
      <c r="X49" s="79">
        <f t="shared" si="9"/>
        <v>9734250</v>
      </c>
      <c r="Y49" s="79">
        <f t="shared" si="9"/>
        <v>-6311799</v>
      </c>
      <c r="Z49" s="80">
        <f t="shared" si="5"/>
        <v>-64.84114338546884</v>
      </c>
      <c r="AA49" s="81">
        <f>SUM(AA41:AA48)</f>
        <v>38937000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770000</v>
      </c>
      <c r="F51" s="67">
        <f t="shared" si="10"/>
        <v>770000</v>
      </c>
      <c r="G51" s="67">
        <f t="shared" si="10"/>
        <v>1583</v>
      </c>
      <c r="H51" s="67">
        <f t="shared" si="10"/>
        <v>53198</v>
      </c>
      <c r="I51" s="67">
        <f t="shared" si="10"/>
        <v>69346</v>
      </c>
      <c r="J51" s="67">
        <f t="shared" si="10"/>
        <v>124127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124127</v>
      </c>
      <c r="X51" s="67">
        <f t="shared" si="10"/>
        <v>192500</v>
      </c>
      <c r="Y51" s="67">
        <f t="shared" si="10"/>
        <v>-68373</v>
      </c>
      <c r="Z51" s="69">
        <f>+IF(X51&lt;&gt;0,+(Y51/X51)*100,0)</f>
        <v>-35.51844155844156</v>
      </c>
      <c r="AA51" s="68">
        <f>SUM(AA57:AA61)</f>
        <v>770000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>
        <v>150000</v>
      </c>
      <c r="F53" s="11">
        <v>150000</v>
      </c>
      <c r="G53" s="11"/>
      <c r="H53" s="11">
        <v>42292</v>
      </c>
      <c r="I53" s="11">
        <v>1390</v>
      </c>
      <c r="J53" s="11">
        <v>43682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43682</v>
      </c>
      <c r="X53" s="11">
        <v>37500</v>
      </c>
      <c r="Y53" s="11">
        <v>6182</v>
      </c>
      <c r="Z53" s="2">
        <v>16.49</v>
      </c>
      <c r="AA53" s="15">
        <v>150000</v>
      </c>
    </row>
    <row r="54" spans="1:27" ht="13.5">
      <c r="A54" s="84" t="s">
        <v>34</v>
      </c>
      <c r="B54" s="47"/>
      <c r="C54" s="9"/>
      <c r="D54" s="10"/>
      <c r="E54" s="11">
        <v>150000</v>
      </c>
      <c r="F54" s="11">
        <v>150000</v>
      </c>
      <c r="G54" s="11">
        <v>1583</v>
      </c>
      <c r="H54" s="11">
        <v>2950</v>
      </c>
      <c r="I54" s="11">
        <v>36953</v>
      </c>
      <c r="J54" s="11">
        <v>41486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41486</v>
      </c>
      <c r="X54" s="11">
        <v>37500</v>
      </c>
      <c r="Y54" s="11">
        <v>3986</v>
      </c>
      <c r="Z54" s="2">
        <v>10.63</v>
      </c>
      <c r="AA54" s="15">
        <v>150000</v>
      </c>
    </row>
    <row r="55" spans="1:27" ht="13.5">
      <c r="A55" s="84" t="s">
        <v>35</v>
      </c>
      <c r="B55" s="47"/>
      <c r="C55" s="9"/>
      <c r="D55" s="10"/>
      <c r="E55" s="11">
        <v>150000</v>
      </c>
      <c r="F55" s="11">
        <v>150000</v>
      </c>
      <c r="G55" s="11"/>
      <c r="H55" s="11">
        <v>1315</v>
      </c>
      <c r="I55" s="11">
        <v>1430</v>
      </c>
      <c r="J55" s="11">
        <v>2745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2745</v>
      </c>
      <c r="X55" s="11">
        <v>37500</v>
      </c>
      <c r="Y55" s="11">
        <v>-34755</v>
      </c>
      <c r="Z55" s="2">
        <v>-92.68</v>
      </c>
      <c r="AA55" s="15">
        <v>150000</v>
      </c>
    </row>
    <row r="56" spans="1:27" ht="13.5">
      <c r="A56" s="84" t="s">
        <v>36</v>
      </c>
      <c r="B56" s="47"/>
      <c r="C56" s="9"/>
      <c r="D56" s="10"/>
      <c r="E56" s="11">
        <v>320000</v>
      </c>
      <c r="F56" s="11">
        <v>320000</v>
      </c>
      <c r="G56" s="11"/>
      <c r="H56" s="11">
        <v>6641</v>
      </c>
      <c r="I56" s="11">
        <v>29573</v>
      </c>
      <c r="J56" s="11">
        <v>36214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36214</v>
      </c>
      <c r="X56" s="11">
        <v>80000</v>
      </c>
      <c r="Y56" s="11">
        <v>-43786</v>
      </c>
      <c r="Z56" s="2">
        <v>-54.73</v>
      </c>
      <c r="AA56" s="15">
        <v>320000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770000</v>
      </c>
      <c r="F57" s="51">
        <f t="shared" si="11"/>
        <v>770000</v>
      </c>
      <c r="G57" s="51">
        <f t="shared" si="11"/>
        <v>1583</v>
      </c>
      <c r="H57" s="51">
        <f t="shared" si="11"/>
        <v>53198</v>
      </c>
      <c r="I57" s="51">
        <f t="shared" si="11"/>
        <v>69346</v>
      </c>
      <c r="J57" s="51">
        <f t="shared" si="11"/>
        <v>124127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124127</v>
      </c>
      <c r="X57" s="51">
        <f t="shared" si="11"/>
        <v>192500</v>
      </c>
      <c r="Y57" s="51">
        <f t="shared" si="11"/>
        <v>-68373</v>
      </c>
      <c r="Z57" s="52">
        <f>+IF(X57&lt;&gt;0,+(Y57/X57)*100,0)</f>
        <v>-35.51844155844156</v>
      </c>
      <c r="AA57" s="53">
        <f>SUM(AA52:AA56)</f>
        <v>770000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770000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>
        <v>53198</v>
      </c>
      <c r="I68" s="11">
        <v>69346</v>
      </c>
      <c r="J68" s="11">
        <v>122544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122544</v>
      </c>
      <c r="X68" s="11"/>
      <c r="Y68" s="11">
        <v>122544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770000</v>
      </c>
      <c r="F69" s="79">
        <f t="shared" si="12"/>
        <v>0</v>
      </c>
      <c r="G69" s="79">
        <f t="shared" si="12"/>
        <v>0</v>
      </c>
      <c r="H69" s="79">
        <f t="shared" si="12"/>
        <v>53198</v>
      </c>
      <c r="I69" s="79">
        <f t="shared" si="12"/>
        <v>69346</v>
      </c>
      <c r="J69" s="79">
        <f t="shared" si="12"/>
        <v>122544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122544</v>
      </c>
      <c r="X69" s="79">
        <f t="shared" si="12"/>
        <v>0</v>
      </c>
      <c r="Y69" s="79">
        <f t="shared" si="12"/>
        <v>122544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35778999</v>
      </c>
      <c r="F5" s="43">
        <f t="shared" si="0"/>
        <v>35778999</v>
      </c>
      <c r="G5" s="43">
        <f t="shared" si="0"/>
        <v>0</v>
      </c>
      <c r="H5" s="43">
        <f t="shared" si="0"/>
        <v>4187427</v>
      </c>
      <c r="I5" s="43">
        <f t="shared" si="0"/>
        <v>2629996</v>
      </c>
      <c r="J5" s="43">
        <f t="shared" si="0"/>
        <v>6817423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6817423</v>
      </c>
      <c r="X5" s="43">
        <f t="shared" si="0"/>
        <v>8944750</v>
      </c>
      <c r="Y5" s="43">
        <f t="shared" si="0"/>
        <v>-2127327</v>
      </c>
      <c r="Z5" s="44">
        <f>+IF(X5&lt;&gt;0,+(Y5/X5)*100,0)</f>
        <v>-23.78296766259538</v>
      </c>
      <c r="AA5" s="45">
        <f>SUM(AA11:AA18)</f>
        <v>35778999</v>
      </c>
    </row>
    <row r="6" spans="1:27" ht="13.5">
      <c r="A6" s="46" t="s">
        <v>32</v>
      </c>
      <c r="B6" s="47"/>
      <c r="C6" s="9"/>
      <c r="D6" s="10"/>
      <c r="E6" s="11">
        <v>10827092</v>
      </c>
      <c r="F6" s="11">
        <v>10827092</v>
      </c>
      <c r="G6" s="11"/>
      <c r="H6" s="11">
        <v>2988471</v>
      </c>
      <c r="I6" s="11">
        <v>424214</v>
      </c>
      <c r="J6" s="11">
        <v>3412685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3412685</v>
      </c>
      <c r="X6" s="11">
        <v>2706773</v>
      </c>
      <c r="Y6" s="11">
        <v>705912</v>
      </c>
      <c r="Z6" s="2">
        <v>26.08</v>
      </c>
      <c r="AA6" s="15">
        <v>10827092</v>
      </c>
    </row>
    <row r="7" spans="1:27" ht="13.5">
      <c r="A7" s="46" t="s">
        <v>33</v>
      </c>
      <c r="B7" s="47"/>
      <c r="C7" s="9"/>
      <c r="D7" s="10"/>
      <c r="E7" s="11">
        <v>7127977</v>
      </c>
      <c r="F7" s="11">
        <v>7127977</v>
      </c>
      <c r="G7" s="11"/>
      <c r="H7" s="11">
        <v>403802</v>
      </c>
      <c r="I7" s="11">
        <v>906000</v>
      </c>
      <c r="J7" s="11">
        <v>1309802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1309802</v>
      </c>
      <c r="X7" s="11">
        <v>1781994</v>
      </c>
      <c r="Y7" s="11">
        <v>-472192</v>
      </c>
      <c r="Z7" s="2">
        <v>-26.5</v>
      </c>
      <c r="AA7" s="15">
        <v>7127977</v>
      </c>
    </row>
    <row r="8" spans="1:27" ht="13.5">
      <c r="A8" s="46" t="s">
        <v>34</v>
      </c>
      <c r="B8" s="47"/>
      <c r="C8" s="9"/>
      <c r="D8" s="10"/>
      <c r="E8" s="11">
        <v>1108930</v>
      </c>
      <c r="F8" s="11">
        <v>1108930</v>
      </c>
      <c r="G8" s="11"/>
      <c r="H8" s="11">
        <v>735904</v>
      </c>
      <c r="I8" s="11"/>
      <c r="J8" s="11">
        <v>735904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735904</v>
      </c>
      <c r="X8" s="11">
        <v>277233</v>
      </c>
      <c r="Y8" s="11">
        <v>458671</v>
      </c>
      <c r="Z8" s="2">
        <v>165.45</v>
      </c>
      <c r="AA8" s="15">
        <v>1108930</v>
      </c>
    </row>
    <row r="9" spans="1:27" ht="13.5">
      <c r="A9" s="46" t="s">
        <v>35</v>
      </c>
      <c r="B9" s="47"/>
      <c r="C9" s="9"/>
      <c r="D9" s="10"/>
      <c r="E9" s="11">
        <v>14750000</v>
      </c>
      <c r="F9" s="11">
        <v>14750000</v>
      </c>
      <c r="G9" s="11"/>
      <c r="H9" s="11"/>
      <c r="I9" s="11">
        <v>1101282</v>
      </c>
      <c r="J9" s="11">
        <v>1101282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1101282</v>
      </c>
      <c r="X9" s="11">
        <v>3687500</v>
      </c>
      <c r="Y9" s="11">
        <v>-2586218</v>
      </c>
      <c r="Z9" s="2">
        <v>-70.13</v>
      </c>
      <c r="AA9" s="15">
        <v>14750000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33813999</v>
      </c>
      <c r="F11" s="51">
        <f t="shared" si="1"/>
        <v>33813999</v>
      </c>
      <c r="G11" s="51">
        <f t="shared" si="1"/>
        <v>0</v>
      </c>
      <c r="H11" s="51">
        <f t="shared" si="1"/>
        <v>4128177</v>
      </c>
      <c r="I11" s="51">
        <f t="shared" si="1"/>
        <v>2431496</v>
      </c>
      <c r="J11" s="51">
        <f t="shared" si="1"/>
        <v>6559673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6559673</v>
      </c>
      <c r="X11" s="51">
        <f t="shared" si="1"/>
        <v>8453500</v>
      </c>
      <c r="Y11" s="51">
        <f t="shared" si="1"/>
        <v>-1893827</v>
      </c>
      <c r="Z11" s="52">
        <f>+IF(X11&lt;&gt;0,+(Y11/X11)*100,0)</f>
        <v>-22.40287454900337</v>
      </c>
      <c r="AA11" s="53">
        <f>SUM(AA6:AA10)</f>
        <v>33813999</v>
      </c>
    </row>
    <row r="12" spans="1:27" ht="13.5">
      <c r="A12" s="54" t="s">
        <v>38</v>
      </c>
      <c r="B12" s="35"/>
      <c r="C12" s="9"/>
      <c r="D12" s="10"/>
      <c r="E12" s="11">
        <v>85000</v>
      </c>
      <c r="F12" s="11">
        <v>85000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21250</v>
      </c>
      <c r="Y12" s="11">
        <v>-21250</v>
      </c>
      <c r="Z12" s="2">
        <v>-100</v>
      </c>
      <c r="AA12" s="15">
        <v>85000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880000</v>
      </c>
      <c r="F15" s="11">
        <v>880000</v>
      </c>
      <c r="G15" s="11"/>
      <c r="H15" s="11"/>
      <c r="I15" s="11">
        <v>198500</v>
      </c>
      <c r="J15" s="11">
        <v>198500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198500</v>
      </c>
      <c r="X15" s="11">
        <v>220000</v>
      </c>
      <c r="Y15" s="11">
        <v>-21500</v>
      </c>
      <c r="Z15" s="2">
        <v>-9.77</v>
      </c>
      <c r="AA15" s="15">
        <v>880000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1000000</v>
      </c>
      <c r="F18" s="18">
        <v>1000000</v>
      </c>
      <c r="G18" s="18"/>
      <c r="H18" s="18">
        <v>59250</v>
      </c>
      <c r="I18" s="18"/>
      <c r="J18" s="18">
        <v>59250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59250</v>
      </c>
      <c r="X18" s="18">
        <v>250000</v>
      </c>
      <c r="Y18" s="18">
        <v>-190750</v>
      </c>
      <c r="Z18" s="3">
        <v>-76.3</v>
      </c>
      <c r="AA18" s="23">
        <v>1000000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10827092</v>
      </c>
      <c r="F36" s="11">
        <f t="shared" si="4"/>
        <v>10827092</v>
      </c>
      <c r="G36" s="11">
        <f t="shared" si="4"/>
        <v>0</v>
      </c>
      <c r="H36" s="11">
        <f t="shared" si="4"/>
        <v>2988471</v>
      </c>
      <c r="I36" s="11">
        <f t="shared" si="4"/>
        <v>424214</v>
      </c>
      <c r="J36" s="11">
        <f t="shared" si="4"/>
        <v>3412685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3412685</v>
      </c>
      <c r="X36" s="11">
        <f t="shared" si="4"/>
        <v>2706773</v>
      </c>
      <c r="Y36" s="11">
        <f t="shared" si="4"/>
        <v>705912</v>
      </c>
      <c r="Z36" s="2">
        <f aca="true" t="shared" si="5" ref="Z36:Z49">+IF(X36&lt;&gt;0,+(Y36/X36)*100,0)</f>
        <v>26.0794680603065</v>
      </c>
      <c r="AA36" s="15">
        <f>AA6+AA21</f>
        <v>10827092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7127977</v>
      </c>
      <c r="F37" s="11">
        <f t="shared" si="4"/>
        <v>7127977</v>
      </c>
      <c r="G37" s="11">
        <f t="shared" si="4"/>
        <v>0</v>
      </c>
      <c r="H37" s="11">
        <f t="shared" si="4"/>
        <v>403802</v>
      </c>
      <c r="I37" s="11">
        <f t="shared" si="4"/>
        <v>906000</v>
      </c>
      <c r="J37" s="11">
        <f t="shared" si="4"/>
        <v>1309802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1309802</v>
      </c>
      <c r="X37" s="11">
        <f t="shared" si="4"/>
        <v>1781994</v>
      </c>
      <c r="Y37" s="11">
        <f t="shared" si="4"/>
        <v>-472192</v>
      </c>
      <c r="Z37" s="2">
        <f t="shared" si="5"/>
        <v>-26.497956783243936</v>
      </c>
      <c r="AA37" s="15">
        <f>AA7+AA22</f>
        <v>7127977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1108930</v>
      </c>
      <c r="F38" s="11">
        <f t="shared" si="4"/>
        <v>1108930</v>
      </c>
      <c r="G38" s="11">
        <f t="shared" si="4"/>
        <v>0</v>
      </c>
      <c r="H38" s="11">
        <f t="shared" si="4"/>
        <v>735904</v>
      </c>
      <c r="I38" s="11">
        <f t="shared" si="4"/>
        <v>0</v>
      </c>
      <c r="J38" s="11">
        <f t="shared" si="4"/>
        <v>735904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735904</v>
      </c>
      <c r="X38" s="11">
        <f t="shared" si="4"/>
        <v>277233</v>
      </c>
      <c r="Y38" s="11">
        <f t="shared" si="4"/>
        <v>458671</v>
      </c>
      <c r="Z38" s="2">
        <f t="shared" si="5"/>
        <v>165.44603275944783</v>
      </c>
      <c r="AA38" s="15">
        <f>AA8+AA23</f>
        <v>1108930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14750000</v>
      </c>
      <c r="F39" s="11">
        <f t="shared" si="4"/>
        <v>14750000</v>
      </c>
      <c r="G39" s="11">
        <f t="shared" si="4"/>
        <v>0</v>
      </c>
      <c r="H39" s="11">
        <f t="shared" si="4"/>
        <v>0</v>
      </c>
      <c r="I39" s="11">
        <f t="shared" si="4"/>
        <v>1101282</v>
      </c>
      <c r="J39" s="11">
        <f t="shared" si="4"/>
        <v>1101282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1101282</v>
      </c>
      <c r="X39" s="11">
        <f t="shared" si="4"/>
        <v>3687500</v>
      </c>
      <c r="Y39" s="11">
        <f t="shared" si="4"/>
        <v>-2586218</v>
      </c>
      <c r="Z39" s="2">
        <f t="shared" si="5"/>
        <v>-70.13472542372881</v>
      </c>
      <c r="AA39" s="15">
        <f>AA9+AA24</f>
        <v>14750000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33813999</v>
      </c>
      <c r="F41" s="51">
        <f t="shared" si="6"/>
        <v>33813999</v>
      </c>
      <c r="G41" s="51">
        <f t="shared" si="6"/>
        <v>0</v>
      </c>
      <c r="H41" s="51">
        <f t="shared" si="6"/>
        <v>4128177</v>
      </c>
      <c r="I41" s="51">
        <f t="shared" si="6"/>
        <v>2431496</v>
      </c>
      <c r="J41" s="51">
        <f t="shared" si="6"/>
        <v>6559673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6559673</v>
      </c>
      <c r="X41" s="51">
        <f t="shared" si="6"/>
        <v>8453500</v>
      </c>
      <c r="Y41" s="51">
        <f t="shared" si="6"/>
        <v>-1893827</v>
      </c>
      <c r="Z41" s="52">
        <f t="shared" si="5"/>
        <v>-22.40287454900337</v>
      </c>
      <c r="AA41" s="53">
        <f>SUM(AA36:AA40)</f>
        <v>33813999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85000</v>
      </c>
      <c r="F42" s="67">
        <f t="shared" si="7"/>
        <v>85000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21250</v>
      </c>
      <c r="Y42" s="67">
        <f t="shared" si="7"/>
        <v>-21250</v>
      </c>
      <c r="Z42" s="69">
        <f t="shared" si="5"/>
        <v>-100</v>
      </c>
      <c r="AA42" s="68">
        <f aca="true" t="shared" si="8" ref="AA42:AA48">AA12+AA27</f>
        <v>85000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880000</v>
      </c>
      <c r="F45" s="67">
        <f t="shared" si="7"/>
        <v>880000</v>
      </c>
      <c r="G45" s="67">
        <f t="shared" si="7"/>
        <v>0</v>
      </c>
      <c r="H45" s="67">
        <f t="shared" si="7"/>
        <v>0</v>
      </c>
      <c r="I45" s="67">
        <f t="shared" si="7"/>
        <v>198500</v>
      </c>
      <c r="J45" s="67">
        <f t="shared" si="7"/>
        <v>198500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198500</v>
      </c>
      <c r="X45" s="67">
        <f t="shared" si="7"/>
        <v>220000</v>
      </c>
      <c r="Y45" s="67">
        <f t="shared" si="7"/>
        <v>-21500</v>
      </c>
      <c r="Z45" s="69">
        <f t="shared" si="5"/>
        <v>-9.772727272727273</v>
      </c>
      <c r="AA45" s="68">
        <f t="shared" si="8"/>
        <v>880000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1000000</v>
      </c>
      <c r="F48" s="67">
        <f t="shared" si="7"/>
        <v>1000000</v>
      </c>
      <c r="G48" s="67">
        <f t="shared" si="7"/>
        <v>0</v>
      </c>
      <c r="H48" s="67">
        <f t="shared" si="7"/>
        <v>59250</v>
      </c>
      <c r="I48" s="67">
        <f t="shared" si="7"/>
        <v>0</v>
      </c>
      <c r="J48" s="67">
        <f t="shared" si="7"/>
        <v>59250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59250</v>
      </c>
      <c r="X48" s="67">
        <f t="shared" si="7"/>
        <v>250000</v>
      </c>
      <c r="Y48" s="67">
        <f t="shared" si="7"/>
        <v>-190750</v>
      </c>
      <c r="Z48" s="69">
        <f t="shared" si="5"/>
        <v>-76.3</v>
      </c>
      <c r="AA48" s="68">
        <f t="shared" si="8"/>
        <v>1000000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35778999</v>
      </c>
      <c r="F49" s="79">
        <f t="shared" si="9"/>
        <v>35778999</v>
      </c>
      <c r="G49" s="79">
        <f t="shared" si="9"/>
        <v>0</v>
      </c>
      <c r="H49" s="79">
        <f t="shared" si="9"/>
        <v>4187427</v>
      </c>
      <c r="I49" s="79">
        <f t="shared" si="9"/>
        <v>2629996</v>
      </c>
      <c r="J49" s="79">
        <f t="shared" si="9"/>
        <v>6817423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6817423</v>
      </c>
      <c r="X49" s="79">
        <f t="shared" si="9"/>
        <v>8944750</v>
      </c>
      <c r="Y49" s="79">
        <f t="shared" si="9"/>
        <v>-2127327</v>
      </c>
      <c r="Z49" s="80">
        <f t="shared" si="5"/>
        <v>-23.78296766259538</v>
      </c>
      <c r="AA49" s="81">
        <f>SUM(AA41:AA48)</f>
        <v>35778999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11010048</v>
      </c>
      <c r="F51" s="67">
        <f t="shared" si="10"/>
        <v>11010048</v>
      </c>
      <c r="G51" s="67">
        <f t="shared" si="10"/>
        <v>6592</v>
      </c>
      <c r="H51" s="67">
        <f t="shared" si="10"/>
        <v>500910</v>
      </c>
      <c r="I51" s="67">
        <f t="shared" si="10"/>
        <v>1011055</v>
      </c>
      <c r="J51" s="67">
        <f t="shared" si="10"/>
        <v>1518557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1518557</v>
      </c>
      <c r="X51" s="67">
        <f t="shared" si="10"/>
        <v>2752513</v>
      </c>
      <c r="Y51" s="67">
        <f t="shared" si="10"/>
        <v>-1233956</v>
      </c>
      <c r="Z51" s="69">
        <f>+IF(X51&lt;&gt;0,+(Y51/X51)*100,0)</f>
        <v>-44.830160656825235</v>
      </c>
      <c r="AA51" s="68">
        <f>SUM(AA57:AA61)</f>
        <v>11010048</v>
      </c>
    </row>
    <row r="52" spans="1:27" ht="13.5">
      <c r="A52" s="84" t="s">
        <v>32</v>
      </c>
      <c r="B52" s="47"/>
      <c r="C52" s="9"/>
      <c r="D52" s="10"/>
      <c r="E52" s="11">
        <v>1264276</v>
      </c>
      <c r="F52" s="11">
        <v>1264276</v>
      </c>
      <c r="G52" s="11"/>
      <c r="H52" s="11"/>
      <c r="I52" s="11">
        <v>910</v>
      </c>
      <c r="J52" s="11">
        <v>910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910</v>
      </c>
      <c r="X52" s="11">
        <v>316069</v>
      </c>
      <c r="Y52" s="11">
        <v>-315159</v>
      </c>
      <c r="Z52" s="2">
        <v>-99.71</v>
      </c>
      <c r="AA52" s="15">
        <v>1264276</v>
      </c>
    </row>
    <row r="53" spans="1:27" ht="13.5">
      <c r="A53" s="84" t="s">
        <v>33</v>
      </c>
      <c r="B53" s="47"/>
      <c r="C53" s="9"/>
      <c r="D53" s="10"/>
      <c r="E53" s="11">
        <v>1613039</v>
      </c>
      <c r="F53" s="11">
        <v>1613039</v>
      </c>
      <c r="G53" s="11">
        <v>509</v>
      </c>
      <c r="H53" s="11"/>
      <c r="I53" s="11">
        <v>91350</v>
      </c>
      <c r="J53" s="11">
        <v>91859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91859</v>
      </c>
      <c r="X53" s="11">
        <v>403260</v>
      </c>
      <c r="Y53" s="11">
        <v>-311401</v>
      </c>
      <c r="Z53" s="2">
        <v>-77.22</v>
      </c>
      <c r="AA53" s="15">
        <v>1613039</v>
      </c>
    </row>
    <row r="54" spans="1:27" ht="13.5">
      <c r="A54" s="84" t="s">
        <v>34</v>
      </c>
      <c r="B54" s="47"/>
      <c r="C54" s="9"/>
      <c r="D54" s="10"/>
      <c r="E54" s="11">
        <v>882309</v>
      </c>
      <c r="F54" s="11">
        <v>882309</v>
      </c>
      <c r="G54" s="11"/>
      <c r="H54" s="11">
        <v>28928</v>
      </c>
      <c r="I54" s="11">
        <v>10947</v>
      </c>
      <c r="J54" s="11">
        <v>39875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39875</v>
      </c>
      <c r="X54" s="11">
        <v>220577</v>
      </c>
      <c r="Y54" s="11">
        <v>-180702</v>
      </c>
      <c r="Z54" s="2">
        <v>-81.92</v>
      </c>
      <c r="AA54" s="15">
        <v>882309</v>
      </c>
    </row>
    <row r="55" spans="1:27" ht="13.5">
      <c r="A55" s="84" t="s">
        <v>35</v>
      </c>
      <c r="B55" s="47"/>
      <c r="C55" s="9"/>
      <c r="D55" s="10"/>
      <c r="E55" s="11">
        <v>319248</v>
      </c>
      <c r="F55" s="11">
        <v>319248</v>
      </c>
      <c r="G55" s="11"/>
      <c r="H55" s="11">
        <v>1665</v>
      </c>
      <c r="I55" s="11">
        <v>49691</v>
      </c>
      <c r="J55" s="11">
        <v>51356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51356</v>
      </c>
      <c r="X55" s="11">
        <v>79812</v>
      </c>
      <c r="Y55" s="11">
        <v>-28456</v>
      </c>
      <c r="Z55" s="2">
        <v>-35.65</v>
      </c>
      <c r="AA55" s="15">
        <v>319248</v>
      </c>
    </row>
    <row r="56" spans="1:27" ht="13.5">
      <c r="A56" s="84" t="s">
        <v>36</v>
      </c>
      <c r="B56" s="47"/>
      <c r="C56" s="9"/>
      <c r="D56" s="10"/>
      <c r="E56" s="11">
        <v>610872</v>
      </c>
      <c r="F56" s="11">
        <v>610872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152718</v>
      </c>
      <c r="Y56" s="11">
        <v>-152718</v>
      </c>
      <c r="Z56" s="2">
        <v>-100</v>
      </c>
      <c r="AA56" s="15">
        <v>610872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4689744</v>
      </c>
      <c r="F57" s="51">
        <f t="shared" si="11"/>
        <v>4689744</v>
      </c>
      <c r="G57" s="51">
        <f t="shared" si="11"/>
        <v>509</v>
      </c>
      <c r="H57" s="51">
        <f t="shared" si="11"/>
        <v>30593</v>
      </c>
      <c r="I57" s="51">
        <f t="shared" si="11"/>
        <v>152898</v>
      </c>
      <c r="J57" s="51">
        <f t="shared" si="11"/>
        <v>184000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184000</v>
      </c>
      <c r="X57" s="51">
        <f t="shared" si="11"/>
        <v>1172436</v>
      </c>
      <c r="Y57" s="51">
        <f t="shared" si="11"/>
        <v>-988436</v>
      </c>
      <c r="Z57" s="52">
        <f>+IF(X57&lt;&gt;0,+(Y57/X57)*100,0)</f>
        <v>-84.30617961236264</v>
      </c>
      <c r="AA57" s="53">
        <f>SUM(AA52:AA56)</f>
        <v>4689744</v>
      </c>
    </row>
    <row r="58" spans="1:27" ht="13.5">
      <c r="A58" s="86" t="s">
        <v>38</v>
      </c>
      <c r="B58" s="35"/>
      <c r="C58" s="9"/>
      <c r="D58" s="10"/>
      <c r="E58" s="11">
        <v>615230</v>
      </c>
      <c r="F58" s="11">
        <v>615230</v>
      </c>
      <c r="G58" s="11"/>
      <c r="H58" s="11"/>
      <c r="I58" s="11">
        <v>1684</v>
      </c>
      <c r="J58" s="11">
        <v>1684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1684</v>
      </c>
      <c r="X58" s="11">
        <v>153808</v>
      </c>
      <c r="Y58" s="11">
        <v>-152124</v>
      </c>
      <c r="Z58" s="2">
        <v>-98.91</v>
      </c>
      <c r="AA58" s="15">
        <v>615230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5705074</v>
      </c>
      <c r="F61" s="11">
        <v>5705074</v>
      </c>
      <c r="G61" s="11">
        <v>6083</v>
      </c>
      <c r="H61" s="11">
        <v>470317</v>
      </c>
      <c r="I61" s="11">
        <v>856473</v>
      </c>
      <c r="J61" s="11">
        <v>1332873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1332873</v>
      </c>
      <c r="X61" s="11">
        <v>1426269</v>
      </c>
      <c r="Y61" s="11">
        <v>-93396</v>
      </c>
      <c r="Z61" s="2">
        <v>-6.55</v>
      </c>
      <c r="AA61" s="15">
        <v>5705074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6591</v>
      </c>
      <c r="H66" s="14">
        <v>500911</v>
      </c>
      <c r="I66" s="14">
        <v>1011055</v>
      </c>
      <c r="J66" s="14">
        <v>1518557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1518557</v>
      </c>
      <c r="X66" s="14"/>
      <c r="Y66" s="14">
        <v>1518557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6591</v>
      </c>
      <c r="H69" s="79">
        <f t="shared" si="12"/>
        <v>500911</v>
      </c>
      <c r="I69" s="79">
        <f t="shared" si="12"/>
        <v>1011055</v>
      </c>
      <c r="J69" s="79">
        <f t="shared" si="12"/>
        <v>1518557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1518557</v>
      </c>
      <c r="X69" s="79">
        <f t="shared" si="12"/>
        <v>0</v>
      </c>
      <c r="Y69" s="79">
        <f t="shared" si="12"/>
        <v>1518557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4643206</v>
      </c>
      <c r="D5" s="42">
        <f t="shared" si="0"/>
        <v>0</v>
      </c>
      <c r="E5" s="43">
        <f t="shared" si="0"/>
        <v>16143900</v>
      </c>
      <c r="F5" s="43">
        <f t="shared" si="0"/>
        <v>16143900</v>
      </c>
      <c r="G5" s="43">
        <f t="shared" si="0"/>
        <v>6364</v>
      </c>
      <c r="H5" s="43">
        <f t="shared" si="0"/>
        <v>6165</v>
      </c>
      <c r="I5" s="43">
        <f t="shared" si="0"/>
        <v>59241</v>
      </c>
      <c r="J5" s="43">
        <f t="shared" si="0"/>
        <v>71770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71770</v>
      </c>
      <c r="X5" s="43">
        <f t="shared" si="0"/>
        <v>4035975</v>
      </c>
      <c r="Y5" s="43">
        <f t="shared" si="0"/>
        <v>-3964205</v>
      </c>
      <c r="Z5" s="44">
        <f>+IF(X5&lt;&gt;0,+(Y5/X5)*100,0)</f>
        <v>-98.22174319712089</v>
      </c>
      <c r="AA5" s="45">
        <f>SUM(AA11:AA18)</f>
        <v>16143900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4643206</v>
      </c>
      <c r="D15" s="10"/>
      <c r="E15" s="11">
        <v>16133900</v>
      </c>
      <c r="F15" s="11">
        <v>16133900</v>
      </c>
      <c r="G15" s="11">
        <v>6364</v>
      </c>
      <c r="H15" s="11">
        <v>6165</v>
      </c>
      <c r="I15" s="11">
        <v>59241</v>
      </c>
      <c r="J15" s="11">
        <v>71770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71770</v>
      </c>
      <c r="X15" s="11">
        <v>4033475</v>
      </c>
      <c r="Y15" s="11">
        <v>-3961705</v>
      </c>
      <c r="Z15" s="2">
        <v>-98.22</v>
      </c>
      <c r="AA15" s="15">
        <v>16133900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10000</v>
      </c>
      <c r="F18" s="18">
        <v>10000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2500</v>
      </c>
      <c r="Y18" s="18">
        <v>-2500</v>
      </c>
      <c r="Z18" s="3">
        <v>-100</v>
      </c>
      <c r="AA18" s="23">
        <v>10000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938796</v>
      </c>
      <c r="D20" s="59">
        <f t="shared" si="2"/>
        <v>0</v>
      </c>
      <c r="E20" s="60">
        <f t="shared" si="2"/>
        <v>2892100</v>
      </c>
      <c r="F20" s="60">
        <f t="shared" si="2"/>
        <v>2892100</v>
      </c>
      <c r="G20" s="60">
        <f t="shared" si="2"/>
        <v>0</v>
      </c>
      <c r="H20" s="60">
        <f t="shared" si="2"/>
        <v>6489</v>
      </c>
      <c r="I20" s="60">
        <f t="shared" si="2"/>
        <v>87121</v>
      </c>
      <c r="J20" s="60">
        <f t="shared" si="2"/>
        <v>93610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93610</v>
      </c>
      <c r="X20" s="60">
        <f t="shared" si="2"/>
        <v>723025</v>
      </c>
      <c r="Y20" s="60">
        <f t="shared" si="2"/>
        <v>-629415</v>
      </c>
      <c r="Z20" s="61">
        <f>+IF(X20&lt;&gt;0,+(Y20/X20)*100,0)</f>
        <v>-87.05300646588984</v>
      </c>
      <c r="AA20" s="62">
        <f>SUM(AA26:AA33)</f>
        <v>2892100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862145</v>
      </c>
      <c r="D30" s="10"/>
      <c r="E30" s="11">
        <v>2892100</v>
      </c>
      <c r="F30" s="11">
        <v>2892100</v>
      </c>
      <c r="G30" s="11"/>
      <c r="H30" s="11">
        <v>6489</v>
      </c>
      <c r="I30" s="11">
        <v>87121</v>
      </c>
      <c r="J30" s="11">
        <v>93610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93610</v>
      </c>
      <c r="X30" s="11">
        <v>723025</v>
      </c>
      <c r="Y30" s="11">
        <v>-629415</v>
      </c>
      <c r="Z30" s="2">
        <v>-87.05</v>
      </c>
      <c r="AA30" s="15">
        <v>2892100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76651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5505351</v>
      </c>
      <c r="D45" s="66">
        <f t="shared" si="7"/>
        <v>0</v>
      </c>
      <c r="E45" s="67">
        <f t="shared" si="7"/>
        <v>19026000</v>
      </c>
      <c r="F45" s="67">
        <f t="shared" si="7"/>
        <v>19026000</v>
      </c>
      <c r="G45" s="67">
        <f t="shared" si="7"/>
        <v>6364</v>
      </c>
      <c r="H45" s="67">
        <f t="shared" si="7"/>
        <v>12654</v>
      </c>
      <c r="I45" s="67">
        <f t="shared" si="7"/>
        <v>146362</v>
      </c>
      <c r="J45" s="67">
        <f t="shared" si="7"/>
        <v>165380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165380</v>
      </c>
      <c r="X45" s="67">
        <f t="shared" si="7"/>
        <v>4756500</v>
      </c>
      <c r="Y45" s="67">
        <f t="shared" si="7"/>
        <v>-4591120</v>
      </c>
      <c r="Z45" s="69">
        <f t="shared" si="5"/>
        <v>-96.5230736886366</v>
      </c>
      <c r="AA45" s="68">
        <f t="shared" si="8"/>
        <v>19026000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76651</v>
      </c>
      <c r="D48" s="66">
        <f t="shared" si="7"/>
        <v>0</v>
      </c>
      <c r="E48" s="67">
        <f t="shared" si="7"/>
        <v>10000</v>
      </c>
      <c r="F48" s="67">
        <f t="shared" si="7"/>
        <v>10000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2500</v>
      </c>
      <c r="Y48" s="67">
        <f t="shared" si="7"/>
        <v>-2500</v>
      </c>
      <c r="Z48" s="69">
        <f t="shared" si="5"/>
        <v>-100</v>
      </c>
      <c r="AA48" s="68">
        <f t="shared" si="8"/>
        <v>10000</v>
      </c>
    </row>
    <row r="49" spans="1:27" ht="13.5">
      <c r="A49" s="75" t="s">
        <v>49</v>
      </c>
      <c r="B49" s="76"/>
      <c r="C49" s="77">
        <f aca="true" t="shared" si="9" ref="C49:Y49">SUM(C41:C48)</f>
        <v>5582002</v>
      </c>
      <c r="D49" s="78">
        <f t="shared" si="9"/>
        <v>0</v>
      </c>
      <c r="E49" s="79">
        <f t="shared" si="9"/>
        <v>19036000</v>
      </c>
      <c r="F49" s="79">
        <f t="shared" si="9"/>
        <v>19036000</v>
      </c>
      <c r="G49" s="79">
        <f t="shared" si="9"/>
        <v>6364</v>
      </c>
      <c r="H49" s="79">
        <f t="shared" si="9"/>
        <v>12654</v>
      </c>
      <c r="I49" s="79">
        <f t="shared" si="9"/>
        <v>146362</v>
      </c>
      <c r="J49" s="79">
        <f t="shared" si="9"/>
        <v>165380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165380</v>
      </c>
      <c r="X49" s="79">
        <f t="shared" si="9"/>
        <v>4759000</v>
      </c>
      <c r="Y49" s="79">
        <f t="shared" si="9"/>
        <v>-4593620</v>
      </c>
      <c r="Z49" s="80">
        <f t="shared" si="5"/>
        <v>-96.52490018911536</v>
      </c>
      <c r="AA49" s="81">
        <f>SUM(AA41:AA48)</f>
        <v>19036000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3534895</v>
      </c>
      <c r="D51" s="66">
        <f t="shared" si="10"/>
        <v>0</v>
      </c>
      <c r="E51" s="67">
        <f t="shared" si="10"/>
        <v>4406400</v>
      </c>
      <c r="F51" s="67">
        <f t="shared" si="10"/>
        <v>4406400</v>
      </c>
      <c r="G51" s="67">
        <f t="shared" si="10"/>
        <v>80127</v>
      </c>
      <c r="H51" s="67">
        <f t="shared" si="10"/>
        <v>16651</v>
      </c>
      <c r="I51" s="67">
        <f t="shared" si="10"/>
        <v>432954</v>
      </c>
      <c r="J51" s="67">
        <f t="shared" si="10"/>
        <v>529732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529732</v>
      </c>
      <c r="X51" s="67">
        <f t="shared" si="10"/>
        <v>1101600</v>
      </c>
      <c r="Y51" s="67">
        <f t="shared" si="10"/>
        <v>-571868</v>
      </c>
      <c r="Z51" s="69">
        <f>+IF(X51&lt;&gt;0,+(Y51/X51)*100,0)</f>
        <v>-51.91249092229484</v>
      </c>
      <c r="AA51" s="68">
        <f>SUM(AA57:AA61)</f>
        <v>4406400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>
        <v>282</v>
      </c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282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>
        <v>53165</v>
      </c>
      <c r="D58" s="10"/>
      <c r="E58" s="11">
        <v>153600</v>
      </c>
      <c r="F58" s="11">
        <v>153600</v>
      </c>
      <c r="G58" s="11">
        <v>2949</v>
      </c>
      <c r="H58" s="11"/>
      <c r="I58" s="11"/>
      <c r="J58" s="11">
        <v>2949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2949</v>
      </c>
      <c r="X58" s="11">
        <v>38400</v>
      </c>
      <c r="Y58" s="11">
        <v>-35451</v>
      </c>
      <c r="Z58" s="2">
        <v>-92.32</v>
      </c>
      <c r="AA58" s="15">
        <v>153600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3481448</v>
      </c>
      <c r="D61" s="10"/>
      <c r="E61" s="11">
        <v>4252800</v>
      </c>
      <c r="F61" s="11">
        <v>4252800</v>
      </c>
      <c r="G61" s="11">
        <v>77178</v>
      </c>
      <c r="H61" s="11">
        <v>16651</v>
      </c>
      <c r="I61" s="11">
        <v>432954</v>
      </c>
      <c r="J61" s="11">
        <v>526783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526783</v>
      </c>
      <c r="X61" s="11">
        <v>1063200</v>
      </c>
      <c r="Y61" s="11">
        <v>-536417</v>
      </c>
      <c r="Z61" s="2">
        <v>-50.45</v>
      </c>
      <c r="AA61" s="15">
        <v>4252800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4406400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80128</v>
      </c>
      <c r="H68" s="11">
        <v>725629</v>
      </c>
      <c r="I68" s="11">
        <v>643145</v>
      </c>
      <c r="J68" s="11">
        <v>1448902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1448902</v>
      </c>
      <c r="X68" s="11"/>
      <c r="Y68" s="11">
        <v>1448902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4406400</v>
      </c>
      <c r="F69" s="79">
        <f t="shared" si="12"/>
        <v>0</v>
      </c>
      <c r="G69" s="79">
        <f t="shared" si="12"/>
        <v>80128</v>
      </c>
      <c r="H69" s="79">
        <f t="shared" si="12"/>
        <v>725629</v>
      </c>
      <c r="I69" s="79">
        <f t="shared" si="12"/>
        <v>643145</v>
      </c>
      <c r="J69" s="79">
        <f t="shared" si="12"/>
        <v>1448902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1448902</v>
      </c>
      <c r="X69" s="79">
        <f t="shared" si="12"/>
        <v>0</v>
      </c>
      <c r="Y69" s="79">
        <f t="shared" si="12"/>
        <v>1448902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63716666</v>
      </c>
      <c r="D5" s="42">
        <f t="shared" si="0"/>
        <v>0</v>
      </c>
      <c r="E5" s="43">
        <f t="shared" si="0"/>
        <v>136907371</v>
      </c>
      <c r="F5" s="43">
        <f t="shared" si="0"/>
        <v>136907371</v>
      </c>
      <c r="G5" s="43">
        <f t="shared" si="0"/>
        <v>0</v>
      </c>
      <c r="H5" s="43">
        <f t="shared" si="0"/>
        <v>2886342</v>
      </c>
      <c r="I5" s="43">
        <f t="shared" si="0"/>
        <v>2217651</v>
      </c>
      <c r="J5" s="43">
        <f t="shared" si="0"/>
        <v>5103993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5103993</v>
      </c>
      <c r="X5" s="43">
        <f t="shared" si="0"/>
        <v>34226843</v>
      </c>
      <c r="Y5" s="43">
        <f t="shared" si="0"/>
        <v>-29122850</v>
      </c>
      <c r="Z5" s="44">
        <f>+IF(X5&lt;&gt;0,+(Y5/X5)*100,0)</f>
        <v>-85.08774823316307</v>
      </c>
      <c r="AA5" s="45">
        <f>SUM(AA11:AA18)</f>
        <v>136907371</v>
      </c>
    </row>
    <row r="6" spans="1:27" ht="13.5">
      <c r="A6" s="46" t="s">
        <v>32</v>
      </c>
      <c r="B6" s="47"/>
      <c r="C6" s="9">
        <v>14018509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>
        <v>9555408</v>
      </c>
      <c r="D7" s="10"/>
      <c r="E7" s="11">
        <v>63000000</v>
      </c>
      <c r="F7" s="11">
        <v>63000000</v>
      </c>
      <c r="G7" s="11"/>
      <c r="H7" s="11">
        <v>2077728</v>
      </c>
      <c r="I7" s="11">
        <v>1544064</v>
      </c>
      <c r="J7" s="11">
        <v>3621792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3621792</v>
      </c>
      <c r="X7" s="11">
        <v>15750000</v>
      </c>
      <c r="Y7" s="11">
        <v>-12128208</v>
      </c>
      <c r="Z7" s="2">
        <v>-77</v>
      </c>
      <c r="AA7" s="15">
        <v>63000000</v>
      </c>
    </row>
    <row r="8" spans="1:27" ht="13.5">
      <c r="A8" s="46" t="s">
        <v>34</v>
      </c>
      <c r="B8" s="47"/>
      <c r="C8" s="9">
        <v>21951149</v>
      </c>
      <c r="D8" s="10"/>
      <c r="E8" s="11">
        <v>49415092</v>
      </c>
      <c r="F8" s="11">
        <v>49415092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12353773</v>
      </c>
      <c r="Y8" s="11">
        <v>-12353773</v>
      </c>
      <c r="Z8" s="2">
        <v>-100</v>
      </c>
      <c r="AA8" s="15">
        <v>49415092</v>
      </c>
    </row>
    <row r="9" spans="1:27" ht="13.5">
      <c r="A9" s="46" t="s">
        <v>35</v>
      </c>
      <c r="B9" s="47"/>
      <c r="C9" s="9">
        <v>14446644</v>
      </c>
      <c r="D9" s="10"/>
      <c r="E9" s="11"/>
      <c r="F9" s="11"/>
      <c r="G9" s="11"/>
      <c r="H9" s="11">
        <v>39164</v>
      </c>
      <c r="I9" s="11">
        <v>409379</v>
      </c>
      <c r="J9" s="11">
        <v>448543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448543</v>
      </c>
      <c r="X9" s="11"/>
      <c r="Y9" s="11">
        <v>448543</v>
      </c>
      <c r="Z9" s="2"/>
      <c r="AA9" s="15"/>
    </row>
    <row r="10" spans="1:27" ht="13.5">
      <c r="A10" s="46" t="s">
        <v>36</v>
      </c>
      <c r="B10" s="47"/>
      <c r="C10" s="9"/>
      <c r="D10" s="10"/>
      <c r="E10" s="11">
        <v>1500000</v>
      </c>
      <c r="F10" s="11">
        <v>1500000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375000</v>
      </c>
      <c r="Y10" s="11">
        <v>-375000</v>
      </c>
      <c r="Z10" s="2">
        <v>-100</v>
      </c>
      <c r="AA10" s="15">
        <v>1500000</v>
      </c>
    </row>
    <row r="11" spans="1:27" ht="13.5">
      <c r="A11" s="48" t="s">
        <v>37</v>
      </c>
      <c r="B11" s="47"/>
      <c r="C11" s="49">
        <f aca="true" t="shared" si="1" ref="C11:Y11">SUM(C6:C10)</f>
        <v>59971710</v>
      </c>
      <c r="D11" s="50">
        <f t="shared" si="1"/>
        <v>0</v>
      </c>
      <c r="E11" s="51">
        <f t="shared" si="1"/>
        <v>113915092</v>
      </c>
      <c r="F11" s="51">
        <f t="shared" si="1"/>
        <v>113915092</v>
      </c>
      <c r="G11" s="51">
        <f t="shared" si="1"/>
        <v>0</v>
      </c>
      <c r="H11" s="51">
        <f t="shared" si="1"/>
        <v>2116892</v>
      </c>
      <c r="I11" s="51">
        <f t="shared" si="1"/>
        <v>1953443</v>
      </c>
      <c r="J11" s="51">
        <f t="shared" si="1"/>
        <v>4070335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4070335</v>
      </c>
      <c r="X11" s="51">
        <f t="shared" si="1"/>
        <v>28478773</v>
      </c>
      <c r="Y11" s="51">
        <f t="shared" si="1"/>
        <v>-24408438</v>
      </c>
      <c r="Z11" s="52">
        <f>+IF(X11&lt;&gt;0,+(Y11/X11)*100,0)</f>
        <v>-85.70747763606248</v>
      </c>
      <c r="AA11" s="53">
        <f>SUM(AA6:AA10)</f>
        <v>113915092</v>
      </c>
    </row>
    <row r="12" spans="1:27" ht="13.5">
      <c r="A12" s="54" t="s">
        <v>38</v>
      </c>
      <c r="B12" s="35"/>
      <c r="C12" s="9">
        <v>2099892</v>
      </c>
      <c r="D12" s="10"/>
      <c r="E12" s="11">
        <v>14000000</v>
      </c>
      <c r="F12" s="11">
        <v>14000000</v>
      </c>
      <c r="G12" s="11"/>
      <c r="H12" s="11">
        <v>140734</v>
      </c>
      <c r="I12" s="11"/>
      <c r="J12" s="11">
        <v>140734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140734</v>
      </c>
      <c r="X12" s="11">
        <v>3500000</v>
      </c>
      <c r="Y12" s="11">
        <v>-3359266</v>
      </c>
      <c r="Z12" s="2">
        <v>-95.98</v>
      </c>
      <c r="AA12" s="15">
        <v>14000000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1645064</v>
      </c>
      <c r="D15" s="10"/>
      <c r="E15" s="11">
        <v>5992279</v>
      </c>
      <c r="F15" s="11">
        <v>5992279</v>
      </c>
      <c r="G15" s="11"/>
      <c r="H15" s="11">
        <v>628716</v>
      </c>
      <c r="I15" s="11">
        <v>264208</v>
      </c>
      <c r="J15" s="11">
        <v>892924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892924</v>
      </c>
      <c r="X15" s="11">
        <v>1498070</v>
      </c>
      <c r="Y15" s="11">
        <v>-605146</v>
      </c>
      <c r="Z15" s="2">
        <v>-40.4</v>
      </c>
      <c r="AA15" s="15">
        <v>5992279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3000000</v>
      </c>
      <c r="F18" s="18">
        <v>3000000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750000</v>
      </c>
      <c r="Y18" s="18">
        <v>-750000</v>
      </c>
      <c r="Z18" s="3">
        <v>-100</v>
      </c>
      <c r="AA18" s="23">
        <v>3000000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141936653</v>
      </c>
      <c r="F20" s="60">
        <f t="shared" si="2"/>
        <v>141936653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35484163</v>
      </c>
      <c r="Y20" s="60">
        <f t="shared" si="2"/>
        <v>-35484163</v>
      </c>
      <c r="Z20" s="61">
        <f>+IF(X20&lt;&gt;0,+(Y20/X20)*100,0)</f>
        <v>-100</v>
      </c>
      <c r="AA20" s="62">
        <f>SUM(AA26:AA33)</f>
        <v>141936653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>
        <v>105000000</v>
      </c>
      <c r="F22" s="11">
        <v>105000000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26250000</v>
      </c>
      <c r="Y22" s="11">
        <v>-26250000</v>
      </c>
      <c r="Z22" s="2">
        <v>-100</v>
      </c>
      <c r="AA22" s="15">
        <v>105000000</v>
      </c>
    </row>
    <row r="23" spans="1:27" ht="13.5">
      <c r="A23" s="46" t="s">
        <v>34</v>
      </c>
      <c r="B23" s="47"/>
      <c r="C23" s="9"/>
      <c r="D23" s="10"/>
      <c r="E23" s="11">
        <v>7300000</v>
      </c>
      <c r="F23" s="11">
        <v>7300000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1825000</v>
      </c>
      <c r="Y23" s="11">
        <v>-1825000</v>
      </c>
      <c r="Z23" s="2">
        <v>-100</v>
      </c>
      <c r="AA23" s="15">
        <v>7300000</v>
      </c>
    </row>
    <row r="24" spans="1:27" ht="13.5">
      <c r="A24" s="46" t="s">
        <v>35</v>
      </c>
      <c r="B24" s="47"/>
      <c r="C24" s="9"/>
      <c r="D24" s="10"/>
      <c r="E24" s="11">
        <v>20902653</v>
      </c>
      <c r="F24" s="11">
        <v>20902653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5225663</v>
      </c>
      <c r="Y24" s="11">
        <v>-5225663</v>
      </c>
      <c r="Z24" s="2">
        <v>-100</v>
      </c>
      <c r="AA24" s="15">
        <v>20902653</v>
      </c>
    </row>
    <row r="25" spans="1:27" ht="13.5">
      <c r="A25" s="46" t="s">
        <v>36</v>
      </c>
      <c r="B25" s="47"/>
      <c r="C25" s="9"/>
      <c r="D25" s="10"/>
      <c r="E25" s="11">
        <v>1950000</v>
      </c>
      <c r="F25" s="11">
        <v>1950000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487500</v>
      </c>
      <c r="Y25" s="11">
        <v>-487500</v>
      </c>
      <c r="Z25" s="2">
        <v>-100</v>
      </c>
      <c r="AA25" s="15">
        <v>1950000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135152653</v>
      </c>
      <c r="F26" s="51">
        <f t="shared" si="3"/>
        <v>135152653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33788163</v>
      </c>
      <c r="Y26" s="51">
        <f t="shared" si="3"/>
        <v>-33788163</v>
      </c>
      <c r="Z26" s="52">
        <f>+IF(X26&lt;&gt;0,+(Y26/X26)*100,0)</f>
        <v>-100</v>
      </c>
      <c r="AA26" s="53">
        <f>SUM(AA21:AA25)</f>
        <v>135152653</v>
      </c>
    </row>
    <row r="27" spans="1:27" ht="13.5">
      <c r="A27" s="54" t="s">
        <v>38</v>
      </c>
      <c r="B27" s="64"/>
      <c r="C27" s="9"/>
      <c r="D27" s="10"/>
      <c r="E27" s="11">
        <v>4284000</v>
      </c>
      <c r="F27" s="11">
        <v>4284000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1071000</v>
      </c>
      <c r="Y27" s="11">
        <v>-1071000</v>
      </c>
      <c r="Z27" s="2">
        <v>-100</v>
      </c>
      <c r="AA27" s="15">
        <v>4284000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2500000</v>
      </c>
      <c r="F30" s="11">
        <v>2500000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625000</v>
      </c>
      <c r="Y30" s="11">
        <v>-625000</v>
      </c>
      <c r="Z30" s="2">
        <v>-100</v>
      </c>
      <c r="AA30" s="15">
        <v>2500000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14018509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9555408</v>
      </c>
      <c r="D37" s="10">
        <f t="shared" si="4"/>
        <v>0</v>
      </c>
      <c r="E37" s="11">
        <f t="shared" si="4"/>
        <v>168000000</v>
      </c>
      <c r="F37" s="11">
        <f t="shared" si="4"/>
        <v>168000000</v>
      </c>
      <c r="G37" s="11">
        <f t="shared" si="4"/>
        <v>0</v>
      </c>
      <c r="H37" s="11">
        <f t="shared" si="4"/>
        <v>2077728</v>
      </c>
      <c r="I37" s="11">
        <f t="shared" si="4"/>
        <v>1544064</v>
      </c>
      <c r="J37" s="11">
        <f t="shared" si="4"/>
        <v>3621792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3621792</v>
      </c>
      <c r="X37" s="11">
        <f t="shared" si="4"/>
        <v>42000000</v>
      </c>
      <c r="Y37" s="11">
        <f t="shared" si="4"/>
        <v>-38378208</v>
      </c>
      <c r="Z37" s="2">
        <f t="shared" si="5"/>
        <v>-91.37668571428571</v>
      </c>
      <c r="AA37" s="15">
        <f>AA7+AA22</f>
        <v>168000000</v>
      </c>
    </row>
    <row r="38" spans="1:27" ht="13.5">
      <c r="A38" s="46" t="s">
        <v>34</v>
      </c>
      <c r="B38" s="47"/>
      <c r="C38" s="9">
        <f t="shared" si="4"/>
        <v>21951149</v>
      </c>
      <c r="D38" s="10">
        <f t="shared" si="4"/>
        <v>0</v>
      </c>
      <c r="E38" s="11">
        <f t="shared" si="4"/>
        <v>56715092</v>
      </c>
      <c r="F38" s="11">
        <f t="shared" si="4"/>
        <v>56715092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14178773</v>
      </c>
      <c r="Y38" s="11">
        <f t="shared" si="4"/>
        <v>-14178773</v>
      </c>
      <c r="Z38" s="2">
        <f t="shared" si="5"/>
        <v>-100</v>
      </c>
      <c r="AA38" s="15">
        <f>AA8+AA23</f>
        <v>56715092</v>
      </c>
    </row>
    <row r="39" spans="1:27" ht="13.5">
      <c r="A39" s="46" t="s">
        <v>35</v>
      </c>
      <c r="B39" s="47"/>
      <c r="C39" s="9">
        <f t="shared" si="4"/>
        <v>14446644</v>
      </c>
      <c r="D39" s="10">
        <f t="shared" si="4"/>
        <v>0</v>
      </c>
      <c r="E39" s="11">
        <f t="shared" si="4"/>
        <v>20902653</v>
      </c>
      <c r="F39" s="11">
        <f t="shared" si="4"/>
        <v>20902653</v>
      </c>
      <c r="G39" s="11">
        <f t="shared" si="4"/>
        <v>0</v>
      </c>
      <c r="H39" s="11">
        <f t="shared" si="4"/>
        <v>39164</v>
      </c>
      <c r="I39" s="11">
        <f t="shared" si="4"/>
        <v>409379</v>
      </c>
      <c r="J39" s="11">
        <f t="shared" si="4"/>
        <v>448543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448543</v>
      </c>
      <c r="X39" s="11">
        <f t="shared" si="4"/>
        <v>5225663</v>
      </c>
      <c r="Y39" s="11">
        <f t="shared" si="4"/>
        <v>-4777120</v>
      </c>
      <c r="Z39" s="2">
        <f t="shared" si="5"/>
        <v>-91.4165341316499</v>
      </c>
      <c r="AA39" s="15">
        <f>AA9+AA24</f>
        <v>20902653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3450000</v>
      </c>
      <c r="F40" s="11">
        <f t="shared" si="4"/>
        <v>3450000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862500</v>
      </c>
      <c r="Y40" s="11">
        <f t="shared" si="4"/>
        <v>-862500</v>
      </c>
      <c r="Z40" s="2">
        <f t="shared" si="5"/>
        <v>-100</v>
      </c>
      <c r="AA40" s="15">
        <f>AA10+AA25</f>
        <v>3450000</v>
      </c>
    </row>
    <row r="41" spans="1:27" ht="13.5">
      <c r="A41" s="48" t="s">
        <v>37</v>
      </c>
      <c r="B41" s="47"/>
      <c r="C41" s="49">
        <f aca="true" t="shared" si="6" ref="C41:Y41">SUM(C36:C40)</f>
        <v>59971710</v>
      </c>
      <c r="D41" s="50">
        <f t="shared" si="6"/>
        <v>0</v>
      </c>
      <c r="E41" s="51">
        <f t="shared" si="6"/>
        <v>249067745</v>
      </c>
      <c r="F41" s="51">
        <f t="shared" si="6"/>
        <v>249067745</v>
      </c>
      <c r="G41" s="51">
        <f t="shared" si="6"/>
        <v>0</v>
      </c>
      <c r="H41" s="51">
        <f t="shared" si="6"/>
        <v>2116892</v>
      </c>
      <c r="I41" s="51">
        <f t="shared" si="6"/>
        <v>1953443</v>
      </c>
      <c r="J41" s="51">
        <f t="shared" si="6"/>
        <v>4070335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4070335</v>
      </c>
      <c r="X41" s="51">
        <f t="shared" si="6"/>
        <v>62266936</v>
      </c>
      <c r="Y41" s="51">
        <f t="shared" si="6"/>
        <v>-58196601</v>
      </c>
      <c r="Z41" s="52">
        <f t="shared" si="5"/>
        <v>-93.46308769713673</v>
      </c>
      <c r="AA41" s="53">
        <f>SUM(AA36:AA40)</f>
        <v>249067745</v>
      </c>
    </row>
    <row r="42" spans="1:27" ht="13.5">
      <c r="A42" s="54" t="s">
        <v>38</v>
      </c>
      <c r="B42" s="35"/>
      <c r="C42" s="65">
        <f aca="true" t="shared" si="7" ref="C42:Y48">C12+C27</f>
        <v>2099892</v>
      </c>
      <c r="D42" s="66">
        <f t="shared" si="7"/>
        <v>0</v>
      </c>
      <c r="E42" s="67">
        <f t="shared" si="7"/>
        <v>18284000</v>
      </c>
      <c r="F42" s="67">
        <f t="shared" si="7"/>
        <v>18284000</v>
      </c>
      <c r="G42" s="67">
        <f t="shared" si="7"/>
        <v>0</v>
      </c>
      <c r="H42" s="67">
        <f t="shared" si="7"/>
        <v>140734</v>
      </c>
      <c r="I42" s="67">
        <f t="shared" si="7"/>
        <v>0</v>
      </c>
      <c r="J42" s="67">
        <f t="shared" si="7"/>
        <v>140734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140734</v>
      </c>
      <c r="X42" s="67">
        <f t="shared" si="7"/>
        <v>4571000</v>
      </c>
      <c r="Y42" s="67">
        <f t="shared" si="7"/>
        <v>-4430266</v>
      </c>
      <c r="Z42" s="69">
        <f t="shared" si="5"/>
        <v>-96.9211551082914</v>
      </c>
      <c r="AA42" s="68">
        <f aca="true" t="shared" si="8" ref="AA42:AA48">AA12+AA27</f>
        <v>18284000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1645064</v>
      </c>
      <c r="D45" s="66">
        <f t="shared" si="7"/>
        <v>0</v>
      </c>
      <c r="E45" s="67">
        <f t="shared" si="7"/>
        <v>8492279</v>
      </c>
      <c r="F45" s="67">
        <f t="shared" si="7"/>
        <v>8492279</v>
      </c>
      <c r="G45" s="67">
        <f t="shared" si="7"/>
        <v>0</v>
      </c>
      <c r="H45" s="67">
        <f t="shared" si="7"/>
        <v>628716</v>
      </c>
      <c r="I45" s="67">
        <f t="shared" si="7"/>
        <v>264208</v>
      </c>
      <c r="J45" s="67">
        <f t="shared" si="7"/>
        <v>892924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892924</v>
      </c>
      <c r="X45" s="67">
        <f t="shared" si="7"/>
        <v>2123070</v>
      </c>
      <c r="Y45" s="67">
        <f t="shared" si="7"/>
        <v>-1230146</v>
      </c>
      <c r="Z45" s="69">
        <f t="shared" si="5"/>
        <v>-57.94184836109972</v>
      </c>
      <c r="AA45" s="68">
        <f t="shared" si="8"/>
        <v>8492279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3000000</v>
      </c>
      <c r="F48" s="67">
        <f t="shared" si="7"/>
        <v>3000000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750000</v>
      </c>
      <c r="Y48" s="67">
        <f t="shared" si="7"/>
        <v>-750000</v>
      </c>
      <c r="Z48" s="69">
        <f t="shared" si="5"/>
        <v>-100</v>
      </c>
      <c r="AA48" s="68">
        <f t="shared" si="8"/>
        <v>3000000</v>
      </c>
    </row>
    <row r="49" spans="1:27" ht="13.5">
      <c r="A49" s="75" t="s">
        <v>49</v>
      </c>
      <c r="B49" s="76"/>
      <c r="C49" s="77">
        <f aca="true" t="shared" si="9" ref="C49:Y49">SUM(C41:C48)</f>
        <v>63716666</v>
      </c>
      <c r="D49" s="78">
        <f t="shared" si="9"/>
        <v>0</v>
      </c>
      <c r="E49" s="79">
        <f t="shared" si="9"/>
        <v>278844024</v>
      </c>
      <c r="F49" s="79">
        <f t="shared" si="9"/>
        <v>278844024</v>
      </c>
      <c r="G49" s="79">
        <f t="shared" si="9"/>
        <v>0</v>
      </c>
      <c r="H49" s="79">
        <f t="shared" si="9"/>
        <v>2886342</v>
      </c>
      <c r="I49" s="79">
        <f t="shared" si="9"/>
        <v>2217651</v>
      </c>
      <c r="J49" s="79">
        <f t="shared" si="9"/>
        <v>5103993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5103993</v>
      </c>
      <c r="X49" s="79">
        <f t="shared" si="9"/>
        <v>69711006</v>
      </c>
      <c r="Y49" s="79">
        <f t="shared" si="9"/>
        <v>-64607013</v>
      </c>
      <c r="Z49" s="80">
        <f t="shared" si="5"/>
        <v>-92.67835411814312</v>
      </c>
      <c r="AA49" s="81">
        <f>SUM(AA41:AA48)</f>
        <v>278844024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782043</v>
      </c>
      <c r="D51" s="66">
        <f t="shared" si="10"/>
        <v>0</v>
      </c>
      <c r="E51" s="67">
        <f t="shared" si="10"/>
        <v>20891311</v>
      </c>
      <c r="F51" s="67">
        <f t="shared" si="10"/>
        <v>20891311</v>
      </c>
      <c r="G51" s="67">
        <f t="shared" si="10"/>
        <v>0</v>
      </c>
      <c r="H51" s="67">
        <f t="shared" si="10"/>
        <v>0</v>
      </c>
      <c r="I51" s="67">
        <f t="shared" si="10"/>
        <v>154358</v>
      </c>
      <c r="J51" s="67">
        <f t="shared" si="10"/>
        <v>154358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154358</v>
      </c>
      <c r="X51" s="67">
        <f t="shared" si="10"/>
        <v>5222829</v>
      </c>
      <c r="Y51" s="67">
        <f t="shared" si="10"/>
        <v>-5068471</v>
      </c>
      <c r="Z51" s="69">
        <f>+IF(X51&lt;&gt;0,+(Y51/X51)*100,0)</f>
        <v>-97.04455190855377</v>
      </c>
      <c r="AA51" s="68">
        <f>SUM(AA57:AA61)</f>
        <v>20891311</v>
      </c>
    </row>
    <row r="52" spans="1:27" ht="13.5">
      <c r="A52" s="84" t="s">
        <v>32</v>
      </c>
      <c r="B52" s="47"/>
      <c r="C52" s="9"/>
      <c r="D52" s="10"/>
      <c r="E52" s="11">
        <v>2899339</v>
      </c>
      <c r="F52" s="11">
        <v>2899339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724835</v>
      </c>
      <c r="Y52" s="11">
        <v>-724835</v>
      </c>
      <c r="Z52" s="2">
        <v>-100</v>
      </c>
      <c r="AA52" s="15">
        <v>2899339</v>
      </c>
    </row>
    <row r="53" spans="1:27" ht="13.5">
      <c r="A53" s="84" t="s">
        <v>33</v>
      </c>
      <c r="B53" s="47"/>
      <c r="C53" s="9"/>
      <c r="D53" s="10"/>
      <c r="E53" s="11">
        <v>5088000</v>
      </c>
      <c r="F53" s="11">
        <v>5088000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1272000</v>
      </c>
      <c r="Y53" s="11">
        <v>-1272000</v>
      </c>
      <c r="Z53" s="2">
        <v>-100</v>
      </c>
      <c r="AA53" s="15">
        <v>5088000</v>
      </c>
    </row>
    <row r="54" spans="1:27" ht="13.5">
      <c r="A54" s="84" t="s">
        <v>34</v>
      </c>
      <c r="B54" s="47"/>
      <c r="C54" s="9"/>
      <c r="D54" s="10"/>
      <c r="E54" s="11">
        <v>2014204</v>
      </c>
      <c r="F54" s="11">
        <v>2014204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503551</v>
      </c>
      <c r="Y54" s="11">
        <v>-503551</v>
      </c>
      <c r="Z54" s="2">
        <v>-100</v>
      </c>
      <c r="AA54" s="15">
        <v>2014204</v>
      </c>
    </row>
    <row r="55" spans="1:27" ht="13.5">
      <c r="A55" s="84" t="s">
        <v>35</v>
      </c>
      <c r="B55" s="47"/>
      <c r="C55" s="9"/>
      <c r="D55" s="10"/>
      <c r="E55" s="11">
        <v>447667</v>
      </c>
      <c r="F55" s="11">
        <v>447667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111917</v>
      </c>
      <c r="Y55" s="11">
        <v>-111917</v>
      </c>
      <c r="Z55" s="2">
        <v>-100</v>
      </c>
      <c r="AA55" s="15">
        <v>447667</v>
      </c>
    </row>
    <row r="56" spans="1:27" ht="13.5">
      <c r="A56" s="84" t="s">
        <v>36</v>
      </c>
      <c r="B56" s="47"/>
      <c r="C56" s="9"/>
      <c r="D56" s="10"/>
      <c r="E56" s="11">
        <v>2066654</v>
      </c>
      <c r="F56" s="11">
        <v>2066654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516664</v>
      </c>
      <c r="Y56" s="11">
        <v>-516664</v>
      </c>
      <c r="Z56" s="2">
        <v>-100</v>
      </c>
      <c r="AA56" s="15">
        <v>2066654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12515864</v>
      </c>
      <c r="F57" s="51">
        <f t="shared" si="11"/>
        <v>12515864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3128967</v>
      </c>
      <c r="Y57" s="51">
        <f t="shared" si="11"/>
        <v>-3128967</v>
      </c>
      <c r="Z57" s="52">
        <f>+IF(X57&lt;&gt;0,+(Y57/X57)*100,0)</f>
        <v>-100</v>
      </c>
      <c r="AA57" s="53">
        <f>SUM(AA52:AA56)</f>
        <v>12515864</v>
      </c>
    </row>
    <row r="58" spans="1:27" ht="13.5">
      <c r="A58" s="86" t="s">
        <v>38</v>
      </c>
      <c r="B58" s="35"/>
      <c r="C58" s="9"/>
      <c r="D58" s="10"/>
      <c r="E58" s="11">
        <v>661498</v>
      </c>
      <c r="F58" s="11">
        <v>661498</v>
      </c>
      <c r="G58" s="11"/>
      <c r="H58" s="11"/>
      <c r="I58" s="11">
        <v>154358</v>
      </c>
      <c r="J58" s="11">
        <v>154358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154358</v>
      </c>
      <c r="X58" s="11">
        <v>165375</v>
      </c>
      <c r="Y58" s="11">
        <v>-11017</v>
      </c>
      <c r="Z58" s="2">
        <v>-6.66</v>
      </c>
      <c r="AA58" s="15">
        <v>661498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782043</v>
      </c>
      <c r="D61" s="10"/>
      <c r="E61" s="11">
        <v>7713949</v>
      </c>
      <c r="F61" s="11">
        <v>7713949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1928487</v>
      </c>
      <c r="Y61" s="11">
        <v>-1928487</v>
      </c>
      <c r="Z61" s="2">
        <v>-100</v>
      </c>
      <c r="AA61" s="15">
        <v>7713949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5100000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5265475</v>
      </c>
      <c r="F66" s="14"/>
      <c r="G66" s="14">
        <v>41580</v>
      </c>
      <c r="H66" s="14">
        <v>157742</v>
      </c>
      <c r="I66" s="14">
        <v>140683</v>
      </c>
      <c r="J66" s="14">
        <v>340005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340005</v>
      </c>
      <c r="X66" s="14"/>
      <c r="Y66" s="14">
        <v>340005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6445954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4079881</v>
      </c>
      <c r="F68" s="11"/>
      <c r="G68" s="11">
        <v>75</v>
      </c>
      <c r="H68" s="11">
        <v>85520</v>
      </c>
      <c r="I68" s="11">
        <v>354893</v>
      </c>
      <c r="J68" s="11">
        <v>440488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440488</v>
      </c>
      <c r="X68" s="11"/>
      <c r="Y68" s="11">
        <v>440488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20891310</v>
      </c>
      <c r="F69" s="79">
        <f t="shared" si="12"/>
        <v>0</v>
      </c>
      <c r="G69" s="79">
        <f t="shared" si="12"/>
        <v>41655</v>
      </c>
      <c r="H69" s="79">
        <f t="shared" si="12"/>
        <v>243262</v>
      </c>
      <c r="I69" s="79">
        <f t="shared" si="12"/>
        <v>495576</v>
      </c>
      <c r="J69" s="79">
        <f t="shared" si="12"/>
        <v>780493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780493</v>
      </c>
      <c r="X69" s="79">
        <f t="shared" si="12"/>
        <v>0</v>
      </c>
      <c r="Y69" s="79">
        <f t="shared" si="12"/>
        <v>780493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1775861</v>
      </c>
      <c r="D5" s="42">
        <f t="shared" si="0"/>
        <v>0</v>
      </c>
      <c r="E5" s="43">
        <f t="shared" si="0"/>
        <v>4100000</v>
      </c>
      <c r="F5" s="43">
        <f t="shared" si="0"/>
        <v>4100000</v>
      </c>
      <c r="G5" s="43">
        <f t="shared" si="0"/>
        <v>0</v>
      </c>
      <c r="H5" s="43">
        <f t="shared" si="0"/>
        <v>74200</v>
      </c>
      <c r="I5" s="43">
        <f t="shared" si="0"/>
        <v>0</v>
      </c>
      <c r="J5" s="43">
        <f t="shared" si="0"/>
        <v>74200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74200</v>
      </c>
      <c r="X5" s="43">
        <f t="shared" si="0"/>
        <v>1025000</v>
      </c>
      <c r="Y5" s="43">
        <f t="shared" si="0"/>
        <v>-950800</v>
      </c>
      <c r="Z5" s="44">
        <f>+IF(X5&lt;&gt;0,+(Y5/X5)*100,0)</f>
        <v>-92.7609756097561</v>
      </c>
      <c r="AA5" s="45">
        <f>SUM(AA11:AA18)</f>
        <v>4100000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1775861</v>
      </c>
      <c r="D15" s="10"/>
      <c r="E15" s="11">
        <v>4100000</v>
      </c>
      <c r="F15" s="11">
        <v>4100000</v>
      </c>
      <c r="G15" s="11"/>
      <c r="H15" s="11">
        <v>74200</v>
      </c>
      <c r="I15" s="11"/>
      <c r="J15" s="11">
        <v>74200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74200</v>
      </c>
      <c r="X15" s="11">
        <v>1025000</v>
      </c>
      <c r="Y15" s="11">
        <v>-950800</v>
      </c>
      <c r="Z15" s="2">
        <v>-92.76</v>
      </c>
      <c r="AA15" s="15">
        <v>4100000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1775861</v>
      </c>
      <c r="D45" s="66">
        <f t="shared" si="7"/>
        <v>0</v>
      </c>
      <c r="E45" s="67">
        <f t="shared" si="7"/>
        <v>4100000</v>
      </c>
      <c r="F45" s="67">
        <f t="shared" si="7"/>
        <v>4100000</v>
      </c>
      <c r="G45" s="67">
        <f t="shared" si="7"/>
        <v>0</v>
      </c>
      <c r="H45" s="67">
        <f t="shared" si="7"/>
        <v>74200</v>
      </c>
      <c r="I45" s="67">
        <f t="shared" si="7"/>
        <v>0</v>
      </c>
      <c r="J45" s="67">
        <f t="shared" si="7"/>
        <v>74200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74200</v>
      </c>
      <c r="X45" s="67">
        <f t="shared" si="7"/>
        <v>1025000</v>
      </c>
      <c r="Y45" s="67">
        <f t="shared" si="7"/>
        <v>-950800</v>
      </c>
      <c r="Z45" s="69">
        <f t="shared" si="5"/>
        <v>-92.7609756097561</v>
      </c>
      <c r="AA45" s="68">
        <f t="shared" si="8"/>
        <v>4100000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1775861</v>
      </c>
      <c r="D49" s="78">
        <f t="shared" si="9"/>
        <v>0</v>
      </c>
      <c r="E49" s="79">
        <f t="shared" si="9"/>
        <v>4100000</v>
      </c>
      <c r="F49" s="79">
        <f t="shared" si="9"/>
        <v>4100000</v>
      </c>
      <c r="G49" s="79">
        <f t="shared" si="9"/>
        <v>0</v>
      </c>
      <c r="H49" s="79">
        <f t="shared" si="9"/>
        <v>74200</v>
      </c>
      <c r="I49" s="79">
        <f t="shared" si="9"/>
        <v>0</v>
      </c>
      <c r="J49" s="79">
        <f t="shared" si="9"/>
        <v>74200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74200</v>
      </c>
      <c r="X49" s="79">
        <f t="shared" si="9"/>
        <v>1025000</v>
      </c>
      <c r="Y49" s="79">
        <f t="shared" si="9"/>
        <v>-950800</v>
      </c>
      <c r="Z49" s="80">
        <f t="shared" si="5"/>
        <v>-92.7609756097561</v>
      </c>
      <c r="AA49" s="81">
        <f>SUM(AA41:AA48)</f>
        <v>4100000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34894</v>
      </c>
      <c r="H67" s="11">
        <v>144033</v>
      </c>
      <c r="I67" s="11">
        <v>200385</v>
      </c>
      <c r="J67" s="11">
        <v>379312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379312</v>
      </c>
      <c r="X67" s="11"/>
      <c r="Y67" s="11">
        <v>379312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243610</v>
      </c>
      <c r="H68" s="11">
        <v>910411</v>
      </c>
      <c r="I68" s="11">
        <v>432255</v>
      </c>
      <c r="J68" s="11">
        <v>1586276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1586276</v>
      </c>
      <c r="X68" s="11"/>
      <c r="Y68" s="11">
        <v>1586276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278504</v>
      </c>
      <c r="H69" s="79">
        <f t="shared" si="12"/>
        <v>1054444</v>
      </c>
      <c r="I69" s="79">
        <f t="shared" si="12"/>
        <v>632640</v>
      </c>
      <c r="J69" s="79">
        <f t="shared" si="12"/>
        <v>1965588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1965588</v>
      </c>
      <c r="X69" s="79">
        <f t="shared" si="12"/>
        <v>0</v>
      </c>
      <c r="Y69" s="79">
        <f t="shared" si="12"/>
        <v>1965588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6304532</v>
      </c>
      <c r="D5" s="42">
        <f t="shared" si="0"/>
        <v>0</v>
      </c>
      <c r="E5" s="43">
        <f t="shared" si="0"/>
        <v>28280000</v>
      </c>
      <c r="F5" s="43">
        <f t="shared" si="0"/>
        <v>28280000</v>
      </c>
      <c r="G5" s="43">
        <f t="shared" si="0"/>
        <v>1030599</v>
      </c>
      <c r="H5" s="43">
        <f t="shared" si="0"/>
        <v>54822</v>
      </c>
      <c r="I5" s="43">
        <f t="shared" si="0"/>
        <v>236029</v>
      </c>
      <c r="J5" s="43">
        <f t="shared" si="0"/>
        <v>1321450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1321450</v>
      </c>
      <c r="X5" s="43">
        <f t="shared" si="0"/>
        <v>7070000</v>
      </c>
      <c r="Y5" s="43">
        <f t="shared" si="0"/>
        <v>-5748550</v>
      </c>
      <c r="Z5" s="44">
        <f>+IF(X5&lt;&gt;0,+(Y5/X5)*100,0)</f>
        <v>-81.30905233380481</v>
      </c>
      <c r="AA5" s="45">
        <f>SUM(AA11:AA18)</f>
        <v>28280000</v>
      </c>
    </row>
    <row r="6" spans="1:27" ht="13.5">
      <c r="A6" s="46" t="s">
        <v>32</v>
      </c>
      <c r="B6" s="47"/>
      <c r="C6" s="9">
        <v>4694811</v>
      </c>
      <c r="D6" s="10"/>
      <c r="E6" s="11">
        <v>1300000</v>
      </c>
      <c r="F6" s="11">
        <v>1300000</v>
      </c>
      <c r="G6" s="11">
        <v>796980</v>
      </c>
      <c r="H6" s="11"/>
      <c r="I6" s="11">
        <v>234215</v>
      </c>
      <c r="J6" s="11">
        <v>1031195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1031195</v>
      </c>
      <c r="X6" s="11">
        <v>325000</v>
      </c>
      <c r="Y6" s="11">
        <v>706195</v>
      </c>
      <c r="Z6" s="2">
        <v>217.29</v>
      </c>
      <c r="AA6" s="15">
        <v>1300000</v>
      </c>
    </row>
    <row r="7" spans="1:27" ht="13.5">
      <c r="A7" s="46" t="s">
        <v>33</v>
      </c>
      <c r="B7" s="47"/>
      <c r="C7" s="9">
        <v>72000</v>
      </c>
      <c r="D7" s="10"/>
      <c r="E7" s="11">
        <v>1500000</v>
      </c>
      <c r="F7" s="11">
        <v>1500000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375000</v>
      </c>
      <c r="Y7" s="11">
        <v>-375000</v>
      </c>
      <c r="Z7" s="2">
        <v>-100</v>
      </c>
      <c r="AA7" s="15">
        <v>1500000</v>
      </c>
    </row>
    <row r="8" spans="1:27" ht="13.5">
      <c r="A8" s="46" t="s">
        <v>34</v>
      </c>
      <c r="B8" s="47"/>
      <c r="C8" s="9"/>
      <c r="D8" s="10"/>
      <c r="E8" s="11">
        <v>15857000</v>
      </c>
      <c r="F8" s="11">
        <v>15857000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3964250</v>
      </c>
      <c r="Y8" s="11">
        <v>-3964250</v>
      </c>
      <c r="Z8" s="2">
        <v>-100</v>
      </c>
      <c r="AA8" s="15">
        <v>15857000</v>
      </c>
    </row>
    <row r="9" spans="1:27" ht="13.5">
      <c r="A9" s="46" t="s">
        <v>35</v>
      </c>
      <c r="B9" s="47"/>
      <c r="C9" s="9">
        <v>1447839</v>
      </c>
      <c r="D9" s="10"/>
      <c r="E9" s="11"/>
      <c r="F9" s="11"/>
      <c r="G9" s="11">
        <v>233619</v>
      </c>
      <c r="H9" s="11"/>
      <c r="I9" s="11"/>
      <c r="J9" s="11">
        <v>233619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233619</v>
      </c>
      <c r="X9" s="11"/>
      <c r="Y9" s="11">
        <v>233619</v>
      </c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6214650</v>
      </c>
      <c r="D11" s="50">
        <f t="shared" si="1"/>
        <v>0</v>
      </c>
      <c r="E11" s="51">
        <f t="shared" si="1"/>
        <v>18657000</v>
      </c>
      <c r="F11" s="51">
        <f t="shared" si="1"/>
        <v>18657000</v>
      </c>
      <c r="G11" s="51">
        <f t="shared" si="1"/>
        <v>1030599</v>
      </c>
      <c r="H11" s="51">
        <f t="shared" si="1"/>
        <v>0</v>
      </c>
      <c r="I11" s="51">
        <f t="shared" si="1"/>
        <v>234215</v>
      </c>
      <c r="J11" s="51">
        <f t="shared" si="1"/>
        <v>1264814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1264814</v>
      </c>
      <c r="X11" s="51">
        <f t="shared" si="1"/>
        <v>4664250</v>
      </c>
      <c r="Y11" s="51">
        <f t="shared" si="1"/>
        <v>-3399436</v>
      </c>
      <c r="Z11" s="52">
        <f>+IF(X11&lt;&gt;0,+(Y11/X11)*100,0)</f>
        <v>-72.88280002143968</v>
      </c>
      <c r="AA11" s="53">
        <f>SUM(AA6:AA10)</f>
        <v>18657000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89882</v>
      </c>
      <c r="D15" s="10"/>
      <c r="E15" s="11">
        <v>9623000</v>
      </c>
      <c r="F15" s="11">
        <v>9623000</v>
      </c>
      <c r="G15" s="11"/>
      <c r="H15" s="11">
        <v>54822</v>
      </c>
      <c r="I15" s="11">
        <v>1814</v>
      </c>
      <c r="J15" s="11">
        <v>56636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56636</v>
      </c>
      <c r="X15" s="11">
        <v>2405750</v>
      </c>
      <c r="Y15" s="11">
        <v>-2349114</v>
      </c>
      <c r="Z15" s="2">
        <v>-97.65</v>
      </c>
      <c r="AA15" s="15">
        <v>9623000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4694811</v>
      </c>
      <c r="D36" s="10">
        <f t="shared" si="4"/>
        <v>0</v>
      </c>
      <c r="E36" s="11">
        <f t="shared" si="4"/>
        <v>1300000</v>
      </c>
      <c r="F36" s="11">
        <f t="shared" si="4"/>
        <v>1300000</v>
      </c>
      <c r="G36" s="11">
        <f t="shared" si="4"/>
        <v>796980</v>
      </c>
      <c r="H36" s="11">
        <f t="shared" si="4"/>
        <v>0</v>
      </c>
      <c r="I36" s="11">
        <f t="shared" si="4"/>
        <v>234215</v>
      </c>
      <c r="J36" s="11">
        <f t="shared" si="4"/>
        <v>1031195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1031195</v>
      </c>
      <c r="X36" s="11">
        <f t="shared" si="4"/>
        <v>325000</v>
      </c>
      <c r="Y36" s="11">
        <f t="shared" si="4"/>
        <v>706195</v>
      </c>
      <c r="Z36" s="2">
        <f aca="true" t="shared" si="5" ref="Z36:Z49">+IF(X36&lt;&gt;0,+(Y36/X36)*100,0)</f>
        <v>217.29076923076923</v>
      </c>
      <c r="AA36" s="15">
        <f>AA6+AA21</f>
        <v>1300000</v>
      </c>
    </row>
    <row r="37" spans="1:27" ht="13.5">
      <c r="A37" s="46" t="s">
        <v>33</v>
      </c>
      <c r="B37" s="47"/>
      <c r="C37" s="9">
        <f t="shared" si="4"/>
        <v>72000</v>
      </c>
      <c r="D37" s="10">
        <f t="shared" si="4"/>
        <v>0</v>
      </c>
      <c r="E37" s="11">
        <f t="shared" si="4"/>
        <v>1500000</v>
      </c>
      <c r="F37" s="11">
        <f t="shared" si="4"/>
        <v>1500000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375000</v>
      </c>
      <c r="Y37" s="11">
        <f t="shared" si="4"/>
        <v>-375000</v>
      </c>
      <c r="Z37" s="2">
        <f t="shared" si="5"/>
        <v>-100</v>
      </c>
      <c r="AA37" s="15">
        <f>AA7+AA22</f>
        <v>1500000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15857000</v>
      </c>
      <c r="F38" s="11">
        <f t="shared" si="4"/>
        <v>15857000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3964250</v>
      </c>
      <c r="Y38" s="11">
        <f t="shared" si="4"/>
        <v>-3964250</v>
      </c>
      <c r="Z38" s="2">
        <f t="shared" si="5"/>
        <v>-100</v>
      </c>
      <c r="AA38" s="15">
        <f>AA8+AA23</f>
        <v>15857000</v>
      </c>
    </row>
    <row r="39" spans="1:27" ht="13.5">
      <c r="A39" s="46" t="s">
        <v>35</v>
      </c>
      <c r="B39" s="47"/>
      <c r="C39" s="9">
        <f t="shared" si="4"/>
        <v>1447839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233619</v>
      </c>
      <c r="H39" s="11">
        <f t="shared" si="4"/>
        <v>0</v>
      </c>
      <c r="I39" s="11">
        <f t="shared" si="4"/>
        <v>0</v>
      </c>
      <c r="J39" s="11">
        <f t="shared" si="4"/>
        <v>233619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233619</v>
      </c>
      <c r="X39" s="11">
        <f t="shared" si="4"/>
        <v>0</v>
      </c>
      <c r="Y39" s="11">
        <f t="shared" si="4"/>
        <v>233619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6214650</v>
      </c>
      <c r="D41" s="50">
        <f t="shared" si="6"/>
        <v>0</v>
      </c>
      <c r="E41" s="51">
        <f t="shared" si="6"/>
        <v>18657000</v>
      </c>
      <c r="F41" s="51">
        <f t="shared" si="6"/>
        <v>18657000</v>
      </c>
      <c r="G41" s="51">
        <f t="shared" si="6"/>
        <v>1030599</v>
      </c>
      <c r="H41" s="51">
        <f t="shared" si="6"/>
        <v>0</v>
      </c>
      <c r="I41" s="51">
        <f t="shared" si="6"/>
        <v>234215</v>
      </c>
      <c r="J41" s="51">
        <f t="shared" si="6"/>
        <v>1264814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1264814</v>
      </c>
      <c r="X41" s="51">
        <f t="shared" si="6"/>
        <v>4664250</v>
      </c>
      <c r="Y41" s="51">
        <f t="shared" si="6"/>
        <v>-3399436</v>
      </c>
      <c r="Z41" s="52">
        <f t="shared" si="5"/>
        <v>-72.88280002143968</v>
      </c>
      <c r="AA41" s="53">
        <f>SUM(AA36:AA40)</f>
        <v>18657000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89882</v>
      </c>
      <c r="D45" s="66">
        <f t="shared" si="7"/>
        <v>0</v>
      </c>
      <c r="E45" s="67">
        <f t="shared" si="7"/>
        <v>9623000</v>
      </c>
      <c r="F45" s="67">
        <f t="shared" si="7"/>
        <v>9623000</v>
      </c>
      <c r="G45" s="67">
        <f t="shared" si="7"/>
        <v>0</v>
      </c>
      <c r="H45" s="67">
        <f t="shared" si="7"/>
        <v>54822</v>
      </c>
      <c r="I45" s="67">
        <f t="shared" si="7"/>
        <v>1814</v>
      </c>
      <c r="J45" s="67">
        <f t="shared" si="7"/>
        <v>56636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56636</v>
      </c>
      <c r="X45" s="67">
        <f t="shared" si="7"/>
        <v>2405750</v>
      </c>
      <c r="Y45" s="67">
        <f t="shared" si="7"/>
        <v>-2349114</v>
      </c>
      <c r="Z45" s="69">
        <f t="shared" si="5"/>
        <v>-97.64580692091863</v>
      </c>
      <c r="AA45" s="68">
        <f t="shared" si="8"/>
        <v>9623000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6304532</v>
      </c>
      <c r="D49" s="78">
        <f t="shared" si="9"/>
        <v>0</v>
      </c>
      <c r="E49" s="79">
        <f t="shared" si="9"/>
        <v>28280000</v>
      </c>
      <c r="F49" s="79">
        <f t="shared" si="9"/>
        <v>28280000</v>
      </c>
      <c r="G49" s="79">
        <f t="shared" si="9"/>
        <v>1030599</v>
      </c>
      <c r="H49" s="79">
        <f t="shared" si="9"/>
        <v>54822</v>
      </c>
      <c r="I49" s="79">
        <f t="shared" si="9"/>
        <v>236029</v>
      </c>
      <c r="J49" s="79">
        <f t="shared" si="9"/>
        <v>1321450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1321450</v>
      </c>
      <c r="X49" s="79">
        <f t="shared" si="9"/>
        <v>7070000</v>
      </c>
      <c r="Y49" s="79">
        <f t="shared" si="9"/>
        <v>-5748550</v>
      </c>
      <c r="Z49" s="80">
        <f t="shared" si="5"/>
        <v>-81.30905233380481</v>
      </c>
      <c r="AA49" s="81">
        <f>SUM(AA41:AA48)</f>
        <v>28280000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1206000</v>
      </c>
      <c r="F51" s="67">
        <f t="shared" si="10"/>
        <v>1206000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301500</v>
      </c>
      <c r="Y51" s="67">
        <f t="shared" si="10"/>
        <v>-301500</v>
      </c>
      <c r="Z51" s="69">
        <f>+IF(X51&lt;&gt;0,+(Y51/X51)*100,0)</f>
        <v>-100</v>
      </c>
      <c r="AA51" s="68">
        <f>SUM(AA57:AA61)</f>
        <v>1206000</v>
      </c>
    </row>
    <row r="52" spans="1:27" ht="13.5">
      <c r="A52" s="84" t="s">
        <v>32</v>
      </c>
      <c r="B52" s="47"/>
      <c r="C52" s="9"/>
      <c r="D52" s="10"/>
      <c r="E52" s="11">
        <v>62000</v>
      </c>
      <c r="F52" s="11">
        <v>62000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15500</v>
      </c>
      <c r="Y52" s="11">
        <v>-15500</v>
      </c>
      <c r="Z52" s="2">
        <v>-100</v>
      </c>
      <c r="AA52" s="15">
        <v>62000</v>
      </c>
    </row>
    <row r="53" spans="1:27" ht="13.5">
      <c r="A53" s="84" t="s">
        <v>33</v>
      </c>
      <c r="B53" s="47"/>
      <c r="C53" s="9"/>
      <c r="D53" s="10"/>
      <c r="E53" s="11">
        <v>678000</v>
      </c>
      <c r="F53" s="11">
        <v>678000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169500</v>
      </c>
      <c r="Y53" s="11">
        <v>-169500</v>
      </c>
      <c r="Z53" s="2">
        <v>-100</v>
      </c>
      <c r="AA53" s="15">
        <v>678000</v>
      </c>
    </row>
    <row r="54" spans="1:27" ht="13.5">
      <c r="A54" s="84" t="s">
        <v>34</v>
      </c>
      <c r="B54" s="47"/>
      <c r="C54" s="9"/>
      <c r="D54" s="10"/>
      <c r="E54" s="11">
        <v>54000</v>
      </c>
      <c r="F54" s="11">
        <v>54000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13500</v>
      </c>
      <c r="Y54" s="11">
        <v>-13500</v>
      </c>
      <c r="Z54" s="2">
        <v>-100</v>
      </c>
      <c r="AA54" s="15">
        <v>54000</v>
      </c>
    </row>
    <row r="55" spans="1:27" ht="13.5">
      <c r="A55" s="84" t="s">
        <v>35</v>
      </c>
      <c r="B55" s="47"/>
      <c r="C55" s="9"/>
      <c r="D55" s="10"/>
      <c r="E55" s="11">
        <v>85000</v>
      </c>
      <c r="F55" s="11">
        <v>85000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21250</v>
      </c>
      <c r="Y55" s="11">
        <v>-21250</v>
      </c>
      <c r="Z55" s="2">
        <v>-100</v>
      </c>
      <c r="AA55" s="15">
        <v>85000</v>
      </c>
    </row>
    <row r="56" spans="1:27" ht="13.5">
      <c r="A56" s="84" t="s">
        <v>36</v>
      </c>
      <c r="B56" s="47"/>
      <c r="C56" s="9"/>
      <c r="D56" s="10"/>
      <c r="E56" s="11">
        <v>8000</v>
      </c>
      <c r="F56" s="11">
        <v>8000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2000</v>
      </c>
      <c r="Y56" s="11">
        <v>-2000</v>
      </c>
      <c r="Z56" s="2">
        <v>-100</v>
      </c>
      <c r="AA56" s="15">
        <v>8000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887000</v>
      </c>
      <c r="F57" s="51">
        <f t="shared" si="11"/>
        <v>887000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221750</v>
      </c>
      <c r="Y57" s="51">
        <f t="shared" si="11"/>
        <v>-221750</v>
      </c>
      <c r="Z57" s="52">
        <f>+IF(X57&lt;&gt;0,+(Y57/X57)*100,0)</f>
        <v>-100</v>
      </c>
      <c r="AA57" s="53">
        <f>SUM(AA52:AA56)</f>
        <v>887000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319000</v>
      </c>
      <c r="F61" s="11">
        <v>319000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79750</v>
      </c>
      <c r="Y61" s="11">
        <v>-79750</v>
      </c>
      <c r="Z61" s="2">
        <v>-100</v>
      </c>
      <c r="AA61" s="15">
        <v>319000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83646</v>
      </c>
      <c r="H66" s="14">
        <v>57437</v>
      </c>
      <c r="I66" s="14">
        <v>43610</v>
      </c>
      <c r="J66" s="14">
        <v>184693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184693</v>
      </c>
      <c r="X66" s="14"/>
      <c r="Y66" s="14">
        <v>184693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1207412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1207412</v>
      </c>
      <c r="F69" s="79">
        <f t="shared" si="12"/>
        <v>0</v>
      </c>
      <c r="G69" s="79">
        <f t="shared" si="12"/>
        <v>83646</v>
      </c>
      <c r="H69" s="79">
        <f t="shared" si="12"/>
        <v>57437</v>
      </c>
      <c r="I69" s="79">
        <f t="shared" si="12"/>
        <v>43610</v>
      </c>
      <c r="J69" s="79">
        <f t="shared" si="12"/>
        <v>184693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184693</v>
      </c>
      <c r="X69" s="79">
        <f t="shared" si="12"/>
        <v>0</v>
      </c>
      <c r="Y69" s="79">
        <f t="shared" si="12"/>
        <v>184693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21126802</v>
      </c>
      <c r="D5" s="42">
        <f t="shared" si="0"/>
        <v>0</v>
      </c>
      <c r="E5" s="43">
        <f t="shared" si="0"/>
        <v>14160000</v>
      </c>
      <c r="F5" s="43">
        <f t="shared" si="0"/>
        <v>14160000</v>
      </c>
      <c r="G5" s="43">
        <f t="shared" si="0"/>
        <v>847460</v>
      </c>
      <c r="H5" s="43">
        <f t="shared" si="0"/>
        <v>821354</v>
      </c>
      <c r="I5" s="43">
        <f t="shared" si="0"/>
        <v>896150</v>
      </c>
      <c r="J5" s="43">
        <f t="shared" si="0"/>
        <v>2564964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2564964</v>
      </c>
      <c r="X5" s="43">
        <f t="shared" si="0"/>
        <v>3540000</v>
      </c>
      <c r="Y5" s="43">
        <f t="shared" si="0"/>
        <v>-975036</v>
      </c>
      <c r="Z5" s="44">
        <f>+IF(X5&lt;&gt;0,+(Y5/X5)*100,0)</f>
        <v>-27.543389830508474</v>
      </c>
      <c r="AA5" s="45">
        <f>SUM(AA11:AA18)</f>
        <v>14160000</v>
      </c>
    </row>
    <row r="6" spans="1:27" ht="13.5">
      <c r="A6" s="46" t="s">
        <v>32</v>
      </c>
      <c r="B6" s="47"/>
      <c r="C6" s="9"/>
      <c r="D6" s="10"/>
      <c r="E6" s="11">
        <v>6000000</v>
      </c>
      <c r="F6" s="11">
        <v>6000000</v>
      </c>
      <c r="G6" s="11">
        <v>391011</v>
      </c>
      <c r="H6" s="11">
        <v>595577</v>
      </c>
      <c r="I6" s="11">
        <v>664348</v>
      </c>
      <c r="J6" s="11">
        <v>1650936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1650936</v>
      </c>
      <c r="X6" s="11">
        <v>1500000</v>
      </c>
      <c r="Y6" s="11">
        <v>150936</v>
      </c>
      <c r="Z6" s="2">
        <v>10.06</v>
      </c>
      <c r="AA6" s="15">
        <v>6000000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>
        <v>7927000</v>
      </c>
      <c r="F9" s="11">
        <v>7927000</v>
      </c>
      <c r="G9" s="11">
        <v>456449</v>
      </c>
      <c r="H9" s="11"/>
      <c r="I9" s="11"/>
      <c r="J9" s="11">
        <v>456449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456449</v>
      </c>
      <c r="X9" s="11">
        <v>1981750</v>
      </c>
      <c r="Y9" s="11">
        <v>-1525301</v>
      </c>
      <c r="Z9" s="2">
        <v>-76.97</v>
      </c>
      <c r="AA9" s="15">
        <v>7927000</v>
      </c>
    </row>
    <row r="10" spans="1:27" ht="13.5">
      <c r="A10" s="46" t="s">
        <v>36</v>
      </c>
      <c r="B10" s="47"/>
      <c r="C10" s="9">
        <v>20087122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20087122</v>
      </c>
      <c r="D11" s="50">
        <f t="shared" si="1"/>
        <v>0</v>
      </c>
      <c r="E11" s="51">
        <f t="shared" si="1"/>
        <v>13927000</v>
      </c>
      <c r="F11" s="51">
        <f t="shared" si="1"/>
        <v>13927000</v>
      </c>
      <c r="G11" s="51">
        <f t="shared" si="1"/>
        <v>847460</v>
      </c>
      <c r="H11" s="51">
        <f t="shared" si="1"/>
        <v>595577</v>
      </c>
      <c r="I11" s="51">
        <f t="shared" si="1"/>
        <v>664348</v>
      </c>
      <c r="J11" s="51">
        <f t="shared" si="1"/>
        <v>2107385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2107385</v>
      </c>
      <c r="X11" s="51">
        <f t="shared" si="1"/>
        <v>3481750</v>
      </c>
      <c r="Y11" s="51">
        <f t="shared" si="1"/>
        <v>-1374365</v>
      </c>
      <c r="Z11" s="52">
        <f>+IF(X11&lt;&gt;0,+(Y11/X11)*100,0)</f>
        <v>-39.47339699863575</v>
      </c>
      <c r="AA11" s="53">
        <f>SUM(AA6:AA10)</f>
        <v>13927000</v>
      </c>
    </row>
    <row r="12" spans="1:27" ht="13.5">
      <c r="A12" s="54" t="s">
        <v>38</v>
      </c>
      <c r="B12" s="35"/>
      <c r="C12" s="9"/>
      <c r="D12" s="10"/>
      <c r="E12" s="11">
        <v>233000</v>
      </c>
      <c r="F12" s="11">
        <v>233000</v>
      </c>
      <c r="G12" s="11"/>
      <c r="H12" s="11">
        <v>210660</v>
      </c>
      <c r="I12" s="11">
        <v>172101</v>
      </c>
      <c r="J12" s="11">
        <v>382761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382761</v>
      </c>
      <c r="X12" s="11">
        <v>58250</v>
      </c>
      <c r="Y12" s="11">
        <v>324511</v>
      </c>
      <c r="Z12" s="2">
        <v>557.1</v>
      </c>
      <c r="AA12" s="15">
        <v>233000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1028513</v>
      </c>
      <c r="D15" s="10"/>
      <c r="E15" s="11"/>
      <c r="F15" s="11"/>
      <c r="G15" s="11"/>
      <c r="H15" s="11">
        <v>15117</v>
      </c>
      <c r="I15" s="11">
        <v>59701</v>
      </c>
      <c r="J15" s="11">
        <v>74818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74818</v>
      </c>
      <c r="X15" s="11"/>
      <c r="Y15" s="11">
        <v>74818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11167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6000000</v>
      </c>
      <c r="F36" s="11">
        <f t="shared" si="4"/>
        <v>6000000</v>
      </c>
      <c r="G36" s="11">
        <f t="shared" si="4"/>
        <v>391011</v>
      </c>
      <c r="H36" s="11">
        <f t="shared" si="4"/>
        <v>595577</v>
      </c>
      <c r="I36" s="11">
        <f t="shared" si="4"/>
        <v>664348</v>
      </c>
      <c r="J36" s="11">
        <f t="shared" si="4"/>
        <v>1650936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1650936</v>
      </c>
      <c r="X36" s="11">
        <f t="shared" si="4"/>
        <v>1500000</v>
      </c>
      <c r="Y36" s="11">
        <f t="shared" si="4"/>
        <v>150936</v>
      </c>
      <c r="Z36" s="2">
        <f aca="true" t="shared" si="5" ref="Z36:Z49">+IF(X36&lt;&gt;0,+(Y36/X36)*100,0)</f>
        <v>10.0624</v>
      </c>
      <c r="AA36" s="15">
        <f>AA6+AA21</f>
        <v>6000000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7927000</v>
      </c>
      <c r="F39" s="11">
        <f t="shared" si="4"/>
        <v>7927000</v>
      </c>
      <c r="G39" s="11">
        <f t="shared" si="4"/>
        <v>456449</v>
      </c>
      <c r="H39" s="11">
        <f t="shared" si="4"/>
        <v>0</v>
      </c>
      <c r="I39" s="11">
        <f t="shared" si="4"/>
        <v>0</v>
      </c>
      <c r="J39" s="11">
        <f t="shared" si="4"/>
        <v>456449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456449</v>
      </c>
      <c r="X39" s="11">
        <f t="shared" si="4"/>
        <v>1981750</v>
      </c>
      <c r="Y39" s="11">
        <f t="shared" si="4"/>
        <v>-1525301</v>
      </c>
      <c r="Z39" s="2">
        <f t="shared" si="5"/>
        <v>-76.96737731802699</v>
      </c>
      <c r="AA39" s="15">
        <f>AA9+AA24</f>
        <v>7927000</v>
      </c>
    </row>
    <row r="40" spans="1:27" ht="13.5">
      <c r="A40" s="46" t="s">
        <v>36</v>
      </c>
      <c r="B40" s="47"/>
      <c r="C40" s="9">
        <f t="shared" si="4"/>
        <v>20087122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20087122</v>
      </c>
      <c r="D41" s="50">
        <f t="shared" si="6"/>
        <v>0</v>
      </c>
      <c r="E41" s="51">
        <f t="shared" si="6"/>
        <v>13927000</v>
      </c>
      <c r="F41" s="51">
        <f t="shared" si="6"/>
        <v>13927000</v>
      </c>
      <c r="G41" s="51">
        <f t="shared" si="6"/>
        <v>847460</v>
      </c>
      <c r="H41" s="51">
        <f t="shared" si="6"/>
        <v>595577</v>
      </c>
      <c r="I41" s="51">
        <f t="shared" si="6"/>
        <v>664348</v>
      </c>
      <c r="J41" s="51">
        <f t="shared" si="6"/>
        <v>2107385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2107385</v>
      </c>
      <c r="X41" s="51">
        <f t="shared" si="6"/>
        <v>3481750</v>
      </c>
      <c r="Y41" s="51">
        <f t="shared" si="6"/>
        <v>-1374365</v>
      </c>
      <c r="Z41" s="52">
        <f t="shared" si="5"/>
        <v>-39.47339699863575</v>
      </c>
      <c r="AA41" s="53">
        <f>SUM(AA36:AA40)</f>
        <v>13927000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233000</v>
      </c>
      <c r="F42" s="67">
        <f t="shared" si="7"/>
        <v>233000</v>
      </c>
      <c r="G42" s="67">
        <f t="shared" si="7"/>
        <v>0</v>
      </c>
      <c r="H42" s="67">
        <f t="shared" si="7"/>
        <v>210660</v>
      </c>
      <c r="I42" s="67">
        <f t="shared" si="7"/>
        <v>172101</v>
      </c>
      <c r="J42" s="67">
        <f t="shared" si="7"/>
        <v>382761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382761</v>
      </c>
      <c r="X42" s="67">
        <f t="shared" si="7"/>
        <v>58250</v>
      </c>
      <c r="Y42" s="67">
        <f t="shared" si="7"/>
        <v>324511</v>
      </c>
      <c r="Z42" s="69">
        <f t="shared" si="5"/>
        <v>557.1004291845494</v>
      </c>
      <c r="AA42" s="68">
        <f aca="true" t="shared" si="8" ref="AA42:AA48">AA12+AA27</f>
        <v>233000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1028513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15117</v>
      </c>
      <c r="I45" s="67">
        <f t="shared" si="7"/>
        <v>59701</v>
      </c>
      <c r="J45" s="67">
        <f t="shared" si="7"/>
        <v>74818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74818</v>
      </c>
      <c r="X45" s="67">
        <f t="shared" si="7"/>
        <v>0</v>
      </c>
      <c r="Y45" s="67">
        <f t="shared" si="7"/>
        <v>74818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11167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21126802</v>
      </c>
      <c r="D49" s="78">
        <f t="shared" si="9"/>
        <v>0</v>
      </c>
      <c r="E49" s="79">
        <f t="shared" si="9"/>
        <v>14160000</v>
      </c>
      <c r="F49" s="79">
        <f t="shared" si="9"/>
        <v>14160000</v>
      </c>
      <c r="G49" s="79">
        <f t="shared" si="9"/>
        <v>847460</v>
      </c>
      <c r="H49" s="79">
        <f t="shared" si="9"/>
        <v>821354</v>
      </c>
      <c r="I49" s="79">
        <f t="shared" si="9"/>
        <v>896150</v>
      </c>
      <c r="J49" s="79">
        <f t="shared" si="9"/>
        <v>2564964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2564964</v>
      </c>
      <c r="X49" s="79">
        <f t="shared" si="9"/>
        <v>3540000</v>
      </c>
      <c r="Y49" s="79">
        <f t="shared" si="9"/>
        <v>-975036</v>
      </c>
      <c r="Z49" s="80">
        <f t="shared" si="5"/>
        <v>-27.543389830508474</v>
      </c>
      <c r="AA49" s="81">
        <f>SUM(AA41:AA48)</f>
        <v>14160000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10390595</v>
      </c>
      <c r="F51" s="67">
        <f t="shared" si="10"/>
        <v>10390595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2597650</v>
      </c>
      <c r="Y51" s="67">
        <f t="shared" si="10"/>
        <v>-2597650</v>
      </c>
      <c r="Z51" s="69">
        <f>+IF(X51&lt;&gt;0,+(Y51/X51)*100,0)</f>
        <v>-100</v>
      </c>
      <c r="AA51" s="68">
        <f>SUM(AA57:AA61)</f>
        <v>10390595</v>
      </c>
    </row>
    <row r="52" spans="1:27" ht="13.5">
      <c r="A52" s="84" t="s">
        <v>32</v>
      </c>
      <c r="B52" s="47"/>
      <c r="C52" s="9"/>
      <c r="D52" s="10"/>
      <c r="E52" s="11">
        <v>850000</v>
      </c>
      <c r="F52" s="11">
        <v>850000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212500</v>
      </c>
      <c r="Y52" s="11">
        <v>-212500</v>
      </c>
      <c r="Z52" s="2">
        <v>-100</v>
      </c>
      <c r="AA52" s="15">
        <v>850000</v>
      </c>
    </row>
    <row r="53" spans="1:27" ht="13.5">
      <c r="A53" s="84" t="s">
        <v>33</v>
      </c>
      <c r="B53" s="47"/>
      <c r="C53" s="9"/>
      <c r="D53" s="10"/>
      <c r="E53" s="11">
        <v>3076894</v>
      </c>
      <c r="F53" s="11">
        <v>3076894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769224</v>
      </c>
      <c r="Y53" s="11">
        <v>-769224</v>
      </c>
      <c r="Z53" s="2">
        <v>-100</v>
      </c>
      <c r="AA53" s="15">
        <v>3076894</v>
      </c>
    </row>
    <row r="54" spans="1:27" ht="13.5">
      <c r="A54" s="84" t="s">
        <v>34</v>
      </c>
      <c r="B54" s="47"/>
      <c r="C54" s="9"/>
      <c r="D54" s="10"/>
      <c r="E54" s="11">
        <v>1651306</v>
      </c>
      <c r="F54" s="11">
        <v>1651306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412827</v>
      </c>
      <c r="Y54" s="11">
        <v>-412827</v>
      </c>
      <c r="Z54" s="2">
        <v>-100</v>
      </c>
      <c r="AA54" s="15">
        <v>1651306</v>
      </c>
    </row>
    <row r="55" spans="1:27" ht="13.5">
      <c r="A55" s="84" t="s">
        <v>35</v>
      </c>
      <c r="B55" s="47"/>
      <c r="C55" s="9"/>
      <c r="D55" s="10"/>
      <c r="E55" s="11">
        <v>777573</v>
      </c>
      <c r="F55" s="11">
        <v>777573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194393</v>
      </c>
      <c r="Y55" s="11">
        <v>-194393</v>
      </c>
      <c r="Z55" s="2">
        <v>-100</v>
      </c>
      <c r="AA55" s="15">
        <v>777573</v>
      </c>
    </row>
    <row r="56" spans="1:27" ht="13.5">
      <c r="A56" s="84" t="s">
        <v>36</v>
      </c>
      <c r="B56" s="47"/>
      <c r="C56" s="9"/>
      <c r="D56" s="10"/>
      <c r="E56" s="11">
        <v>2133025</v>
      </c>
      <c r="F56" s="11">
        <v>2133025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533256</v>
      </c>
      <c r="Y56" s="11">
        <v>-533256</v>
      </c>
      <c r="Z56" s="2">
        <v>-100</v>
      </c>
      <c r="AA56" s="15">
        <v>2133025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8488798</v>
      </c>
      <c r="F57" s="51">
        <f t="shared" si="11"/>
        <v>8488798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2122200</v>
      </c>
      <c r="Y57" s="51">
        <f t="shared" si="11"/>
        <v>-2122200</v>
      </c>
      <c r="Z57" s="52">
        <f>+IF(X57&lt;&gt;0,+(Y57/X57)*100,0)</f>
        <v>-100</v>
      </c>
      <c r="AA57" s="53">
        <f>SUM(AA52:AA56)</f>
        <v>8488798</v>
      </c>
    </row>
    <row r="58" spans="1:27" ht="13.5">
      <c r="A58" s="86" t="s">
        <v>38</v>
      </c>
      <c r="B58" s="35"/>
      <c r="C58" s="9"/>
      <c r="D58" s="10"/>
      <c r="E58" s="11">
        <v>1351294</v>
      </c>
      <c r="F58" s="11">
        <v>1351294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337824</v>
      </c>
      <c r="Y58" s="11">
        <v>-337824</v>
      </c>
      <c r="Z58" s="2">
        <v>-100</v>
      </c>
      <c r="AA58" s="15">
        <v>1351294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550503</v>
      </c>
      <c r="F61" s="11">
        <v>550503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137626</v>
      </c>
      <c r="Y61" s="11">
        <v>-137626</v>
      </c>
      <c r="Z61" s="2">
        <v>-100</v>
      </c>
      <c r="AA61" s="15">
        <v>550503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642908</v>
      </c>
      <c r="H66" s="14">
        <v>789432</v>
      </c>
      <c r="I66" s="14">
        <v>1223211</v>
      </c>
      <c r="J66" s="14">
        <v>2655551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2655551</v>
      </c>
      <c r="X66" s="14"/>
      <c r="Y66" s="14">
        <v>2655551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10390595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10390595</v>
      </c>
      <c r="F69" s="79">
        <f t="shared" si="12"/>
        <v>0</v>
      </c>
      <c r="G69" s="79">
        <f t="shared" si="12"/>
        <v>642908</v>
      </c>
      <c r="H69" s="79">
        <f t="shared" si="12"/>
        <v>789432</v>
      </c>
      <c r="I69" s="79">
        <f t="shared" si="12"/>
        <v>1223211</v>
      </c>
      <c r="J69" s="79">
        <f t="shared" si="12"/>
        <v>2655551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2655551</v>
      </c>
      <c r="X69" s="79">
        <f t="shared" si="12"/>
        <v>0</v>
      </c>
      <c r="Y69" s="79">
        <f t="shared" si="12"/>
        <v>2655551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9863384</v>
      </c>
      <c r="D5" s="42">
        <f t="shared" si="0"/>
        <v>0</v>
      </c>
      <c r="E5" s="43">
        <f t="shared" si="0"/>
        <v>9606000</v>
      </c>
      <c r="F5" s="43">
        <f t="shared" si="0"/>
        <v>9606000</v>
      </c>
      <c r="G5" s="43">
        <f t="shared" si="0"/>
        <v>584691</v>
      </c>
      <c r="H5" s="43">
        <f t="shared" si="0"/>
        <v>1256139</v>
      </c>
      <c r="I5" s="43">
        <f t="shared" si="0"/>
        <v>523790</v>
      </c>
      <c r="J5" s="43">
        <f t="shared" si="0"/>
        <v>2364620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2364620</v>
      </c>
      <c r="X5" s="43">
        <f t="shared" si="0"/>
        <v>2401500</v>
      </c>
      <c r="Y5" s="43">
        <f t="shared" si="0"/>
        <v>-36880</v>
      </c>
      <c r="Z5" s="44">
        <f>+IF(X5&lt;&gt;0,+(Y5/X5)*100,0)</f>
        <v>-1.5357068498854882</v>
      </c>
      <c r="AA5" s="45">
        <f>SUM(AA11:AA18)</f>
        <v>9606000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>
        <v>619075</v>
      </c>
      <c r="D7" s="10"/>
      <c r="E7" s="11"/>
      <c r="F7" s="11"/>
      <c r="G7" s="11"/>
      <c r="H7" s="11"/>
      <c r="I7" s="11">
        <v>74152</v>
      </c>
      <c r="J7" s="11">
        <v>74152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74152</v>
      </c>
      <c r="X7" s="11"/>
      <c r="Y7" s="11">
        <v>74152</v>
      </c>
      <c r="Z7" s="2"/>
      <c r="AA7" s="15"/>
    </row>
    <row r="8" spans="1:27" ht="13.5">
      <c r="A8" s="46" t="s">
        <v>34</v>
      </c>
      <c r="B8" s="47"/>
      <c r="C8" s="9">
        <v>7233123</v>
      </c>
      <c r="D8" s="10"/>
      <c r="E8" s="11">
        <v>8406000</v>
      </c>
      <c r="F8" s="11">
        <v>8406000</v>
      </c>
      <c r="G8" s="11">
        <v>584691</v>
      </c>
      <c r="H8" s="11">
        <v>1256139</v>
      </c>
      <c r="I8" s="11">
        <v>449638</v>
      </c>
      <c r="J8" s="11">
        <v>2290468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2290468</v>
      </c>
      <c r="X8" s="11">
        <v>2101500</v>
      </c>
      <c r="Y8" s="11">
        <v>188968</v>
      </c>
      <c r="Z8" s="2">
        <v>8.99</v>
      </c>
      <c r="AA8" s="15">
        <v>8406000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1200000</v>
      </c>
      <c r="F10" s="11">
        <v>1200000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300000</v>
      </c>
      <c r="Y10" s="11">
        <v>-300000</v>
      </c>
      <c r="Z10" s="2">
        <v>-100</v>
      </c>
      <c r="AA10" s="15">
        <v>1200000</v>
      </c>
    </row>
    <row r="11" spans="1:27" ht="13.5">
      <c r="A11" s="48" t="s">
        <v>37</v>
      </c>
      <c r="B11" s="47"/>
      <c r="C11" s="49">
        <f aca="true" t="shared" si="1" ref="C11:Y11">SUM(C6:C10)</f>
        <v>7852198</v>
      </c>
      <c r="D11" s="50">
        <f t="shared" si="1"/>
        <v>0</v>
      </c>
      <c r="E11" s="51">
        <f t="shared" si="1"/>
        <v>9606000</v>
      </c>
      <c r="F11" s="51">
        <f t="shared" si="1"/>
        <v>9606000</v>
      </c>
      <c r="G11" s="51">
        <f t="shared" si="1"/>
        <v>584691</v>
      </c>
      <c r="H11" s="51">
        <f t="shared" si="1"/>
        <v>1256139</v>
      </c>
      <c r="I11" s="51">
        <f t="shared" si="1"/>
        <v>523790</v>
      </c>
      <c r="J11" s="51">
        <f t="shared" si="1"/>
        <v>2364620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2364620</v>
      </c>
      <c r="X11" s="51">
        <f t="shared" si="1"/>
        <v>2401500</v>
      </c>
      <c r="Y11" s="51">
        <f t="shared" si="1"/>
        <v>-36880</v>
      </c>
      <c r="Z11" s="52">
        <f>+IF(X11&lt;&gt;0,+(Y11/X11)*100,0)</f>
        <v>-1.5357068498854882</v>
      </c>
      <c r="AA11" s="53">
        <f>SUM(AA6:AA10)</f>
        <v>9606000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1995178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16008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619075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74152</v>
      </c>
      <c r="J37" s="11">
        <f t="shared" si="4"/>
        <v>74152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74152</v>
      </c>
      <c r="X37" s="11">
        <f t="shared" si="4"/>
        <v>0</v>
      </c>
      <c r="Y37" s="11">
        <f t="shared" si="4"/>
        <v>74152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7233123</v>
      </c>
      <c r="D38" s="10">
        <f t="shared" si="4"/>
        <v>0</v>
      </c>
      <c r="E38" s="11">
        <f t="shared" si="4"/>
        <v>8406000</v>
      </c>
      <c r="F38" s="11">
        <f t="shared" si="4"/>
        <v>8406000</v>
      </c>
      <c r="G38" s="11">
        <f t="shared" si="4"/>
        <v>584691</v>
      </c>
      <c r="H38" s="11">
        <f t="shared" si="4"/>
        <v>1256139</v>
      </c>
      <c r="I38" s="11">
        <f t="shared" si="4"/>
        <v>449638</v>
      </c>
      <c r="J38" s="11">
        <f t="shared" si="4"/>
        <v>2290468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2290468</v>
      </c>
      <c r="X38" s="11">
        <f t="shared" si="4"/>
        <v>2101500</v>
      </c>
      <c r="Y38" s="11">
        <f t="shared" si="4"/>
        <v>188968</v>
      </c>
      <c r="Z38" s="2">
        <f t="shared" si="5"/>
        <v>8.992053295265286</v>
      </c>
      <c r="AA38" s="15">
        <f>AA8+AA23</f>
        <v>8406000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1200000</v>
      </c>
      <c r="F40" s="11">
        <f t="shared" si="4"/>
        <v>1200000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300000</v>
      </c>
      <c r="Y40" s="11">
        <f t="shared" si="4"/>
        <v>-300000</v>
      </c>
      <c r="Z40" s="2">
        <f t="shared" si="5"/>
        <v>-100</v>
      </c>
      <c r="AA40" s="15">
        <f>AA10+AA25</f>
        <v>1200000</v>
      </c>
    </row>
    <row r="41" spans="1:27" ht="13.5">
      <c r="A41" s="48" t="s">
        <v>37</v>
      </c>
      <c r="B41" s="47"/>
      <c r="C41" s="49">
        <f aca="true" t="shared" si="6" ref="C41:Y41">SUM(C36:C40)</f>
        <v>7852198</v>
      </c>
      <c r="D41" s="50">
        <f t="shared" si="6"/>
        <v>0</v>
      </c>
      <c r="E41" s="51">
        <f t="shared" si="6"/>
        <v>9606000</v>
      </c>
      <c r="F41" s="51">
        <f t="shared" si="6"/>
        <v>9606000</v>
      </c>
      <c r="G41" s="51">
        <f t="shared" si="6"/>
        <v>584691</v>
      </c>
      <c r="H41" s="51">
        <f t="shared" si="6"/>
        <v>1256139</v>
      </c>
      <c r="I41" s="51">
        <f t="shared" si="6"/>
        <v>523790</v>
      </c>
      <c r="J41" s="51">
        <f t="shared" si="6"/>
        <v>2364620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2364620</v>
      </c>
      <c r="X41" s="51">
        <f t="shared" si="6"/>
        <v>2401500</v>
      </c>
      <c r="Y41" s="51">
        <f t="shared" si="6"/>
        <v>-36880</v>
      </c>
      <c r="Z41" s="52">
        <f t="shared" si="5"/>
        <v>-1.5357068498854882</v>
      </c>
      <c r="AA41" s="53">
        <f>SUM(AA36:AA40)</f>
        <v>9606000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1995178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16008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9863384</v>
      </c>
      <c r="D49" s="78">
        <f t="shared" si="9"/>
        <v>0</v>
      </c>
      <c r="E49" s="79">
        <f t="shared" si="9"/>
        <v>9606000</v>
      </c>
      <c r="F49" s="79">
        <f t="shared" si="9"/>
        <v>9606000</v>
      </c>
      <c r="G49" s="79">
        <f t="shared" si="9"/>
        <v>584691</v>
      </c>
      <c r="H49" s="79">
        <f t="shared" si="9"/>
        <v>1256139</v>
      </c>
      <c r="I49" s="79">
        <f t="shared" si="9"/>
        <v>523790</v>
      </c>
      <c r="J49" s="79">
        <f t="shared" si="9"/>
        <v>2364620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2364620</v>
      </c>
      <c r="X49" s="79">
        <f t="shared" si="9"/>
        <v>2401500</v>
      </c>
      <c r="Y49" s="79">
        <f t="shared" si="9"/>
        <v>-36880</v>
      </c>
      <c r="Z49" s="80">
        <f t="shared" si="5"/>
        <v>-1.5357068498854882</v>
      </c>
      <c r="AA49" s="81">
        <f>SUM(AA41:AA48)</f>
        <v>9606000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516903</v>
      </c>
      <c r="D51" s="66">
        <f t="shared" si="10"/>
        <v>0</v>
      </c>
      <c r="E51" s="67">
        <f t="shared" si="10"/>
        <v>2370000</v>
      </c>
      <c r="F51" s="67">
        <f t="shared" si="10"/>
        <v>2370000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592500</v>
      </c>
      <c r="Y51" s="67">
        <f t="shared" si="10"/>
        <v>-592500</v>
      </c>
      <c r="Z51" s="69">
        <f>+IF(X51&lt;&gt;0,+(Y51/X51)*100,0)</f>
        <v>-100</v>
      </c>
      <c r="AA51" s="68">
        <f>SUM(AA57:AA61)</f>
        <v>2370000</v>
      </c>
    </row>
    <row r="52" spans="1:27" ht="13.5">
      <c r="A52" s="84" t="s">
        <v>32</v>
      </c>
      <c r="B52" s="47"/>
      <c r="C52" s="9"/>
      <c r="D52" s="10"/>
      <c r="E52" s="11">
        <v>454000</v>
      </c>
      <c r="F52" s="11">
        <v>454000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113500</v>
      </c>
      <c r="Y52" s="11">
        <v>-113500</v>
      </c>
      <c r="Z52" s="2">
        <v>-100</v>
      </c>
      <c r="AA52" s="15">
        <v>454000</v>
      </c>
    </row>
    <row r="53" spans="1:27" ht="13.5">
      <c r="A53" s="84" t="s">
        <v>33</v>
      </c>
      <c r="B53" s="47"/>
      <c r="C53" s="9"/>
      <c r="D53" s="10"/>
      <c r="E53" s="11">
        <v>258000</v>
      </c>
      <c r="F53" s="11">
        <v>258000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64500</v>
      </c>
      <c r="Y53" s="11">
        <v>-64500</v>
      </c>
      <c r="Z53" s="2">
        <v>-100</v>
      </c>
      <c r="AA53" s="15">
        <v>258000</v>
      </c>
    </row>
    <row r="54" spans="1:27" ht="13.5">
      <c r="A54" s="84" t="s">
        <v>34</v>
      </c>
      <c r="B54" s="47"/>
      <c r="C54" s="9">
        <v>127493</v>
      </c>
      <c r="D54" s="10"/>
      <c r="E54" s="11">
        <v>875000</v>
      </c>
      <c r="F54" s="11">
        <v>875000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218750</v>
      </c>
      <c r="Y54" s="11">
        <v>-218750</v>
      </c>
      <c r="Z54" s="2">
        <v>-100</v>
      </c>
      <c r="AA54" s="15">
        <v>875000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783000</v>
      </c>
      <c r="F56" s="11">
        <v>783000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195750</v>
      </c>
      <c r="Y56" s="11">
        <v>-195750</v>
      </c>
      <c r="Z56" s="2">
        <v>-100</v>
      </c>
      <c r="AA56" s="15">
        <v>783000</v>
      </c>
    </row>
    <row r="57" spans="1:27" ht="13.5">
      <c r="A57" s="85" t="s">
        <v>37</v>
      </c>
      <c r="B57" s="47"/>
      <c r="C57" s="49">
        <f aca="true" t="shared" si="11" ref="C57:Y57">SUM(C52:C56)</f>
        <v>127493</v>
      </c>
      <c r="D57" s="50">
        <f t="shared" si="11"/>
        <v>0</v>
      </c>
      <c r="E57" s="51">
        <f t="shared" si="11"/>
        <v>2370000</v>
      </c>
      <c r="F57" s="51">
        <f t="shared" si="11"/>
        <v>2370000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592500</v>
      </c>
      <c r="Y57" s="51">
        <f t="shared" si="11"/>
        <v>-592500</v>
      </c>
      <c r="Z57" s="52">
        <f>+IF(X57&lt;&gt;0,+(Y57/X57)*100,0)</f>
        <v>-100</v>
      </c>
      <c r="AA57" s="53">
        <f>SUM(AA52:AA56)</f>
        <v>2370000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389410</v>
      </c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2370000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49848</v>
      </c>
      <c r="H68" s="11">
        <v>54946</v>
      </c>
      <c r="I68" s="11">
        <v>7210</v>
      </c>
      <c r="J68" s="11">
        <v>112004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112004</v>
      </c>
      <c r="X68" s="11"/>
      <c r="Y68" s="11">
        <v>112004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2370000</v>
      </c>
      <c r="F69" s="79">
        <f t="shared" si="12"/>
        <v>0</v>
      </c>
      <c r="G69" s="79">
        <f t="shared" si="12"/>
        <v>49848</v>
      </c>
      <c r="H69" s="79">
        <f t="shared" si="12"/>
        <v>54946</v>
      </c>
      <c r="I69" s="79">
        <f t="shared" si="12"/>
        <v>7210</v>
      </c>
      <c r="J69" s="79">
        <f t="shared" si="12"/>
        <v>112004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112004</v>
      </c>
      <c r="X69" s="79">
        <f t="shared" si="12"/>
        <v>0</v>
      </c>
      <c r="Y69" s="79">
        <f t="shared" si="12"/>
        <v>112004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15891596</v>
      </c>
      <c r="D5" s="42">
        <f t="shared" si="0"/>
        <v>0</v>
      </c>
      <c r="E5" s="43">
        <f t="shared" si="0"/>
        <v>33937000</v>
      </c>
      <c r="F5" s="43">
        <f t="shared" si="0"/>
        <v>33937000</v>
      </c>
      <c r="G5" s="43">
        <f t="shared" si="0"/>
        <v>0</v>
      </c>
      <c r="H5" s="43">
        <f t="shared" si="0"/>
        <v>1160693</v>
      </c>
      <c r="I5" s="43">
        <f t="shared" si="0"/>
        <v>3306492</v>
      </c>
      <c r="J5" s="43">
        <f t="shared" si="0"/>
        <v>4467185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4467185</v>
      </c>
      <c r="X5" s="43">
        <f t="shared" si="0"/>
        <v>8484251</v>
      </c>
      <c r="Y5" s="43">
        <f t="shared" si="0"/>
        <v>-4017066</v>
      </c>
      <c r="Z5" s="44">
        <f>+IF(X5&lt;&gt;0,+(Y5/X5)*100,0)</f>
        <v>-47.347326240112416</v>
      </c>
      <c r="AA5" s="45">
        <f>SUM(AA11:AA18)</f>
        <v>33937000</v>
      </c>
    </row>
    <row r="6" spans="1:27" ht="13.5">
      <c r="A6" s="46" t="s">
        <v>32</v>
      </c>
      <c r="B6" s="47"/>
      <c r="C6" s="9">
        <v>1984778</v>
      </c>
      <c r="D6" s="10"/>
      <c r="E6" s="11">
        <v>8462746</v>
      </c>
      <c r="F6" s="11">
        <v>8462746</v>
      </c>
      <c r="G6" s="11"/>
      <c r="H6" s="11">
        <v>1138152</v>
      </c>
      <c r="I6" s="11">
        <v>2807680</v>
      </c>
      <c r="J6" s="11">
        <v>3945832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3945832</v>
      </c>
      <c r="X6" s="11">
        <v>2115687</v>
      </c>
      <c r="Y6" s="11">
        <v>1830145</v>
      </c>
      <c r="Z6" s="2">
        <v>86.5</v>
      </c>
      <c r="AA6" s="15">
        <v>8462746</v>
      </c>
    </row>
    <row r="7" spans="1:27" ht="13.5">
      <c r="A7" s="46" t="s">
        <v>33</v>
      </c>
      <c r="B7" s="47"/>
      <c r="C7" s="9"/>
      <c r="D7" s="10"/>
      <c r="E7" s="11">
        <v>2426000</v>
      </c>
      <c r="F7" s="11">
        <v>2426000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606500</v>
      </c>
      <c r="Y7" s="11">
        <v>-606500</v>
      </c>
      <c r="Z7" s="2">
        <v>-100</v>
      </c>
      <c r="AA7" s="15">
        <v>2426000</v>
      </c>
    </row>
    <row r="8" spans="1:27" ht="13.5">
      <c r="A8" s="46" t="s">
        <v>34</v>
      </c>
      <c r="B8" s="47"/>
      <c r="C8" s="9">
        <v>9850987</v>
      </c>
      <c r="D8" s="10"/>
      <c r="E8" s="11">
        <v>20172544</v>
      </c>
      <c r="F8" s="11">
        <v>20172544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5043136</v>
      </c>
      <c r="Y8" s="11">
        <v>-5043136</v>
      </c>
      <c r="Z8" s="2">
        <v>-100</v>
      </c>
      <c r="AA8" s="15">
        <v>20172544</v>
      </c>
    </row>
    <row r="9" spans="1:27" ht="13.5">
      <c r="A9" s="46" t="s">
        <v>35</v>
      </c>
      <c r="B9" s="47"/>
      <c r="C9" s="9"/>
      <c r="D9" s="10"/>
      <c r="E9" s="11">
        <v>100000</v>
      </c>
      <c r="F9" s="11">
        <v>100000</v>
      </c>
      <c r="G9" s="11"/>
      <c r="H9" s="11"/>
      <c r="I9" s="11">
        <v>418923</v>
      </c>
      <c r="J9" s="11">
        <v>418923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418923</v>
      </c>
      <c r="X9" s="11">
        <v>25000</v>
      </c>
      <c r="Y9" s="11">
        <v>393923</v>
      </c>
      <c r="Z9" s="2">
        <v>1575.69</v>
      </c>
      <c r="AA9" s="15">
        <v>100000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11835765</v>
      </c>
      <c r="D11" s="50">
        <f t="shared" si="1"/>
        <v>0</v>
      </c>
      <c r="E11" s="51">
        <f t="shared" si="1"/>
        <v>31161290</v>
      </c>
      <c r="F11" s="51">
        <f t="shared" si="1"/>
        <v>31161290</v>
      </c>
      <c r="G11" s="51">
        <f t="shared" si="1"/>
        <v>0</v>
      </c>
      <c r="H11" s="51">
        <f t="shared" si="1"/>
        <v>1138152</v>
      </c>
      <c r="I11" s="51">
        <f t="shared" si="1"/>
        <v>3226603</v>
      </c>
      <c r="J11" s="51">
        <f t="shared" si="1"/>
        <v>4364755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4364755</v>
      </c>
      <c r="X11" s="51">
        <f t="shared" si="1"/>
        <v>7790323</v>
      </c>
      <c r="Y11" s="51">
        <f t="shared" si="1"/>
        <v>-3425568</v>
      </c>
      <c r="Z11" s="52">
        <f>+IF(X11&lt;&gt;0,+(Y11/X11)*100,0)</f>
        <v>-43.97209204291016</v>
      </c>
      <c r="AA11" s="53">
        <f>SUM(AA6:AA10)</f>
        <v>31161290</v>
      </c>
    </row>
    <row r="12" spans="1:27" ht="13.5">
      <c r="A12" s="54" t="s">
        <v>38</v>
      </c>
      <c r="B12" s="35"/>
      <c r="C12" s="9">
        <v>3686362</v>
      </c>
      <c r="D12" s="10"/>
      <c r="E12" s="11">
        <v>155710</v>
      </c>
      <c r="F12" s="11">
        <v>155710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38928</v>
      </c>
      <c r="Y12" s="11">
        <v>-38928</v>
      </c>
      <c r="Z12" s="2">
        <v>-100</v>
      </c>
      <c r="AA12" s="15">
        <v>155710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369469</v>
      </c>
      <c r="D15" s="10"/>
      <c r="E15" s="11">
        <v>2620000</v>
      </c>
      <c r="F15" s="11">
        <v>2620000</v>
      </c>
      <c r="G15" s="11"/>
      <c r="H15" s="11">
        <v>22541</v>
      </c>
      <c r="I15" s="11">
        <v>79889</v>
      </c>
      <c r="J15" s="11">
        <v>102430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102430</v>
      </c>
      <c r="X15" s="11">
        <v>655000</v>
      </c>
      <c r="Y15" s="11">
        <v>-552570</v>
      </c>
      <c r="Z15" s="2">
        <v>-84.36</v>
      </c>
      <c r="AA15" s="15">
        <v>2620000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1984778</v>
      </c>
      <c r="D36" s="10">
        <f t="shared" si="4"/>
        <v>0</v>
      </c>
      <c r="E36" s="11">
        <f t="shared" si="4"/>
        <v>8462746</v>
      </c>
      <c r="F36" s="11">
        <f t="shared" si="4"/>
        <v>8462746</v>
      </c>
      <c r="G36" s="11">
        <f t="shared" si="4"/>
        <v>0</v>
      </c>
      <c r="H36" s="11">
        <f t="shared" si="4"/>
        <v>1138152</v>
      </c>
      <c r="I36" s="11">
        <f t="shared" si="4"/>
        <v>2807680</v>
      </c>
      <c r="J36" s="11">
        <f t="shared" si="4"/>
        <v>3945832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3945832</v>
      </c>
      <c r="X36" s="11">
        <f t="shared" si="4"/>
        <v>2115687</v>
      </c>
      <c r="Y36" s="11">
        <f t="shared" si="4"/>
        <v>1830145</v>
      </c>
      <c r="Z36" s="2">
        <f aca="true" t="shared" si="5" ref="Z36:Z49">+IF(X36&lt;&gt;0,+(Y36/X36)*100,0)</f>
        <v>86.50358016095953</v>
      </c>
      <c r="AA36" s="15">
        <f>AA6+AA21</f>
        <v>8462746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2426000</v>
      </c>
      <c r="F37" s="11">
        <f t="shared" si="4"/>
        <v>2426000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606500</v>
      </c>
      <c r="Y37" s="11">
        <f t="shared" si="4"/>
        <v>-606500</v>
      </c>
      <c r="Z37" s="2">
        <f t="shared" si="5"/>
        <v>-100</v>
      </c>
      <c r="AA37" s="15">
        <f>AA7+AA22</f>
        <v>2426000</v>
      </c>
    </row>
    <row r="38" spans="1:27" ht="13.5">
      <c r="A38" s="46" t="s">
        <v>34</v>
      </c>
      <c r="B38" s="47"/>
      <c r="C38" s="9">
        <f t="shared" si="4"/>
        <v>9850987</v>
      </c>
      <c r="D38" s="10">
        <f t="shared" si="4"/>
        <v>0</v>
      </c>
      <c r="E38" s="11">
        <f t="shared" si="4"/>
        <v>20172544</v>
      </c>
      <c r="F38" s="11">
        <f t="shared" si="4"/>
        <v>20172544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5043136</v>
      </c>
      <c r="Y38" s="11">
        <f t="shared" si="4"/>
        <v>-5043136</v>
      </c>
      <c r="Z38" s="2">
        <f t="shared" si="5"/>
        <v>-100</v>
      </c>
      <c r="AA38" s="15">
        <f>AA8+AA23</f>
        <v>20172544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100000</v>
      </c>
      <c r="F39" s="11">
        <f t="shared" si="4"/>
        <v>100000</v>
      </c>
      <c r="G39" s="11">
        <f t="shared" si="4"/>
        <v>0</v>
      </c>
      <c r="H39" s="11">
        <f t="shared" si="4"/>
        <v>0</v>
      </c>
      <c r="I39" s="11">
        <f t="shared" si="4"/>
        <v>418923</v>
      </c>
      <c r="J39" s="11">
        <f t="shared" si="4"/>
        <v>418923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418923</v>
      </c>
      <c r="X39" s="11">
        <f t="shared" si="4"/>
        <v>25000</v>
      </c>
      <c r="Y39" s="11">
        <f t="shared" si="4"/>
        <v>393923</v>
      </c>
      <c r="Z39" s="2">
        <f t="shared" si="5"/>
        <v>1575.692</v>
      </c>
      <c r="AA39" s="15">
        <f>AA9+AA24</f>
        <v>100000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11835765</v>
      </c>
      <c r="D41" s="50">
        <f t="shared" si="6"/>
        <v>0</v>
      </c>
      <c r="E41" s="51">
        <f t="shared" si="6"/>
        <v>31161290</v>
      </c>
      <c r="F41" s="51">
        <f t="shared" si="6"/>
        <v>31161290</v>
      </c>
      <c r="G41" s="51">
        <f t="shared" si="6"/>
        <v>0</v>
      </c>
      <c r="H41" s="51">
        <f t="shared" si="6"/>
        <v>1138152</v>
      </c>
      <c r="I41" s="51">
        <f t="shared" si="6"/>
        <v>3226603</v>
      </c>
      <c r="J41" s="51">
        <f t="shared" si="6"/>
        <v>4364755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4364755</v>
      </c>
      <c r="X41" s="51">
        <f t="shared" si="6"/>
        <v>7790323</v>
      </c>
      <c r="Y41" s="51">
        <f t="shared" si="6"/>
        <v>-3425568</v>
      </c>
      <c r="Z41" s="52">
        <f t="shared" si="5"/>
        <v>-43.97209204291016</v>
      </c>
      <c r="AA41" s="53">
        <f>SUM(AA36:AA40)</f>
        <v>31161290</v>
      </c>
    </row>
    <row r="42" spans="1:27" ht="13.5">
      <c r="A42" s="54" t="s">
        <v>38</v>
      </c>
      <c r="B42" s="35"/>
      <c r="C42" s="65">
        <f aca="true" t="shared" si="7" ref="C42:Y48">C12+C27</f>
        <v>3686362</v>
      </c>
      <c r="D42" s="66">
        <f t="shared" si="7"/>
        <v>0</v>
      </c>
      <c r="E42" s="67">
        <f t="shared" si="7"/>
        <v>155710</v>
      </c>
      <c r="F42" s="67">
        <f t="shared" si="7"/>
        <v>155710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38928</v>
      </c>
      <c r="Y42" s="67">
        <f t="shared" si="7"/>
        <v>-38928</v>
      </c>
      <c r="Z42" s="69">
        <f t="shared" si="5"/>
        <v>-100</v>
      </c>
      <c r="AA42" s="68">
        <f aca="true" t="shared" si="8" ref="AA42:AA48">AA12+AA27</f>
        <v>155710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369469</v>
      </c>
      <c r="D45" s="66">
        <f t="shared" si="7"/>
        <v>0</v>
      </c>
      <c r="E45" s="67">
        <f t="shared" si="7"/>
        <v>2620000</v>
      </c>
      <c r="F45" s="67">
        <f t="shared" si="7"/>
        <v>2620000</v>
      </c>
      <c r="G45" s="67">
        <f t="shared" si="7"/>
        <v>0</v>
      </c>
      <c r="H45" s="67">
        <f t="shared" si="7"/>
        <v>22541</v>
      </c>
      <c r="I45" s="67">
        <f t="shared" si="7"/>
        <v>79889</v>
      </c>
      <c r="J45" s="67">
        <f t="shared" si="7"/>
        <v>102430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102430</v>
      </c>
      <c r="X45" s="67">
        <f t="shared" si="7"/>
        <v>655000</v>
      </c>
      <c r="Y45" s="67">
        <f t="shared" si="7"/>
        <v>-552570</v>
      </c>
      <c r="Z45" s="69">
        <f t="shared" si="5"/>
        <v>-84.3618320610687</v>
      </c>
      <c r="AA45" s="68">
        <f t="shared" si="8"/>
        <v>2620000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15891596</v>
      </c>
      <c r="D49" s="78">
        <f t="shared" si="9"/>
        <v>0</v>
      </c>
      <c r="E49" s="79">
        <f t="shared" si="9"/>
        <v>33937000</v>
      </c>
      <c r="F49" s="79">
        <f t="shared" si="9"/>
        <v>33937000</v>
      </c>
      <c r="G49" s="79">
        <f t="shared" si="9"/>
        <v>0</v>
      </c>
      <c r="H49" s="79">
        <f t="shared" si="9"/>
        <v>1160693</v>
      </c>
      <c r="I49" s="79">
        <f t="shared" si="9"/>
        <v>3306492</v>
      </c>
      <c r="J49" s="79">
        <f t="shared" si="9"/>
        <v>4467185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4467185</v>
      </c>
      <c r="X49" s="79">
        <f t="shared" si="9"/>
        <v>8484251</v>
      </c>
      <c r="Y49" s="79">
        <f t="shared" si="9"/>
        <v>-4017066</v>
      </c>
      <c r="Z49" s="80">
        <f t="shared" si="5"/>
        <v>-47.347326240112416</v>
      </c>
      <c r="AA49" s="81">
        <f>SUM(AA41:AA48)</f>
        <v>33937000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3814181</v>
      </c>
      <c r="D51" s="66">
        <f t="shared" si="10"/>
        <v>0</v>
      </c>
      <c r="E51" s="67">
        <f t="shared" si="10"/>
        <v>4690000</v>
      </c>
      <c r="F51" s="67">
        <f t="shared" si="10"/>
        <v>4690000</v>
      </c>
      <c r="G51" s="67">
        <f t="shared" si="10"/>
        <v>137654</v>
      </c>
      <c r="H51" s="67">
        <f t="shared" si="10"/>
        <v>164196</v>
      </c>
      <c r="I51" s="67">
        <f t="shared" si="10"/>
        <v>435786</v>
      </c>
      <c r="J51" s="67">
        <f t="shared" si="10"/>
        <v>737636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737636</v>
      </c>
      <c r="X51" s="67">
        <f t="shared" si="10"/>
        <v>1172500</v>
      </c>
      <c r="Y51" s="67">
        <f t="shared" si="10"/>
        <v>-434864</v>
      </c>
      <c r="Z51" s="69">
        <f>+IF(X51&lt;&gt;0,+(Y51/X51)*100,0)</f>
        <v>-37.08861407249467</v>
      </c>
      <c r="AA51" s="68">
        <f>SUM(AA57:AA61)</f>
        <v>4690000</v>
      </c>
    </row>
    <row r="52" spans="1:27" ht="13.5">
      <c r="A52" s="84" t="s">
        <v>32</v>
      </c>
      <c r="B52" s="47"/>
      <c r="C52" s="9">
        <v>132015</v>
      </c>
      <c r="D52" s="10"/>
      <c r="E52" s="11">
        <v>560000</v>
      </c>
      <c r="F52" s="11">
        <v>560000</v>
      </c>
      <c r="G52" s="11"/>
      <c r="H52" s="11">
        <v>3168</v>
      </c>
      <c r="I52" s="11">
        <v>921</v>
      </c>
      <c r="J52" s="11">
        <v>4089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4089</v>
      </c>
      <c r="X52" s="11">
        <v>140000</v>
      </c>
      <c r="Y52" s="11">
        <v>-135911</v>
      </c>
      <c r="Z52" s="2">
        <v>-97.08</v>
      </c>
      <c r="AA52" s="15">
        <v>560000</v>
      </c>
    </row>
    <row r="53" spans="1:27" ht="13.5">
      <c r="A53" s="84" t="s">
        <v>33</v>
      </c>
      <c r="B53" s="47"/>
      <c r="C53" s="9">
        <v>893577</v>
      </c>
      <c r="D53" s="10"/>
      <c r="E53" s="11">
        <v>845000</v>
      </c>
      <c r="F53" s="11">
        <v>845000</v>
      </c>
      <c r="G53" s="11">
        <v>12256</v>
      </c>
      <c r="H53" s="11">
        <v>12621</v>
      </c>
      <c r="I53" s="11">
        <v>15173</v>
      </c>
      <c r="J53" s="11">
        <v>40050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40050</v>
      </c>
      <c r="X53" s="11">
        <v>211250</v>
      </c>
      <c r="Y53" s="11">
        <v>-171200</v>
      </c>
      <c r="Z53" s="2">
        <v>-81.04</v>
      </c>
      <c r="AA53" s="15">
        <v>845000</v>
      </c>
    </row>
    <row r="54" spans="1:27" ht="13.5">
      <c r="A54" s="84" t="s">
        <v>34</v>
      </c>
      <c r="B54" s="47"/>
      <c r="C54" s="9">
        <v>485760</v>
      </c>
      <c r="D54" s="10"/>
      <c r="E54" s="11">
        <v>900000</v>
      </c>
      <c r="F54" s="11">
        <v>900000</v>
      </c>
      <c r="G54" s="11">
        <v>11007</v>
      </c>
      <c r="H54" s="11">
        <v>33001</v>
      </c>
      <c r="I54" s="11">
        <v>183839</v>
      </c>
      <c r="J54" s="11">
        <v>227847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227847</v>
      </c>
      <c r="X54" s="11">
        <v>225000</v>
      </c>
      <c r="Y54" s="11">
        <v>2847</v>
      </c>
      <c r="Z54" s="2">
        <v>1.27</v>
      </c>
      <c r="AA54" s="15">
        <v>900000</v>
      </c>
    </row>
    <row r="55" spans="1:27" ht="13.5">
      <c r="A55" s="84" t="s">
        <v>35</v>
      </c>
      <c r="B55" s="47"/>
      <c r="C55" s="9">
        <v>76001</v>
      </c>
      <c r="D55" s="10"/>
      <c r="E55" s="11">
        <v>110000</v>
      </c>
      <c r="F55" s="11">
        <v>110000</v>
      </c>
      <c r="G55" s="11"/>
      <c r="H55" s="11">
        <v>1124</v>
      </c>
      <c r="I55" s="11">
        <v>612</v>
      </c>
      <c r="J55" s="11">
        <v>1736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1736</v>
      </c>
      <c r="X55" s="11">
        <v>27500</v>
      </c>
      <c r="Y55" s="11">
        <v>-25764</v>
      </c>
      <c r="Z55" s="2">
        <v>-93.69</v>
      </c>
      <c r="AA55" s="15">
        <v>110000</v>
      </c>
    </row>
    <row r="56" spans="1:27" ht="13.5">
      <c r="A56" s="84" t="s">
        <v>36</v>
      </c>
      <c r="B56" s="47"/>
      <c r="C56" s="9"/>
      <c r="D56" s="10"/>
      <c r="E56" s="11">
        <v>34000</v>
      </c>
      <c r="F56" s="11">
        <v>34000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8500</v>
      </c>
      <c r="Y56" s="11">
        <v>-8500</v>
      </c>
      <c r="Z56" s="2">
        <v>-100</v>
      </c>
      <c r="AA56" s="15">
        <v>34000</v>
      </c>
    </row>
    <row r="57" spans="1:27" ht="13.5">
      <c r="A57" s="85" t="s">
        <v>37</v>
      </c>
      <c r="B57" s="47"/>
      <c r="C57" s="49">
        <f aca="true" t="shared" si="11" ref="C57:Y57">SUM(C52:C56)</f>
        <v>1587353</v>
      </c>
      <c r="D57" s="50">
        <f t="shared" si="11"/>
        <v>0</v>
      </c>
      <c r="E57" s="51">
        <f t="shared" si="11"/>
        <v>2449000</v>
      </c>
      <c r="F57" s="51">
        <f t="shared" si="11"/>
        <v>2449000</v>
      </c>
      <c r="G57" s="51">
        <f t="shared" si="11"/>
        <v>23263</v>
      </c>
      <c r="H57" s="51">
        <f t="shared" si="11"/>
        <v>49914</v>
      </c>
      <c r="I57" s="51">
        <f t="shared" si="11"/>
        <v>200545</v>
      </c>
      <c r="J57" s="51">
        <f t="shared" si="11"/>
        <v>273722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273722</v>
      </c>
      <c r="X57" s="51">
        <f t="shared" si="11"/>
        <v>612250</v>
      </c>
      <c r="Y57" s="51">
        <f t="shared" si="11"/>
        <v>-338528</v>
      </c>
      <c r="Z57" s="52">
        <f>+IF(X57&lt;&gt;0,+(Y57/X57)*100,0)</f>
        <v>-55.29244589628419</v>
      </c>
      <c r="AA57" s="53">
        <f>SUM(AA52:AA56)</f>
        <v>2449000</v>
      </c>
    </row>
    <row r="58" spans="1:27" ht="13.5">
      <c r="A58" s="86" t="s">
        <v>38</v>
      </c>
      <c r="B58" s="35"/>
      <c r="C58" s="9">
        <v>50625</v>
      </c>
      <c r="D58" s="10"/>
      <c r="E58" s="11">
        <v>1185000</v>
      </c>
      <c r="F58" s="11">
        <v>1185000</v>
      </c>
      <c r="G58" s="11">
        <v>250</v>
      </c>
      <c r="H58" s="11"/>
      <c r="I58" s="11"/>
      <c r="J58" s="11">
        <v>250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250</v>
      </c>
      <c r="X58" s="11">
        <v>296250</v>
      </c>
      <c r="Y58" s="11">
        <v>-296000</v>
      </c>
      <c r="Z58" s="2">
        <v>-99.92</v>
      </c>
      <c r="AA58" s="15">
        <v>1185000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2176203</v>
      </c>
      <c r="D61" s="10"/>
      <c r="E61" s="11">
        <v>1056000</v>
      </c>
      <c r="F61" s="11">
        <v>1056000</v>
      </c>
      <c r="G61" s="11">
        <v>114141</v>
      </c>
      <c r="H61" s="11">
        <v>114282</v>
      </c>
      <c r="I61" s="11">
        <v>235241</v>
      </c>
      <c r="J61" s="11">
        <v>463664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463664</v>
      </c>
      <c r="X61" s="11">
        <v>264000</v>
      </c>
      <c r="Y61" s="11">
        <v>199664</v>
      </c>
      <c r="Z61" s="2">
        <v>75.63</v>
      </c>
      <c r="AA61" s="15">
        <v>1056000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4374270</v>
      </c>
      <c r="F66" s="14"/>
      <c r="G66" s="14">
        <v>137655</v>
      </c>
      <c r="H66" s="14">
        <v>164198</v>
      </c>
      <c r="I66" s="14">
        <v>435785</v>
      </c>
      <c r="J66" s="14">
        <v>737638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737638</v>
      </c>
      <c r="X66" s="14"/>
      <c r="Y66" s="14">
        <v>737638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50465</v>
      </c>
      <c r="H67" s="11">
        <v>64704</v>
      </c>
      <c r="I67" s="11">
        <v>58462</v>
      </c>
      <c r="J67" s="11">
        <v>173631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173631</v>
      </c>
      <c r="X67" s="11"/>
      <c r="Y67" s="11">
        <v>173631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>
        <v>32192</v>
      </c>
      <c r="I68" s="11">
        <v>42986</v>
      </c>
      <c r="J68" s="11">
        <v>75178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75178</v>
      </c>
      <c r="X68" s="11"/>
      <c r="Y68" s="11">
        <v>75178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4374270</v>
      </c>
      <c r="F69" s="79">
        <f t="shared" si="12"/>
        <v>0</v>
      </c>
      <c r="G69" s="79">
        <f t="shared" si="12"/>
        <v>188120</v>
      </c>
      <c r="H69" s="79">
        <f t="shared" si="12"/>
        <v>261094</v>
      </c>
      <c r="I69" s="79">
        <f t="shared" si="12"/>
        <v>537233</v>
      </c>
      <c r="J69" s="79">
        <f t="shared" si="12"/>
        <v>986447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986447</v>
      </c>
      <c r="X69" s="79">
        <f t="shared" si="12"/>
        <v>0</v>
      </c>
      <c r="Y69" s="79">
        <f t="shared" si="12"/>
        <v>986447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2017-01-26T11:10:01Z</dcterms:created>
  <dcterms:modified xsi:type="dcterms:W3CDTF">2017-01-26T11:10:31Z</dcterms:modified>
  <cp:category/>
  <cp:version/>
  <cp:contentType/>
  <cp:contentStatus/>
</cp:coreProperties>
</file>