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'DC37'!$A$1:$AA$74</definedName>
    <definedName name="_xlnm.Print_Area" localSheetId="12">'DC38'!$A$1:$AA$74</definedName>
    <definedName name="_xlnm.Print_Area" localSheetId="18">'DC39'!$A$1:$AA$74</definedName>
    <definedName name="_xlnm.Print_Area" localSheetId="22">'DC40'!$A$1:$AA$74</definedName>
    <definedName name="_xlnm.Print_Area" localSheetId="1">'NW371'!$A$1:$AA$74</definedName>
    <definedName name="_xlnm.Print_Area" localSheetId="2">'NW372'!$A$1:$AA$74</definedName>
    <definedName name="_xlnm.Print_Area" localSheetId="3">'NW373'!$A$1:$AA$74</definedName>
    <definedName name="_xlnm.Print_Area" localSheetId="4">'NW374'!$A$1:$AA$74</definedName>
    <definedName name="_xlnm.Print_Area" localSheetId="5">'NW375'!$A$1:$AA$74</definedName>
    <definedName name="_xlnm.Print_Area" localSheetId="7">'NW381'!$A$1:$AA$74</definedName>
    <definedName name="_xlnm.Print_Area" localSheetId="8">'NW382'!$A$1:$AA$74</definedName>
    <definedName name="_xlnm.Print_Area" localSheetId="9">'NW383'!$A$1:$AA$74</definedName>
    <definedName name="_xlnm.Print_Area" localSheetId="10">'NW384'!$A$1:$AA$74</definedName>
    <definedName name="_xlnm.Print_Area" localSheetId="11">'NW385'!$A$1:$AA$74</definedName>
    <definedName name="_xlnm.Print_Area" localSheetId="13">'NW392'!$A$1:$AA$74</definedName>
    <definedName name="_xlnm.Print_Area" localSheetId="14">'NW393'!$A$1:$AA$74</definedName>
    <definedName name="_xlnm.Print_Area" localSheetId="15">'NW394'!$A$1:$AA$74</definedName>
    <definedName name="_xlnm.Print_Area" localSheetId="16">'NW396'!$A$1:$AA$74</definedName>
    <definedName name="_xlnm.Print_Area" localSheetId="17">'NW397'!$A$1:$AA$74</definedName>
    <definedName name="_xlnm.Print_Area" localSheetId="19">'NW403'!$A$1:$AA$74</definedName>
    <definedName name="_xlnm.Print_Area" localSheetId="20">'NW404'!$A$1:$AA$74</definedName>
    <definedName name="_xlnm.Print_Area" localSheetId="21">'NW405'!$A$1:$AA$74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<sst xmlns="http://schemas.openxmlformats.org/spreadsheetml/2006/main" count="2369" uniqueCount="86">
  <si>
    <t>North West: Moretele(NW371)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</si>
  <si>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</si>
  <si>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</si>
  <si>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</si>
  <si>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</si>
  <si>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</si>
  <si>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</si>
  <si>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</si>
  <si>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</si>
  <si>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</si>
  <si>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</si>
  <si>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</si>
  <si>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</si>
  <si>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</si>
  <si>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</si>
  <si>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</si>
  <si>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</si>
  <si>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</si>
  <si>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</si>
  <si>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</si>
  <si>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</si>
  <si>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</si>
  <si>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</si>
  <si>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</si>
  <si>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</si>
  <si>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</si>
  <si>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</si>
  <si>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</si>
  <si>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</si>
  <si>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</si>
  <si>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</si>
  <si>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</si>
  <si>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</si>
  <si>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</si>
  <si>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</si>
  <si>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</si>
  <si>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</si>
  <si>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</si>
  <si>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</si>
  <si>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</si>
  <si>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</si>
  <si>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</si>
  <si>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</si>
  <si>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</si>
  <si>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</si>
  <si>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</si>
  <si>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</si>
  <si>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</si>
  <si>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</si>
  <si>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</si>
  <si>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</si>
  <si>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</si>
  <si>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</si>
  <si>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</si>
  <si>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</si>
  <si>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</si>
  <si>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</si>
  <si>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</si>
  <si>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North West: Madibeng(NW372) - Table C9 Quarterly Budget Statement - Capital Expenditure by Asset Clas ( All ) for 1st Quarter ended 30 September 2016 (Figures Finalised as at 2016/11/02)</t>
  </si>
  <si>
    <t>North West: Rustenburg(NW373) - Table C9 Quarterly Budget Statement - Capital Expenditure by Asset Clas ( All ) for 1st Quarter ended 30 September 2016 (Figures Finalised as at 2016/11/02)</t>
  </si>
  <si>
    <t>North West: Kgetlengrivier(NW374) - Table C9 Quarterly Budget Statement - Capital Expenditure by Asset Clas ( All ) for 1st Quarter ended 30 September 2016 (Figures Finalised as at 2016/11/02)</t>
  </si>
  <si>
    <t>North West: Moses Kotane(NW375) - Table C9 Quarterly Budget Statement - Capital Expenditure by Asset Clas ( All ) for 1st Quarter ended 30 September 2016 (Figures Finalised as at 2016/11/02)</t>
  </si>
  <si>
    <t>North West: Bojanala Platinum(DC37) - Table C9 Quarterly Budget Statement - Capital Expenditure by Asset Clas ( All ) for 1st Quarter ended 30 September 2016 (Figures Finalised as at 2016/11/02)</t>
  </si>
  <si>
    <t>North West: Ratlou(NW381) - Table C9 Quarterly Budget Statement - Capital Expenditure by Asset Clas ( All ) for 1st Quarter ended 30 September 2016 (Figures Finalised as at 2016/11/02)</t>
  </si>
  <si>
    <t>North West: Tswaing(NW382) - Table C9 Quarterly Budget Statement - Capital Expenditure by Asset Clas ( All ) for 1st Quarter ended 30 September 2016 (Figures Finalised as at 2016/11/02)</t>
  </si>
  <si>
    <t>North West: Mafikeng(NW383) - Table C9 Quarterly Budget Statement - Capital Expenditure by Asset Clas ( All ) for 1st Quarter ended 30 September 2016 (Figures Finalised as at 2016/11/02)</t>
  </si>
  <si>
    <t>North West: Ditsobotla(NW384) - Table C9 Quarterly Budget Statement - Capital Expenditure by Asset Clas ( All ) for 1st Quarter ended 30 September 2016 (Figures Finalised as at 2016/11/02)</t>
  </si>
  <si>
    <t>North West: Ramotshere Moiloa(NW385) - Table C9 Quarterly Budget Statement - Capital Expenditure by Asset Clas ( All ) for 1st Quarter ended 30 September 2016 (Figures Finalised as at 2016/11/02)</t>
  </si>
  <si>
    <t>North West: Ngaka Modiri Molema(DC38) - Table C9 Quarterly Budget Statement - Capital Expenditure by Asset Clas ( All ) for 1st Quarter ended 30 September 2016 (Figures Finalised as at 2016/11/02)</t>
  </si>
  <si>
    <t>North West: Naledi (Nw)(NW392) - Table C9 Quarterly Budget Statement - Capital Expenditure by Asset Clas ( All ) for 1st Quarter ended 30 September 2016 (Figures Finalised as at 2016/11/02)</t>
  </si>
  <si>
    <t>North West: Mamusa(NW393) - Table C9 Quarterly Budget Statement - Capital Expenditure by Asset Clas ( All ) for 1st Quarter ended 30 September 2016 (Figures Finalised as at 2016/11/02)</t>
  </si>
  <si>
    <t>North West: Greater Taung(NW394) - Table C9 Quarterly Budget Statement - Capital Expenditure by Asset Clas ( All ) for 1st Quarter ended 30 September 2016 (Figures Finalised as at 2016/11/02)</t>
  </si>
  <si>
    <t>North West: Lekwa-Teemane(NW396) - Table C9 Quarterly Budget Statement - Capital Expenditure by Asset Clas ( All ) for 1st Quarter ended 30 September 2016 (Figures Finalised as at 2016/11/02)</t>
  </si>
  <si>
    <t>North West: Kagisano-Molopo(NW397) - Table C9 Quarterly Budget Statement - Capital Expenditure by Asset Clas ( All ) for 1st Quarter ended 30 September 2016 (Figures Finalised as at 2016/11/02)</t>
  </si>
  <si>
    <t>North West: Dr Ruth Segomotsi Mompati(DC39) - Table C9 Quarterly Budget Statement - Capital Expenditure by Asset Clas ( All ) for 1st Quarter ended 30 September 2016 (Figures Finalised as at 2016/11/02)</t>
  </si>
  <si>
    <t>North West: City Of Matlosana(NW403) - Table C9 Quarterly Budget Statement - Capital Expenditure by Asset Clas ( All ) for 1st Quarter ended 30 September 2016 (Figures Finalised as at 2016/11/02)</t>
  </si>
  <si>
    <t>North West: Maquassi Hills(NW404) - Table C9 Quarterly Budget Statement - Capital Expenditure by Asset Clas ( All ) for 1st Quarter ended 30 September 2016 (Figures Finalised as at 2016/11/02)</t>
  </si>
  <si>
    <t>North West: Tlokwe-Ventersdorp(NW405) - Table C9 Quarterly Budget Statement - Capital Expenditure by Asset Clas ( All ) for 1st Quarter ended 30 September 2016 (Figures Finalised as at 2016/11/02)</t>
  </si>
  <si>
    <t>North West: Dr Kenneth Kaunda(DC40)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</si>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</sst>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690010283</v>
      </c>
      <c r="D5" s="42">
        <f t="shared" si="0"/>
        <v>0</v>
      </c>
      <c r="E5" s="43">
        <f t="shared" si="0"/>
        <v>2057412527</v>
      </c>
      <c r="F5" s="43">
        <f t="shared" si="0"/>
        <v>2057412527</v>
      </c>
      <c r="G5" s="43">
        <f t="shared" si="0"/>
        <v>122485715</v>
      </c>
      <c r="H5" s="43">
        <f t="shared" si="0"/>
        <v>99153224</v>
      </c>
      <c r="I5" s="43">
        <f t="shared" si="0"/>
        <v>120812369</v>
      </c>
      <c r="J5" s="43">
        <f t="shared" si="0"/>
        <v>342451308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342451308</v>
      </c>
      <c r="X5" s="43">
        <f t="shared" si="0"/>
        <v>514353136</v>
      </c>
      <c r="Y5" s="43">
        <f t="shared" si="0"/>
        <v>-171901828</v>
      </c>
      <c r="Z5" s="44">
        <f>+IF(X5&lt;&gt;0,+(Y5/X5)*100,0)</f>
        <v>-33.42097402901807</v>
      </c>
      <c r="AA5" s="45">
        <f>SUM(AA11:AA18)</f>
        <v>2057412527</v>
      </c>
    </row>
    <row r="6" spans="1:27" ht="13.5">
      <c r="A6" s="46" t="s">
        <v>32</v>
      </c>
      <c r="B6" s="47"/>
      <c r="C6" s="9">
        <v>203841988</v>
      </c>
      <c r="D6" s="10"/>
      <c r="E6" s="11">
        <v>569204964</v>
      </c>
      <c r="F6" s="11">
        <v>569204964</v>
      </c>
      <c r="G6" s="11">
        <v>72972019</v>
      </c>
      <c r="H6" s="11">
        <v>66088941</v>
      </c>
      <c r="I6" s="11">
        <v>58199250</v>
      </c>
      <c r="J6" s="11">
        <v>197260210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197260210</v>
      </c>
      <c r="X6" s="11">
        <v>142301243</v>
      </c>
      <c r="Y6" s="11">
        <v>54958967</v>
      </c>
      <c r="Z6" s="2">
        <v>38.62</v>
      </c>
      <c r="AA6" s="15">
        <v>569204964</v>
      </c>
    </row>
    <row r="7" spans="1:27" ht="13.5">
      <c r="A7" s="46" t="s">
        <v>33</v>
      </c>
      <c r="B7" s="47"/>
      <c r="C7" s="9">
        <v>26176348</v>
      </c>
      <c r="D7" s="10"/>
      <c r="E7" s="11">
        <v>131946000</v>
      </c>
      <c r="F7" s="11">
        <v>131946000</v>
      </c>
      <c r="G7" s="11">
        <v>8937928</v>
      </c>
      <c r="H7" s="11">
        <v>10466865</v>
      </c>
      <c r="I7" s="11">
        <v>14369878</v>
      </c>
      <c r="J7" s="11">
        <v>33774671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33774671</v>
      </c>
      <c r="X7" s="11">
        <v>32986500</v>
      </c>
      <c r="Y7" s="11">
        <v>788171</v>
      </c>
      <c r="Z7" s="2">
        <v>2.39</v>
      </c>
      <c r="AA7" s="15">
        <v>131946000</v>
      </c>
    </row>
    <row r="8" spans="1:27" ht="13.5">
      <c r="A8" s="46" t="s">
        <v>34</v>
      </c>
      <c r="B8" s="47"/>
      <c r="C8" s="9">
        <v>310421030</v>
      </c>
      <c r="D8" s="10"/>
      <c r="E8" s="11">
        <v>745974647</v>
      </c>
      <c r="F8" s="11">
        <v>745974647</v>
      </c>
      <c r="G8" s="11">
        <v>20709315</v>
      </c>
      <c r="H8" s="11">
        <v>11521358</v>
      </c>
      <c r="I8" s="11">
        <v>18599847</v>
      </c>
      <c r="J8" s="11">
        <v>50830520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50830520</v>
      </c>
      <c r="X8" s="11">
        <v>186493663</v>
      </c>
      <c r="Y8" s="11">
        <v>-135663143</v>
      </c>
      <c r="Z8" s="2">
        <v>-72.74</v>
      </c>
      <c r="AA8" s="15">
        <v>745974647</v>
      </c>
    </row>
    <row r="9" spans="1:27" ht="13.5">
      <c r="A9" s="46" t="s">
        <v>35</v>
      </c>
      <c r="B9" s="47"/>
      <c r="C9" s="9">
        <v>19068052</v>
      </c>
      <c r="D9" s="10"/>
      <c r="E9" s="11">
        <v>297083196</v>
      </c>
      <c r="F9" s="11">
        <v>297083196</v>
      </c>
      <c r="G9" s="11">
        <v>5751766</v>
      </c>
      <c r="H9" s="11">
        <v>2185296</v>
      </c>
      <c r="I9" s="11">
        <v>1814994</v>
      </c>
      <c r="J9" s="11">
        <v>9752056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9752056</v>
      </c>
      <c r="X9" s="11">
        <v>74270799</v>
      </c>
      <c r="Y9" s="11">
        <v>-64518743</v>
      </c>
      <c r="Z9" s="2">
        <v>-86.87</v>
      </c>
      <c r="AA9" s="15">
        <v>297083196</v>
      </c>
    </row>
    <row r="10" spans="1:27" ht="13.5">
      <c r="A10" s="46" t="s">
        <v>36</v>
      </c>
      <c r="B10" s="47"/>
      <c r="C10" s="9"/>
      <c r="D10" s="10"/>
      <c r="E10" s="11">
        <v>4070000</v>
      </c>
      <c r="F10" s="11">
        <v>4070000</v>
      </c>
      <c r="G10" s="11">
        <v>866859</v>
      </c>
      <c r="H10" s="11"/>
      <c r="I10" s="11">
        <v>800193</v>
      </c>
      <c r="J10" s="11">
        <v>1667052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1667052</v>
      </c>
      <c r="X10" s="11">
        <v>1017500</v>
      </c>
      <c r="Y10" s="11">
        <v>649552</v>
      </c>
      <c r="Z10" s="2">
        <v>63.84</v>
      </c>
      <c r="AA10" s="15">
        <v>4070000</v>
      </c>
    </row>
    <row r="11" spans="1:27" ht="13.5">
      <c r="A11" s="48" t="s">
        <v>37</v>
      </c>
      <c r="B11" s="47"/>
      <c r="C11" s="49">
        <f aca="true" t="shared" si="1" ref="C11:Y11">SUM(C6:C10)</f>
        <v>559507418</v>
      </c>
      <c r="D11" s="50">
        <f t="shared" si="1"/>
        <v>0</v>
      </c>
      <c r="E11" s="51">
        <f t="shared" si="1"/>
        <v>1748278807</v>
      </c>
      <c r="F11" s="51">
        <f t="shared" si="1"/>
        <v>1748278807</v>
      </c>
      <c r="G11" s="51">
        <f t="shared" si="1"/>
        <v>109237887</v>
      </c>
      <c r="H11" s="51">
        <f t="shared" si="1"/>
        <v>90262460</v>
      </c>
      <c r="I11" s="51">
        <f t="shared" si="1"/>
        <v>93784162</v>
      </c>
      <c r="J11" s="51">
        <f t="shared" si="1"/>
        <v>293284509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293284509</v>
      </c>
      <c r="X11" s="51">
        <f t="shared" si="1"/>
        <v>437069705</v>
      </c>
      <c r="Y11" s="51">
        <f t="shared" si="1"/>
        <v>-143785196</v>
      </c>
      <c r="Z11" s="52">
        <f>+IF(X11&lt;&gt;0,+(Y11/X11)*100,0)</f>
        <v>-32.89754342502416</v>
      </c>
      <c r="AA11" s="53">
        <f>SUM(AA6:AA10)</f>
        <v>1748278807</v>
      </c>
    </row>
    <row r="12" spans="1:27" ht="13.5">
      <c r="A12" s="54" t="s">
        <v>38</v>
      </c>
      <c r="B12" s="35"/>
      <c r="C12" s="9">
        <v>36414217</v>
      </c>
      <c r="D12" s="10"/>
      <c r="E12" s="11">
        <v>96931222</v>
      </c>
      <c r="F12" s="11">
        <v>96931222</v>
      </c>
      <c r="G12" s="11">
        <v>6376194</v>
      </c>
      <c r="H12" s="11">
        <v>4383417</v>
      </c>
      <c r="I12" s="11">
        <v>11953376</v>
      </c>
      <c r="J12" s="11">
        <v>22712987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22712987</v>
      </c>
      <c r="X12" s="11">
        <v>24232806</v>
      </c>
      <c r="Y12" s="11">
        <v>-1519819</v>
      </c>
      <c r="Z12" s="2">
        <v>-6.27</v>
      </c>
      <c r="AA12" s="15">
        <v>96931222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1800000</v>
      </c>
      <c r="F14" s="11">
        <v>1800000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450000</v>
      </c>
      <c r="Y14" s="11">
        <v>-450000</v>
      </c>
      <c r="Z14" s="2">
        <v>-100</v>
      </c>
      <c r="AA14" s="15">
        <v>1800000</v>
      </c>
    </row>
    <row r="15" spans="1:27" ht="13.5">
      <c r="A15" s="54" t="s">
        <v>41</v>
      </c>
      <c r="B15" s="35" t="s">
        <v>42</v>
      </c>
      <c r="C15" s="9">
        <v>94052649</v>
      </c>
      <c r="D15" s="10"/>
      <c r="E15" s="11">
        <v>207782498</v>
      </c>
      <c r="F15" s="11">
        <v>207782498</v>
      </c>
      <c r="G15" s="11">
        <v>6871634</v>
      </c>
      <c r="H15" s="11">
        <v>4507347</v>
      </c>
      <c r="I15" s="11">
        <v>15074831</v>
      </c>
      <c r="J15" s="11">
        <v>26453812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26453812</v>
      </c>
      <c r="X15" s="11">
        <v>51945625</v>
      </c>
      <c r="Y15" s="11">
        <v>-25491813</v>
      </c>
      <c r="Z15" s="2">
        <v>-49.07</v>
      </c>
      <c r="AA15" s="15">
        <v>207782498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35999</v>
      </c>
      <c r="D18" s="17"/>
      <c r="E18" s="18">
        <v>2620000</v>
      </c>
      <c r="F18" s="18">
        <v>2620000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655000</v>
      </c>
      <c r="Y18" s="18">
        <v>-655000</v>
      </c>
      <c r="Z18" s="3">
        <v>-100</v>
      </c>
      <c r="AA18" s="23">
        <v>2620000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19209569</v>
      </c>
      <c r="D20" s="59">
        <f t="shared" si="2"/>
        <v>0</v>
      </c>
      <c r="E20" s="60">
        <f t="shared" si="2"/>
        <v>370146923</v>
      </c>
      <c r="F20" s="60">
        <f t="shared" si="2"/>
        <v>370146923</v>
      </c>
      <c r="G20" s="60">
        <f t="shared" si="2"/>
        <v>1227826</v>
      </c>
      <c r="H20" s="60">
        <f t="shared" si="2"/>
        <v>953876</v>
      </c>
      <c r="I20" s="60">
        <f t="shared" si="2"/>
        <v>4025891</v>
      </c>
      <c r="J20" s="60">
        <f t="shared" si="2"/>
        <v>6207593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6207593</v>
      </c>
      <c r="X20" s="60">
        <f t="shared" si="2"/>
        <v>92536731</v>
      </c>
      <c r="Y20" s="60">
        <f t="shared" si="2"/>
        <v>-86329138</v>
      </c>
      <c r="Z20" s="61">
        <f>+IF(X20&lt;&gt;0,+(Y20/X20)*100,0)</f>
        <v>-93.29175243936379</v>
      </c>
      <c r="AA20" s="62">
        <f>SUM(AA26:AA33)</f>
        <v>370146923</v>
      </c>
    </row>
    <row r="21" spans="1:27" ht="13.5">
      <c r="A21" s="46" t="s">
        <v>32</v>
      </c>
      <c r="B21" s="47"/>
      <c r="C21" s="9">
        <v>18969854</v>
      </c>
      <c r="D21" s="10"/>
      <c r="E21" s="11">
        <v>257843590</v>
      </c>
      <c r="F21" s="11">
        <v>257843590</v>
      </c>
      <c r="G21" s="11">
        <v>931208</v>
      </c>
      <c r="H21" s="11">
        <v>578672</v>
      </c>
      <c r="I21" s="11">
        <v>3875219</v>
      </c>
      <c r="J21" s="11">
        <v>5385099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5385099</v>
      </c>
      <c r="X21" s="11">
        <v>64460898</v>
      </c>
      <c r="Y21" s="11">
        <v>-59075799</v>
      </c>
      <c r="Z21" s="2">
        <v>-91.65</v>
      </c>
      <c r="AA21" s="15">
        <v>257843590</v>
      </c>
    </row>
    <row r="22" spans="1:27" ht="13.5">
      <c r="A22" s="46" t="s">
        <v>33</v>
      </c>
      <c r="B22" s="47"/>
      <c r="C22" s="9"/>
      <c r="D22" s="10"/>
      <c r="E22" s="11">
        <v>26086000</v>
      </c>
      <c r="F22" s="11">
        <v>26086000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6521500</v>
      </c>
      <c r="Y22" s="11">
        <v>-6521500</v>
      </c>
      <c r="Z22" s="2">
        <v>-100</v>
      </c>
      <c r="AA22" s="15">
        <v>26086000</v>
      </c>
    </row>
    <row r="23" spans="1:27" ht="13.5">
      <c r="A23" s="46" t="s">
        <v>34</v>
      </c>
      <c r="B23" s="47"/>
      <c r="C23" s="9"/>
      <c r="D23" s="10"/>
      <c r="E23" s="11">
        <v>62670413</v>
      </c>
      <c r="F23" s="11">
        <v>62670413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15667603</v>
      </c>
      <c r="Y23" s="11">
        <v>-15667603</v>
      </c>
      <c r="Z23" s="2">
        <v>-100</v>
      </c>
      <c r="AA23" s="15">
        <v>62670413</v>
      </c>
    </row>
    <row r="24" spans="1:27" ht="13.5">
      <c r="A24" s="46" t="s">
        <v>35</v>
      </c>
      <c r="B24" s="47"/>
      <c r="C24" s="9"/>
      <c r="D24" s="10"/>
      <c r="E24" s="11">
        <v>5500000</v>
      </c>
      <c r="F24" s="11">
        <v>5500000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1375000</v>
      </c>
      <c r="Y24" s="11">
        <v>-1375000</v>
      </c>
      <c r="Z24" s="2">
        <v>-100</v>
      </c>
      <c r="AA24" s="15">
        <v>5500000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18969854</v>
      </c>
      <c r="D26" s="50">
        <f t="shared" si="3"/>
        <v>0</v>
      </c>
      <c r="E26" s="51">
        <f t="shared" si="3"/>
        <v>352100003</v>
      </c>
      <c r="F26" s="51">
        <f t="shared" si="3"/>
        <v>352100003</v>
      </c>
      <c r="G26" s="51">
        <f t="shared" si="3"/>
        <v>931208</v>
      </c>
      <c r="H26" s="51">
        <f t="shared" si="3"/>
        <v>578672</v>
      </c>
      <c r="I26" s="51">
        <f t="shared" si="3"/>
        <v>3875219</v>
      </c>
      <c r="J26" s="51">
        <f t="shared" si="3"/>
        <v>5385099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5385099</v>
      </c>
      <c r="X26" s="51">
        <f t="shared" si="3"/>
        <v>88025001</v>
      </c>
      <c r="Y26" s="51">
        <f t="shared" si="3"/>
        <v>-82639902</v>
      </c>
      <c r="Z26" s="52">
        <f>+IF(X26&lt;&gt;0,+(Y26/X26)*100,0)</f>
        <v>-93.88230736856225</v>
      </c>
      <c r="AA26" s="53">
        <f>SUM(AA21:AA25)</f>
        <v>352100003</v>
      </c>
    </row>
    <row r="27" spans="1:27" ht="13.5">
      <c r="A27" s="54" t="s">
        <v>38</v>
      </c>
      <c r="B27" s="64"/>
      <c r="C27" s="9">
        <v>239715</v>
      </c>
      <c r="D27" s="10"/>
      <c r="E27" s="11">
        <v>9581920</v>
      </c>
      <c r="F27" s="11">
        <v>9581920</v>
      </c>
      <c r="G27" s="11"/>
      <c r="H27" s="11">
        <v>30005</v>
      </c>
      <c r="I27" s="11">
        <v>150672</v>
      </c>
      <c r="J27" s="11">
        <v>180677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180677</v>
      </c>
      <c r="X27" s="11">
        <v>2395480</v>
      </c>
      <c r="Y27" s="11">
        <v>-2214803</v>
      </c>
      <c r="Z27" s="2">
        <v>-92.46</v>
      </c>
      <c r="AA27" s="15">
        <v>9581920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8465000</v>
      </c>
      <c r="F30" s="11">
        <v>8465000</v>
      </c>
      <c r="G30" s="11">
        <v>296618</v>
      </c>
      <c r="H30" s="11">
        <v>345199</v>
      </c>
      <c r="I30" s="11"/>
      <c r="J30" s="11">
        <v>641817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641817</v>
      </c>
      <c r="X30" s="11">
        <v>2116250</v>
      </c>
      <c r="Y30" s="11">
        <v>-1474433</v>
      </c>
      <c r="Z30" s="2">
        <v>-69.67</v>
      </c>
      <c r="AA30" s="15">
        <v>8465000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222811842</v>
      </c>
      <c r="D36" s="10">
        <f t="shared" si="4"/>
        <v>0</v>
      </c>
      <c r="E36" s="11">
        <f t="shared" si="4"/>
        <v>827048554</v>
      </c>
      <c r="F36" s="11">
        <f t="shared" si="4"/>
        <v>827048554</v>
      </c>
      <c r="G36" s="11">
        <f t="shared" si="4"/>
        <v>73903227</v>
      </c>
      <c r="H36" s="11">
        <f t="shared" si="4"/>
        <v>66667613</v>
      </c>
      <c r="I36" s="11">
        <f t="shared" si="4"/>
        <v>62074469</v>
      </c>
      <c r="J36" s="11">
        <f t="shared" si="4"/>
        <v>202645309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202645309</v>
      </c>
      <c r="X36" s="11">
        <f t="shared" si="4"/>
        <v>206762141</v>
      </c>
      <c r="Y36" s="11">
        <f t="shared" si="4"/>
        <v>-4116832</v>
      </c>
      <c r="Z36" s="2">
        <f aca="true" t="shared" si="5" ref="Z36:Z49">+IF(X36&lt;&gt;0,+(Y36/X36)*100,0)</f>
        <v>-1.9910956522741754</v>
      </c>
      <c r="AA36" s="15">
        <f>AA6+AA21</f>
        <v>827048554</v>
      </c>
    </row>
    <row r="37" spans="1:27" ht="13.5">
      <c r="A37" s="46" t="s">
        <v>33</v>
      </c>
      <c r="B37" s="47"/>
      <c r="C37" s="9">
        <f t="shared" si="4"/>
        <v>26176348</v>
      </c>
      <c r="D37" s="10">
        <f t="shared" si="4"/>
        <v>0</v>
      </c>
      <c r="E37" s="11">
        <f t="shared" si="4"/>
        <v>158032000</v>
      </c>
      <c r="F37" s="11">
        <f t="shared" si="4"/>
        <v>158032000</v>
      </c>
      <c r="G37" s="11">
        <f t="shared" si="4"/>
        <v>8937928</v>
      </c>
      <c r="H37" s="11">
        <f t="shared" si="4"/>
        <v>10466865</v>
      </c>
      <c r="I37" s="11">
        <f t="shared" si="4"/>
        <v>14369878</v>
      </c>
      <c r="J37" s="11">
        <f t="shared" si="4"/>
        <v>33774671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33774671</v>
      </c>
      <c r="X37" s="11">
        <f t="shared" si="4"/>
        <v>39508000</v>
      </c>
      <c r="Y37" s="11">
        <f t="shared" si="4"/>
        <v>-5733329</v>
      </c>
      <c r="Z37" s="2">
        <f t="shared" si="5"/>
        <v>-14.51181785967399</v>
      </c>
      <c r="AA37" s="15">
        <f>AA7+AA22</f>
        <v>158032000</v>
      </c>
    </row>
    <row r="38" spans="1:27" ht="13.5">
      <c r="A38" s="46" t="s">
        <v>34</v>
      </c>
      <c r="B38" s="47"/>
      <c r="C38" s="9">
        <f t="shared" si="4"/>
        <v>310421030</v>
      </c>
      <c r="D38" s="10">
        <f t="shared" si="4"/>
        <v>0</v>
      </c>
      <c r="E38" s="11">
        <f t="shared" si="4"/>
        <v>808645060</v>
      </c>
      <c r="F38" s="11">
        <f t="shared" si="4"/>
        <v>808645060</v>
      </c>
      <c r="G38" s="11">
        <f t="shared" si="4"/>
        <v>20709315</v>
      </c>
      <c r="H38" s="11">
        <f t="shared" si="4"/>
        <v>11521358</v>
      </c>
      <c r="I38" s="11">
        <f t="shared" si="4"/>
        <v>18599847</v>
      </c>
      <c r="J38" s="11">
        <f t="shared" si="4"/>
        <v>50830520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50830520</v>
      </c>
      <c r="X38" s="11">
        <f t="shared" si="4"/>
        <v>202161266</v>
      </c>
      <c r="Y38" s="11">
        <f t="shared" si="4"/>
        <v>-151330746</v>
      </c>
      <c r="Z38" s="2">
        <f t="shared" si="5"/>
        <v>-74.8564495040311</v>
      </c>
      <c r="AA38" s="15">
        <f>AA8+AA23</f>
        <v>808645060</v>
      </c>
    </row>
    <row r="39" spans="1:27" ht="13.5">
      <c r="A39" s="46" t="s">
        <v>35</v>
      </c>
      <c r="B39" s="47"/>
      <c r="C39" s="9">
        <f t="shared" si="4"/>
        <v>19068052</v>
      </c>
      <c r="D39" s="10">
        <f t="shared" si="4"/>
        <v>0</v>
      </c>
      <c r="E39" s="11">
        <f t="shared" si="4"/>
        <v>302583196</v>
      </c>
      <c r="F39" s="11">
        <f t="shared" si="4"/>
        <v>302583196</v>
      </c>
      <c r="G39" s="11">
        <f t="shared" si="4"/>
        <v>5751766</v>
      </c>
      <c r="H39" s="11">
        <f t="shared" si="4"/>
        <v>2185296</v>
      </c>
      <c r="I39" s="11">
        <f t="shared" si="4"/>
        <v>1814994</v>
      </c>
      <c r="J39" s="11">
        <f t="shared" si="4"/>
        <v>9752056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9752056</v>
      </c>
      <c r="X39" s="11">
        <f t="shared" si="4"/>
        <v>75645799</v>
      </c>
      <c r="Y39" s="11">
        <f t="shared" si="4"/>
        <v>-65893743</v>
      </c>
      <c r="Z39" s="2">
        <f t="shared" si="5"/>
        <v>-87.10826492823482</v>
      </c>
      <c r="AA39" s="15">
        <f>AA9+AA24</f>
        <v>302583196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4070000</v>
      </c>
      <c r="F40" s="11">
        <f t="shared" si="4"/>
        <v>4070000</v>
      </c>
      <c r="G40" s="11">
        <f t="shared" si="4"/>
        <v>866859</v>
      </c>
      <c r="H40" s="11">
        <f t="shared" si="4"/>
        <v>0</v>
      </c>
      <c r="I40" s="11">
        <f t="shared" si="4"/>
        <v>800193</v>
      </c>
      <c r="J40" s="11">
        <f t="shared" si="4"/>
        <v>1667052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1667052</v>
      </c>
      <c r="X40" s="11">
        <f t="shared" si="4"/>
        <v>1017500</v>
      </c>
      <c r="Y40" s="11">
        <f t="shared" si="4"/>
        <v>649552</v>
      </c>
      <c r="Z40" s="2">
        <f t="shared" si="5"/>
        <v>63.838034398034395</v>
      </c>
      <c r="AA40" s="15">
        <f>AA10+AA25</f>
        <v>4070000</v>
      </c>
    </row>
    <row r="41" spans="1:27" ht="13.5">
      <c r="A41" s="48" t="s">
        <v>37</v>
      </c>
      <c r="B41" s="47"/>
      <c r="C41" s="49">
        <f aca="true" t="shared" si="6" ref="C41:Y41">SUM(C36:C40)</f>
        <v>578477272</v>
      </c>
      <c r="D41" s="50">
        <f t="shared" si="6"/>
        <v>0</v>
      </c>
      <c r="E41" s="51">
        <f t="shared" si="6"/>
        <v>2100378810</v>
      </c>
      <c r="F41" s="51">
        <f t="shared" si="6"/>
        <v>2100378810</v>
      </c>
      <c r="G41" s="51">
        <f t="shared" si="6"/>
        <v>110169095</v>
      </c>
      <c r="H41" s="51">
        <f t="shared" si="6"/>
        <v>90841132</v>
      </c>
      <c r="I41" s="51">
        <f t="shared" si="6"/>
        <v>97659381</v>
      </c>
      <c r="J41" s="51">
        <f t="shared" si="6"/>
        <v>298669608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298669608</v>
      </c>
      <c r="X41" s="51">
        <f t="shared" si="6"/>
        <v>525094706</v>
      </c>
      <c r="Y41" s="51">
        <f t="shared" si="6"/>
        <v>-226425098</v>
      </c>
      <c r="Z41" s="52">
        <f t="shared" si="5"/>
        <v>-43.12081142939575</v>
      </c>
      <c r="AA41" s="53">
        <f>SUM(AA36:AA40)</f>
        <v>2100378810</v>
      </c>
    </row>
    <row r="42" spans="1:27" ht="13.5">
      <c r="A42" s="54" t="s">
        <v>38</v>
      </c>
      <c r="B42" s="35"/>
      <c r="C42" s="65">
        <f aca="true" t="shared" si="7" ref="C42:Y48">C12+C27</f>
        <v>36653932</v>
      </c>
      <c r="D42" s="66">
        <f t="shared" si="7"/>
        <v>0</v>
      </c>
      <c r="E42" s="67">
        <f t="shared" si="7"/>
        <v>106513142</v>
      </c>
      <c r="F42" s="67">
        <f t="shared" si="7"/>
        <v>106513142</v>
      </c>
      <c r="G42" s="67">
        <f t="shared" si="7"/>
        <v>6376194</v>
      </c>
      <c r="H42" s="67">
        <f t="shared" si="7"/>
        <v>4413422</v>
      </c>
      <c r="I42" s="67">
        <f t="shared" si="7"/>
        <v>12104048</v>
      </c>
      <c r="J42" s="67">
        <f t="shared" si="7"/>
        <v>22893664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22893664</v>
      </c>
      <c r="X42" s="67">
        <f t="shared" si="7"/>
        <v>26628286</v>
      </c>
      <c r="Y42" s="67">
        <f t="shared" si="7"/>
        <v>-3734622</v>
      </c>
      <c r="Z42" s="69">
        <f t="shared" si="5"/>
        <v>-14.02501835829764</v>
      </c>
      <c r="AA42" s="68">
        <f aca="true" t="shared" si="8" ref="AA42:AA48">AA12+AA27</f>
        <v>106513142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1800000</v>
      </c>
      <c r="F44" s="67">
        <f t="shared" si="7"/>
        <v>1800000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450000</v>
      </c>
      <c r="Y44" s="67">
        <f t="shared" si="7"/>
        <v>-450000</v>
      </c>
      <c r="Z44" s="69">
        <f t="shared" si="5"/>
        <v>-100</v>
      </c>
      <c r="AA44" s="68">
        <f t="shared" si="8"/>
        <v>1800000</v>
      </c>
    </row>
    <row r="45" spans="1:27" ht="13.5">
      <c r="A45" s="54" t="s">
        <v>41</v>
      </c>
      <c r="B45" s="35" t="s">
        <v>42</v>
      </c>
      <c r="C45" s="65">
        <f t="shared" si="7"/>
        <v>94052649</v>
      </c>
      <c r="D45" s="66">
        <f t="shared" si="7"/>
        <v>0</v>
      </c>
      <c r="E45" s="67">
        <f t="shared" si="7"/>
        <v>216247498</v>
      </c>
      <c r="F45" s="67">
        <f t="shared" si="7"/>
        <v>216247498</v>
      </c>
      <c r="G45" s="67">
        <f t="shared" si="7"/>
        <v>7168252</v>
      </c>
      <c r="H45" s="67">
        <f t="shared" si="7"/>
        <v>4852546</v>
      </c>
      <c r="I45" s="67">
        <f t="shared" si="7"/>
        <v>15074831</v>
      </c>
      <c r="J45" s="67">
        <f t="shared" si="7"/>
        <v>27095629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27095629</v>
      </c>
      <c r="X45" s="67">
        <f t="shared" si="7"/>
        <v>54061875</v>
      </c>
      <c r="Y45" s="67">
        <f t="shared" si="7"/>
        <v>-26966246</v>
      </c>
      <c r="Z45" s="69">
        <f t="shared" si="5"/>
        <v>-49.88033803859005</v>
      </c>
      <c r="AA45" s="68">
        <f t="shared" si="8"/>
        <v>216247498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35999</v>
      </c>
      <c r="D48" s="66">
        <f t="shared" si="7"/>
        <v>0</v>
      </c>
      <c r="E48" s="67">
        <f t="shared" si="7"/>
        <v>2620000</v>
      </c>
      <c r="F48" s="67">
        <f t="shared" si="7"/>
        <v>2620000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655000</v>
      </c>
      <c r="Y48" s="67">
        <f t="shared" si="7"/>
        <v>-655000</v>
      </c>
      <c r="Z48" s="69">
        <f t="shared" si="5"/>
        <v>-100</v>
      </c>
      <c r="AA48" s="68">
        <f t="shared" si="8"/>
        <v>2620000</v>
      </c>
    </row>
    <row r="49" spans="1:27" ht="13.5">
      <c r="A49" s="75" t="s">
        <v>49</v>
      </c>
      <c r="B49" s="76"/>
      <c r="C49" s="77">
        <f aca="true" t="shared" si="9" ref="C49:Y49">SUM(C41:C48)</f>
        <v>709219852</v>
      </c>
      <c r="D49" s="78">
        <f t="shared" si="9"/>
        <v>0</v>
      </c>
      <c r="E49" s="79">
        <f t="shared" si="9"/>
        <v>2427559450</v>
      </c>
      <c r="F49" s="79">
        <f t="shared" si="9"/>
        <v>2427559450</v>
      </c>
      <c r="G49" s="79">
        <f t="shared" si="9"/>
        <v>123713541</v>
      </c>
      <c r="H49" s="79">
        <f t="shared" si="9"/>
        <v>100107100</v>
      </c>
      <c r="I49" s="79">
        <f t="shared" si="9"/>
        <v>124838260</v>
      </c>
      <c r="J49" s="79">
        <f t="shared" si="9"/>
        <v>348658901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348658901</v>
      </c>
      <c r="X49" s="79">
        <f t="shared" si="9"/>
        <v>606889867</v>
      </c>
      <c r="Y49" s="79">
        <f t="shared" si="9"/>
        <v>-258230966</v>
      </c>
      <c r="Z49" s="80">
        <f t="shared" si="5"/>
        <v>-42.54988920419724</v>
      </c>
      <c r="AA49" s="81">
        <f>SUM(AA41:AA48)</f>
        <v>2427559450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20191813</v>
      </c>
      <c r="D51" s="66">
        <f t="shared" si="10"/>
        <v>0</v>
      </c>
      <c r="E51" s="67">
        <f t="shared" si="10"/>
        <v>574411482</v>
      </c>
      <c r="F51" s="67">
        <f t="shared" si="10"/>
        <v>574411482</v>
      </c>
      <c r="G51" s="67">
        <f t="shared" si="10"/>
        <v>4687621</v>
      </c>
      <c r="H51" s="67">
        <f t="shared" si="10"/>
        <v>8680943</v>
      </c>
      <c r="I51" s="67">
        <f t="shared" si="10"/>
        <v>8251028</v>
      </c>
      <c r="J51" s="67">
        <f t="shared" si="10"/>
        <v>21619592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21619592</v>
      </c>
      <c r="X51" s="67">
        <f t="shared" si="10"/>
        <v>143602877</v>
      </c>
      <c r="Y51" s="67">
        <f t="shared" si="10"/>
        <v>-121983285</v>
      </c>
      <c r="Z51" s="69">
        <f>+IF(X51&lt;&gt;0,+(Y51/X51)*100,0)</f>
        <v>-84.94487544285063</v>
      </c>
      <c r="AA51" s="68">
        <f>SUM(AA57:AA61)</f>
        <v>574411482</v>
      </c>
    </row>
    <row r="52" spans="1:27" ht="13.5">
      <c r="A52" s="84" t="s">
        <v>32</v>
      </c>
      <c r="B52" s="47"/>
      <c r="C52" s="9">
        <v>5543711</v>
      </c>
      <c r="D52" s="10"/>
      <c r="E52" s="11">
        <v>98415279</v>
      </c>
      <c r="F52" s="11">
        <v>98415279</v>
      </c>
      <c r="G52" s="11">
        <v>229502</v>
      </c>
      <c r="H52" s="11">
        <v>4697107</v>
      </c>
      <c r="I52" s="11">
        <v>304889</v>
      </c>
      <c r="J52" s="11">
        <v>5231498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5231498</v>
      </c>
      <c r="X52" s="11">
        <v>24603820</v>
      </c>
      <c r="Y52" s="11">
        <v>-19372322</v>
      </c>
      <c r="Z52" s="2">
        <v>-78.74</v>
      </c>
      <c r="AA52" s="15">
        <v>98415279</v>
      </c>
    </row>
    <row r="53" spans="1:27" ht="13.5">
      <c r="A53" s="84" t="s">
        <v>33</v>
      </c>
      <c r="B53" s="47"/>
      <c r="C53" s="9">
        <v>3933245</v>
      </c>
      <c r="D53" s="10"/>
      <c r="E53" s="11">
        <v>83387010</v>
      </c>
      <c r="F53" s="11">
        <v>83387010</v>
      </c>
      <c r="G53" s="11">
        <v>1482750</v>
      </c>
      <c r="H53" s="11">
        <v>783968</v>
      </c>
      <c r="I53" s="11">
        <v>2360359</v>
      </c>
      <c r="J53" s="11">
        <v>4627077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4627077</v>
      </c>
      <c r="X53" s="11">
        <v>20846754</v>
      </c>
      <c r="Y53" s="11">
        <v>-16219677</v>
      </c>
      <c r="Z53" s="2">
        <v>-77.8</v>
      </c>
      <c r="AA53" s="15">
        <v>83387010</v>
      </c>
    </row>
    <row r="54" spans="1:27" ht="13.5">
      <c r="A54" s="84" t="s">
        <v>34</v>
      </c>
      <c r="B54" s="47"/>
      <c r="C54" s="9">
        <v>2460741</v>
      </c>
      <c r="D54" s="10"/>
      <c r="E54" s="11">
        <v>103736501</v>
      </c>
      <c r="F54" s="11">
        <v>103736501</v>
      </c>
      <c r="G54" s="11">
        <v>70040</v>
      </c>
      <c r="H54" s="11">
        <v>834912</v>
      </c>
      <c r="I54" s="11">
        <v>1563274</v>
      </c>
      <c r="J54" s="11">
        <v>2468226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2468226</v>
      </c>
      <c r="X54" s="11">
        <v>25934126</v>
      </c>
      <c r="Y54" s="11">
        <v>-23465900</v>
      </c>
      <c r="Z54" s="2">
        <v>-90.48</v>
      </c>
      <c r="AA54" s="15">
        <v>103736501</v>
      </c>
    </row>
    <row r="55" spans="1:27" ht="13.5">
      <c r="A55" s="84" t="s">
        <v>35</v>
      </c>
      <c r="B55" s="47"/>
      <c r="C55" s="9">
        <v>687182</v>
      </c>
      <c r="D55" s="10"/>
      <c r="E55" s="11">
        <v>46068668</v>
      </c>
      <c r="F55" s="11">
        <v>46068668</v>
      </c>
      <c r="G55" s="11">
        <v>189470</v>
      </c>
      <c r="H55" s="11">
        <v>249828</v>
      </c>
      <c r="I55" s="11">
        <v>722453</v>
      </c>
      <c r="J55" s="11">
        <v>1161751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1161751</v>
      </c>
      <c r="X55" s="11">
        <v>11517168</v>
      </c>
      <c r="Y55" s="11">
        <v>-10355417</v>
      </c>
      <c r="Z55" s="2">
        <v>-89.91</v>
      </c>
      <c r="AA55" s="15">
        <v>46068668</v>
      </c>
    </row>
    <row r="56" spans="1:27" ht="13.5">
      <c r="A56" s="84" t="s">
        <v>36</v>
      </c>
      <c r="B56" s="47"/>
      <c r="C56" s="9"/>
      <c r="D56" s="10"/>
      <c r="E56" s="11">
        <v>36744403</v>
      </c>
      <c r="F56" s="11">
        <v>36744403</v>
      </c>
      <c r="G56" s="11">
        <v>1121257</v>
      </c>
      <c r="H56" s="11">
        <v>1034735</v>
      </c>
      <c r="I56" s="11">
        <v>1798198</v>
      </c>
      <c r="J56" s="11">
        <v>3954190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3954190</v>
      </c>
      <c r="X56" s="11">
        <v>9186102</v>
      </c>
      <c r="Y56" s="11">
        <v>-5231912</v>
      </c>
      <c r="Z56" s="2">
        <v>-56.95</v>
      </c>
      <c r="AA56" s="15">
        <v>36744403</v>
      </c>
    </row>
    <row r="57" spans="1:27" ht="13.5">
      <c r="A57" s="85" t="s">
        <v>37</v>
      </c>
      <c r="B57" s="47"/>
      <c r="C57" s="49">
        <f aca="true" t="shared" si="11" ref="C57:Y57">SUM(C52:C56)</f>
        <v>12624879</v>
      </c>
      <c r="D57" s="50">
        <f t="shared" si="11"/>
        <v>0</v>
      </c>
      <c r="E57" s="51">
        <f t="shared" si="11"/>
        <v>368351861</v>
      </c>
      <c r="F57" s="51">
        <f t="shared" si="11"/>
        <v>368351861</v>
      </c>
      <c r="G57" s="51">
        <f t="shared" si="11"/>
        <v>3093019</v>
      </c>
      <c r="H57" s="51">
        <f t="shared" si="11"/>
        <v>7600550</v>
      </c>
      <c r="I57" s="51">
        <f t="shared" si="11"/>
        <v>6749173</v>
      </c>
      <c r="J57" s="51">
        <f t="shared" si="11"/>
        <v>17442742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17442742</v>
      </c>
      <c r="X57" s="51">
        <f t="shared" si="11"/>
        <v>92087970</v>
      </c>
      <c r="Y57" s="51">
        <f t="shared" si="11"/>
        <v>-74645228</v>
      </c>
      <c r="Z57" s="52">
        <f>+IF(X57&lt;&gt;0,+(Y57/X57)*100,0)</f>
        <v>-81.05860950132792</v>
      </c>
      <c r="AA57" s="53">
        <f>SUM(AA52:AA56)</f>
        <v>368351861</v>
      </c>
    </row>
    <row r="58" spans="1:27" ht="13.5">
      <c r="A58" s="86" t="s">
        <v>38</v>
      </c>
      <c r="B58" s="35"/>
      <c r="C58" s="9">
        <v>322652</v>
      </c>
      <c r="D58" s="10"/>
      <c r="E58" s="11">
        <v>29805173</v>
      </c>
      <c r="F58" s="11">
        <v>29805173</v>
      </c>
      <c r="G58" s="11"/>
      <c r="H58" s="11">
        <v>299</v>
      </c>
      <c r="I58" s="11">
        <v>79204</v>
      </c>
      <c r="J58" s="11">
        <v>79503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79503</v>
      </c>
      <c r="X58" s="11">
        <v>7451293</v>
      </c>
      <c r="Y58" s="11">
        <v>-7371790</v>
      </c>
      <c r="Z58" s="2">
        <v>-98.93</v>
      </c>
      <c r="AA58" s="15">
        <v>29805173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729000</v>
      </c>
      <c r="F60" s="11">
        <v>729000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182250</v>
      </c>
      <c r="Y60" s="11">
        <v>-182250</v>
      </c>
      <c r="Z60" s="2">
        <v>-100</v>
      </c>
      <c r="AA60" s="15">
        <v>729000</v>
      </c>
    </row>
    <row r="61" spans="1:27" ht="13.5">
      <c r="A61" s="86" t="s">
        <v>41</v>
      </c>
      <c r="B61" s="35" t="s">
        <v>51</v>
      </c>
      <c r="C61" s="9">
        <v>7244282</v>
      </c>
      <c r="D61" s="10"/>
      <c r="E61" s="11">
        <v>175525448</v>
      </c>
      <c r="F61" s="11">
        <v>175525448</v>
      </c>
      <c r="G61" s="11">
        <v>1594602</v>
      </c>
      <c r="H61" s="11">
        <v>1080094</v>
      </c>
      <c r="I61" s="11">
        <v>1422651</v>
      </c>
      <c r="J61" s="11">
        <v>4097347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4097347</v>
      </c>
      <c r="X61" s="11">
        <v>43881364</v>
      </c>
      <c r="Y61" s="11">
        <v>-39784017</v>
      </c>
      <c r="Z61" s="2">
        <v>-90.66</v>
      </c>
      <c r="AA61" s="15">
        <v>175525448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1600000</v>
      </c>
      <c r="F65" s="11"/>
      <c r="G65" s="11">
        <v>8444109</v>
      </c>
      <c r="H65" s="11">
        <v>8517467</v>
      </c>
      <c r="I65" s="11">
        <v>8630903</v>
      </c>
      <c r="J65" s="11">
        <v>25592479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25592479</v>
      </c>
      <c r="X65" s="11"/>
      <c r="Y65" s="11">
        <v>25592479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202627762</v>
      </c>
      <c r="F66" s="14"/>
      <c r="G66" s="14">
        <v>5985598</v>
      </c>
      <c r="H66" s="14">
        <v>16273123</v>
      </c>
      <c r="I66" s="14">
        <v>25333704</v>
      </c>
      <c r="J66" s="14">
        <v>47592425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47592425</v>
      </c>
      <c r="X66" s="14"/>
      <c r="Y66" s="14">
        <v>47592425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25306217</v>
      </c>
      <c r="F67" s="11"/>
      <c r="G67" s="11">
        <v>926754</v>
      </c>
      <c r="H67" s="11">
        <v>5506273</v>
      </c>
      <c r="I67" s="11">
        <v>6151602</v>
      </c>
      <c r="J67" s="11">
        <v>12584629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12584629</v>
      </c>
      <c r="X67" s="11"/>
      <c r="Y67" s="11">
        <v>12584629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280354128</v>
      </c>
      <c r="F68" s="11"/>
      <c r="G68" s="11">
        <v>2362400</v>
      </c>
      <c r="H68" s="11">
        <v>2606042</v>
      </c>
      <c r="I68" s="11">
        <v>3852768</v>
      </c>
      <c r="J68" s="11">
        <v>8821210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8821210</v>
      </c>
      <c r="X68" s="11"/>
      <c r="Y68" s="11">
        <v>8821210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509888107</v>
      </c>
      <c r="F69" s="79">
        <f t="shared" si="12"/>
        <v>0</v>
      </c>
      <c r="G69" s="79">
        <f t="shared" si="12"/>
        <v>17718861</v>
      </c>
      <c r="H69" s="79">
        <f t="shared" si="12"/>
        <v>32902905</v>
      </c>
      <c r="I69" s="79">
        <f t="shared" si="12"/>
        <v>43968977</v>
      </c>
      <c r="J69" s="79">
        <f t="shared" si="12"/>
        <v>94590743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94590743</v>
      </c>
      <c r="X69" s="79">
        <f t="shared" si="12"/>
        <v>0</v>
      </c>
      <c r="Y69" s="79">
        <f t="shared" si="12"/>
        <v>94590743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127056949</v>
      </c>
      <c r="F5" s="43">
        <f t="shared" si="0"/>
        <v>127056949</v>
      </c>
      <c r="G5" s="43">
        <f t="shared" si="0"/>
        <v>0</v>
      </c>
      <c r="H5" s="43">
        <f t="shared" si="0"/>
        <v>2691777</v>
      </c>
      <c r="I5" s="43">
        <f t="shared" si="0"/>
        <v>0</v>
      </c>
      <c r="J5" s="43">
        <f t="shared" si="0"/>
        <v>2691777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2691777</v>
      </c>
      <c r="X5" s="43">
        <f t="shared" si="0"/>
        <v>31764237</v>
      </c>
      <c r="Y5" s="43">
        <f t="shared" si="0"/>
        <v>-29072460</v>
      </c>
      <c r="Z5" s="44">
        <f>+IF(X5&lt;&gt;0,+(Y5/X5)*100,0)</f>
        <v>-91.5257621330555</v>
      </c>
      <c r="AA5" s="45">
        <f>SUM(AA11:AA18)</f>
        <v>127056949</v>
      </c>
    </row>
    <row r="6" spans="1:27" ht="13.5">
      <c r="A6" s="46" t="s">
        <v>32</v>
      </c>
      <c r="B6" s="47"/>
      <c r="C6" s="9"/>
      <c r="D6" s="10"/>
      <c r="E6" s="11">
        <v>51053000</v>
      </c>
      <c r="F6" s="11">
        <v>51053000</v>
      </c>
      <c r="G6" s="11"/>
      <c r="H6" s="11">
        <v>2691777</v>
      </c>
      <c r="I6" s="11"/>
      <c r="J6" s="11">
        <v>2691777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2691777</v>
      </c>
      <c r="X6" s="11">
        <v>12763250</v>
      </c>
      <c r="Y6" s="11">
        <v>-10071473</v>
      </c>
      <c r="Z6" s="2">
        <v>-78.91</v>
      </c>
      <c r="AA6" s="15">
        <v>51053000</v>
      </c>
    </row>
    <row r="7" spans="1:27" ht="13.5">
      <c r="A7" s="46" t="s">
        <v>33</v>
      </c>
      <c r="B7" s="47"/>
      <c r="C7" s="9"/>
      <c r="D7" s="10"/>
      <c r="E7" s="11">
        <v>8350000</v>
      </c>
      <c r="F7" s="11">
        <v>8350000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2087500</v>
      </c>
      <c r="Y7" s="11">
        <v>-2087500</v>
      </c>
      <c r="Z7" s="2">
        <v>-100</v>
      </c>
      <c r="AA7" s="15">
        <v>8350000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59403000</v>
      </c>
      <c r="F11" s="51">
        <f t="shared" si="1"/>
        <v>59403000</v>
      </c>
      <c r="G11" s="51">
        <f t="shared" si="1"/>
        <v>0</v>
      </c>
      <c r="H11" s="51">
        <f t="shared" si="1"/>
        <v>2691777</v>
      </c>
      <c r="I11" s="51">
        <f t="shared" si="1"/>
        <v>0</v>
      </c>
      <c r="J11" s="51">
        <f t="shared" si="1"/>
        <v>2691777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2691777</v>
      </c>
      <c r="X11" s="51">
        <f t="shared" si="1"/>
        <v>14850750</v>
      </c>
      <c r="Y11" s="51">
        <f t="shared" si="1"/>
        <v>-12158973</v>
      </c>
      <c r="Z11" s="52">
        <f>+IF(X11&lt;&gt;0,+(Y11/X11)*100,0)</f>
        <v>-81.87447098631382</v>
      </c>
      <c r="AA11" s="53">
        <f>SUM(AA6:AA10)</f>
        <v>59403000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67653949</v>
      </c>
      <c r="F15" s="11">
        <v>67653949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16913487</v>
      </c>
      <c r="Y15" s="11">
        <v>-16913487</v>
      </c>
      <c r="Z15" s="2">
        <v>-100</v>
      </c>
      <c r="AA15" s="15">
        <v>67653949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51053000</v>
      </c>
      <c r="F36" s="11">
        <f t="shared" si="4"/>
        <v>51053000</v>
      </c>
      <c r="G36" s="11">
        <f t="shared" si="4"/>
        <v>0</v>
      </c>
      <c r="H36" s="11">
        <f t="shared" si="4"/>
        <v>2691777</v>
      </c>
      <c r="I36" s="11">
        <f t="shared" si="4"/>
        <v>0</v>
      </c>
      <c r="J36" s="11">
        <f t="shared" si="4"/>
        <v>2691777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2691777</v>
      </c>
      <c r="X36" s="11">
        <f t="shared" si="4"/>
        <v>12763250</v>
      </c>
      <c r="Y36" s="11">
        <f t="shared" si="4"/>
        <v>-10071473</v>
      </c>
      <c r="Z36" s="2">
        <f aca="true" t="shared" si="5" ref="Z36:Z49">+IF(X36&lt;&gt;0,+(Y36/X36)*100,0)</f>
        <v>-78.90994064991284</v>
      </c>
      <c r="AA36" s="15">
        <f>AA6+AA21</f>
        <v>51053000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8350000</v>
      </c>
      <c r="F37" s="11">
        <f t="shared" si="4"/>
        <v>8350000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2087500</v>
      </c>
      <c r="Y37" s="11">
        <f t="shared" si="4"/>
        <v>-2087500</v>
      </c>
      <c r="Z37" s="2">
        <f t="shared" si="5"/>
        <v>-100</v>
      </c>
      <c r="AA37" s="15">
        <f>AA7+AA22</f>
        <v>8350000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59403000</v>
      </c>
      <c r="F41" s="51">
        <f t="shared" si="6"/>
        <v>59403000</v>
      </c>
      <c r="G41" s="51">
        <f t="shared" si="6"/>
        <v>0</v>
      </c>
      <c r="H41" s="51">
        <f t="shared" si="6"/>
        <v>2691777</v>
      </c>
      <c r="I41" s="51">
        <f t="shared" si="6"/>
        <v>0</v>
      </c>
      <c r="J41" s="51">
        <f t="shared" si="6"/>
        <v>2691777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2691777</v>
      </c>
      <c r="X41" s="51">
        <f t="shared" si="6"/>
        <v>14850750</v>
      </c>
      <c r="Y41" s="51">
        <f t="shared" si="6"/>
        <v>-12158973</v>
      </c>
      <c r="Z41" s="52">
        <f t="shared" si="5"/>
        <v>-81.87447098631382</v>
      </c>
      <c r="AA41" s="53">
        <f>SUM(AA36:AA40)</f>
        <v>59403000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67653949</v>
      </c>
      <c r="F45" s="67">
        <f t="shared" si="7"/>
        <v>67653949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16913487</v>
      </c>
      <c r="Y45" s="67">
        <f t="shared" si="7"/>
        <v>-16913487</v>
      </c>
      <c r="Z45" s="69">
        <f t="shared" si="5"/>
        <v>-100</v>
      </c>
      <c r="AA45" s="68">
        <f t="shared" si="8"/>
        <v>67653949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127056949</v>
      </c>
      <c r="F49" s="79">
        <f t="shared" si="9"/>
        <v>127056949</v>
      </c>
      <c r="G49" s="79">
        <f t="shared" si="9"/>
        <v>0</v>
      </c>
      <c r="H49" s="79">
        <f t="shared" si="9"/>
        <v>2691777</v>
      </c>
      <c r="I49" s="79">
        <f t="shared" si="9"/>
        <v>0</v>
      </c>
      <c r="J49" s="79">
        <f t="shared" si="9"/>
        <v>2691777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2691777</v>
      </c>
      <c r="X49" s="79">
        <f t="shared" si="9"/>
        <v>31764237</v>
      </c>
      <c r="Y49" s="79">
        <f t="shared" si="9"/>
        <v>-29072460</v>
      </c>
      <c r="Z49" s="80">
        <f t="shared" si="5"/>
        <v>-91.5257621330555</v>
      </c>
      <c r="AA49" s="81">
        <f>SUM(AA41:AA48)</f>
        <v>127056949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21500000</v>
      </c>
      <c r="F51" s="67">
        <f t="shared" si="10"/>
        <v>21500000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5375000</v>
      </c>
      <c r="Y51" s="67">
        <f t="shared" si="10"/>
        <v>-5375000</v>
      </c>
      <c r="Z51" s="69">
        <f>+IF(X51&lt;&gt;0,+(Y51/X51)*100,0)</f>
        <v>-100</v>
      </c>
      <c r="AA51" s="68">
        <f>SUM(AA57:AA61)</f>
        <v>21500000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21500000</v>
      </c>
      <c r="F61" s="11">
        <v>21500000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5375000</v>
      </c>
      <c r="Y61" s="11">
        <v>-5375000</v>
      </c>
      <c r="Z61" s="2">
        <v>-100</v>
      </c>
      <c r="AA61" s="15">
        <v>21500000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21500000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21500000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39875000</v>
      </c>
      <c r="F5" s="43">
        <f t="shared" si="0"/>
        <v>39875000</v>
      </c>
      <c r="G5" s="43">
        <f t="shared" si="0"/>
        <v>0</v>
      </c>
      <c r="H5" s="43">
        <f t="shared" si="0"/>
        <v>1732037</v>
      </c>
      <c r="I5" s="43">
        <f t="shared" si="0"/>
        <v>8150732</v>
      </c>
      <c r="J5" s="43">
        <f t="shared" si="0"/>
        <v>9882769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9882769</v>
      </c>
      <c r="X5" s="43">
        <f t="shared" si="0"/>
        <v>9968750</v>
      </c>
      <c r="Y5" s="43">
        <f t="shared" si="0"/>
        <v>-85981</v>
      </c>
      <c r="Z5" s="44">
        <f>+IF(X5&lt;&gt;0,+(Y5/X5)*100,0)</f>
        <v>-0.8625053291536049</v>
      </c>
      <c r="AA5" s="45">
        <f>SUM(AA11:AA18)</f>
        <v>39875000</v>
      </c>
    </row>
    <row r="6" spans="1:27" ht="13.5">
      <c r="A6" s="46" t="s">
        <v>32</v>
      </c>
      <c r="B6" s="47"/>
      <c r="C6" s="9"/>
      <c r="D6" s="10"/>
      <c r="E6" s="11">
        <v>34875000</v>
      </c>
      <c r="F6" s="11">
        <v>34875000</v>
      </c>
      <c r="G6" s="11"/>
      <c r="H6" s="11">
        <v>1681152</v>
      </c>
      <c r="I6" s="11">
        <v>6920431</v>
      </c>
      <c r="J6" s="11">
        <v>8601583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8601583</v>
      </c>
      <c r="X6" s="11">
        <v>8718750</v>
      </c>
      <c r="Y6" s="11">
        <v>-117167</v>
      </c>
      <c r="Z6" s="2">
        <v>-1.34</v>
      </c>
      <c r="AA6" s="15">
        <v>34875000</v>
      </c>
    </row>
    <row r="7" spans="1:27" ht="13.5">
      <c r="A7" s="46" t="s">
        <v>33</v>
      </c>
      <c r="B7" s="47"/>
      <c r="C7" s="9"/>
      <c r="D7" s="10"/>
      <c r="E7" s="11">
        <v>5000000</v>
      </c>
      <c r="F7" s="11">
        <v>5000000</v>
      </c>
      <c r="G7" s="11"/>
      <c r="H7" s="11">
        <v>50885</v>
      </c>
      <c r="I7" s="11">
        <v>1230301</v>
      </c>
      <c r="J7" s="11">
        <v>1281186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1281186</v>
      </c>
      <c r="X7" s="11">
        <v>1250000</v>
      </c>
      <c r="Y7" s="11">
        <v>31186</v>
      </c>
      <c r="Z7" s="2">
        <v>2.49</v>
      </c>
      <c r="AA7" s="15">
        <v>5000000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39875000</v>
      </c>
      <c r="F11" s="51">
        <f t="shared" si="1"/>
        <v>39875000</v>
      </c>
      <c r="G11" s="51">
        <f t="shared" si="1"/>
        <v>0</v>
      </c>
      <c r="H11" s="51">
        <f t="shared" si="1"/>
        <v>1732037</v>
      </c>
      <c r="I11" s="51">
        <f t="shared" si="1"/>
        <v>8150732</v>
      </c>
      <c r="J11" s="51">
        <f t="shared" si="1"/>
        <v>9882769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9882769</v>
      </c>
      <c r="X11" s="51">
        <f t="shared" si="1"/>
        <v>9968750</v>
      </c>
      <c r="Y11" s="51">
        <f t="shared" si="1"/>
        <v>-85981</v>
      </c>
      <c r="Z11" s="52">
        <f>+IF(X11&lt;&gt;0,+(Y11/X11)*100,0)</f>
        <v>-0.8625053291536049</v>
      </c>
      <c r="AA11" s="53">
        <f>SUM(AA6:AA10)</f>
        <v>39875000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34875000</v>
      </c>
      <c r="F36" s="11">
        <f t="shared" si="4"/>
        <v>34875000</v>
      </c>
      <c r="G36" s="11">
        <f t="shared" si="4"/>
        <v>0</v>
      </c>
      <c r="H36" s="11">
        <f t="shared" si="4"/>
        <v>1681152</v>
      </c>
      <c r="I36" s="11">
        <f t="shared" si="4"/>
        <v>6920431</v>
      </c>
      <c r="J36" s="11">
        <f t="shared" si="4"/>
        <v>8601583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8601583</v>
      </c>
      <c r="X36" s="11">
        <f t="shared" si="4"/>
        <v>8718750</v>
      </c>
      <c r="Y36" s="11">
        <f t="shared" si="4"/>
        <v>-117167</v>
      </c>
      <c r="Z36" s="2">
        <f aca="true" t="shared" si="5" ref="Z36:Z49">+IF(X36&lt;&gt;0,+(Y36/X36)*100,0)</f>
        <v>-1.3438508960573476</v>
      </c>
      <c r="AA36" s="15">
        <f>AA6+AA21</f>
        <v>34875000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5000000</v>
      </c>
      <c r="F37" s="11">
        <f t="shared" si="4"/>
        <v>5000000</v>
      </c>
      <c r="G37" s="11">
        <f t="shared" si="4"/>
        <v>0</v>
      </c>
      <c r="H37" s="11">
        <f t="shared" si="4"/>
        <v>50885</v>
      </c>
      <c r="I37" s="11">
        <f t="shared" si="4"/>
        <v>1230301</v>
      </c>
      <c r="J37" s="11">
        <f t="shared" si="4"/>
        <v>1281186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1281186</v>
      </c>
      <c r="X37" s="11">
        <f t="shared" si="4"/>
        <v>1250000</v>
      </c>
      <c r="Y37" s="11">
        <f t="shared" si="4"/>
        <v>31186</v>
      </c>
      <c r="Z37" s="2">
        <f t="shared" si="5"/>
        <v>2.49488</v>
      </c>
      <c r="AA37" s="15">
        <f>AA7+AA22</f>
        <v>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39875000</v>
      </c>
      <c r="F41" s="51">
        <f t="shared" si="6"/>
        <v>39875000</v>
      </c>
      <c r="G41" s="51">
        <f t="shared" si="6"/>
        <v>0</v>
      </c>
      <c r="H41" s="51">
        <f t="shared" si="6"/>
        <v>1732037</v>
      </c>
      <c r="I41" s="51">
        <f t="shared" si="6"/>
        <v>8150732</v>
      </c>
      <c r="J41" s="51">
        <f t="shared" si="6"/>
        <v>9882769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9882769</v>
      </c>
      <c r="X41" s="51">
        <f t="shared" si="6"/>
        <v>9968750</v>
      </c>
      <c r="Y41" s="51">
        <f t="shared" si="6"/>
        <v>-85981</v>
      </c>
      <c r="Z41" s="52">
        <f t="shared" si="5"/>
        <v>-0.8625053291536049</v>
      </c>
      <c r="AA41" s="53">
        <f>SUM(AA36:AA40)</f>
        <v>39875000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39875000</v>
      </c>
      <c r="F49" s="79">
        <f t="shared" si="9"/>
        <v>39875000</v>
      </c>
      <c r="G49" s="79">
        <f t="shared" si="9"/>
        <v>0</v>
      </c>
      <c r="H49" s="79">
        <f t="shared" si="9"/>
        <v>1732037</v>
      </c>
      <c r="I49" s="79">
        <f t="shared" si="9"/>
        <v>8150732</v>
      </c>
      <c r="J49" s="79">
        <f t="shared" si="9"/>
        <v>9882769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9882769</v>
      </c>
      <c r="X49" s="79">
        <f t="shared" si="9"/>
        <v>9968750</v>
      </c>
      <c r="Y49" s="79">
        <f t="shared" si="9"/>
        <v>-85981</v>
      </c>
      <c r="Z49" s="80">
        <f t="shared" si="5"/>
        <v>-0.8625053291536049</v>
      </c>
      <c r="AA49" s="81">
        <f>SUM(AA41:AA48)</f>
        <v>39875000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18000000</v>
      </c>
      <c r="F51" s="67">
        <f t="shared" si="10"/>
        <v>18000000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4500000</v>
      </c>
      <c r="Y51" s="67">
        <f t="shared" si="10"/>
        <v>-4500000</v>
      </c>
      <c r="Z51" s="69">
        <f>+IF(X51&lt;&gt;0,+(Y51/X51)*100,0)</f>
        <v>-100</v>
      </c>
      <c r="AA51" s="68">
        <f>SUM(AA57:AA61)</f>
        <v>18000000</v>
      </c>
    </row>
    <row r="52" spans="1:27" ht="13.5">
      <c r="A52" s="84" t="s">
        <v>32</v>
      </c>
      <c r="B52" s="47"/>
      <c r="C52" s="9"/>
      <c r="D52" s="10"/>
      <c r="E52" s="11">
        <v>10000000</v>
      </c>
      <c r="F52" s="11">
        <v>10000000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2500000</v>
      </c>
      <c r="Y52" s="11">
        <v>-2500000</v>
      </c>
      <c r="Z52" s="2">
        <v>-100</v>
      </c>
      <c r="AA52" s="15">
        <v>10000000</v>
      </c>
    </row>
    <row r="53" spans="1:27" ht="13.5">
      <c r="A53" s="84" t="s">
        <v>33</v>
      </c>
      <c r="B53" s="47"/>
      <c r="C53" s="9"/>
      <c r="D53" s="10"/>
      <c r="E53" s="11">
        <v>3000000</v>
      </c>
      <c r="F53" s="11">
        <v>3000000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750000</v>
      </c>
      <c r="Y53" s="11">
        <v>-750000</v>
      </c>
      <c r="Z53" s="2">
        <v>-100</v>
      </c>
      <c r="AA53" s="15">
        <v>3000000</v>
      </c>
    </row>
    <row r="54" spans="1:27" ht="13.5">
      <c r="A54" s="84" t="s">
        <v>34</v>
      </c>
      <c r="B54" s="47"/>
      <c r="C54" s="9"/>
      <c r="D54" s="10"/>
      <c r="E54" s="11">
        <v>2000000</v>
      </c>
      <c r="F54" s="11">
        <v>2000000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500000</v>
      </c>
      <c r="Y54" s="11">
        <v>-500000</v>
      </c>
      <c r="Z54" s="2">
        <v>-100</v>
      </c>
      <c r="AA54" s="15">
        <v>2000000</v>
      </c>
    </row>
    <row r="55" spans="1:27" ht="13.5">
      <c r="A55" s="84" t="s">
        <v>35</v>
      </c>
      <c r="B55" s="47"/>
      <c r="C55" s="9"/>
      <c r="D55" s="10"/>
      <c r="E55" s="11">
        <v>1500000</v>
      </c>
      <c r="F55" s="11">
        <v>1500000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375000</v>
      </c>
      <c r="Y55" s="11">
        <v>-375000</v>
      </c>
      <c r="Z55" s="2">
        <v>-100</v>
      </c>
      <c r="AA55" s="15">
        <v>1500000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16500000</v>
      </c>
      <c r="F57" s="51">
        <f t="shared" si="11"/>
        <v>16500000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4125000</v>
      </c>
      <c r="Y57" s="51">
        <f t="shared" si="11"/>
        <v>-4125000</v>
      </c>
      <c r="Z57" s="52">
        <f>+IF(X57&lt;&gt;0,+(Y57/X57)*100,0)</f>
        <v>-100</v>
      </c>
      <c r="AA57" s="53">
        <f>SUM(AA52:AA56)</f>
        <v>16500000</v>
      </c>
    </row>
    <row r="58" spans="1:27" ht="13.5">
      <c r="A58" s="86" t="s">
        <v>38</v>
      </c>
      <c r="B58" s="35"/>
      <c r="C58" s="9"/>
      <c r="D58" s="10"/>
      <c r="E58" s="11">
        <v>1500000</v>
      </c>
      <c r="F58" s="11">
        <v>1500000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375000</v>
      </c>
      <c r="Y58" s="11">
        <v>-375000</v>
      </c>
      <c r="Z58" s="2">
        <v>-100</v>
      </c>
      <c r="AA58" s="15">
        <v>1500000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33532950</v>
      </c>
      <c r="F5" s="43">
        <f t="shared" si="0"/>
        <v>33532950</v>
      </c>
      <c r="G5" s="43">
        <f t="shared" si="0"/>
        <v>10021655</v>
      </c>
      <c r="H5" s="43">
        <f t="shared" si="0"/>
        <v>2132649</v>
      </c>
      <c r="I5" s="43">
        <f t="shared" si="0"/>
        <v>0</v>
      </c>
      <c r="J5" s="43">
        <f t="shared" si="0"/>
        <v>12154304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12154304</v>
      </c>
      <c r="X5" s="43">
        <f t="shared" si="0"/>
        <v>8383238</v>
      </c>
      <c r="Y5" s="43">
        <f t="shared" si="0"/>
        <v>3771066</v>
      </c>
      <c r="Z5" s="44">
        <f>+IF(X5&lt;&gt;0,+(Y5/X5)*100,0)</f>
        <v>44.983406173127854</v>
      </c>
      <c r="AA5" s="45">
        <f>SUM(AA11:AA18)</f>
        <v>33532950</v>
      </c>
    </row>
    <row r="6" spans="1:27" ht="13.5">
      <c r="A6" s="46" t="s">
        <v>32</v>
      </c>
      <c r="B6" s="47"/>
      <c r="C6" s="9"/>
      <c r="D6" s="10"/>
      <c r="E6" s="11">
        <v>31914000</v>
      </c>
      <c r="F6" s="11">
        <v>31914000</v>
      </c>
      <c r="G6" s="11">
        <v>6995729</v>
      </c>
      <c r="H6" s="11">
        <v>2132649</v>
      </c>
      <c r="I6" s="11"/>
      <c r="J6" s="11">
        <v>9128378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9128378</v>
      </c>
      <c r="X6" s="11">
        <v>7978500</v>
      </c>
      <c r="Y6" s="11">
        <v>1149878</v>
      </c>
      <c r="Z6" s="2">
        <v>14.41</v>
      </c>
      <c r="AA6" s="15">
        <v>31914000</v>
      </c>
    </row>
    <row r="7" spans="1:27" ht="13.5">
      <c r="A7" s="46" t="s">
        <v>33</v>
      </c>
      <c r="B7" s="47"/>
      <c r="C7" s="9"/>
      <c r="D7" s="10"/>
      <c r="E7" s="11"/>
      <c r="F7" s="11"/>
      <c r="G7" s="11">
        <v>3025926</v>
      </c>
      <c r="H7" s="11"/>
      <c r="I7" s="11"/>
      <c r="J7" s="11">
        <v>3025926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3025926</v>
      </c>
      <c r="X7" s="11"/>
      <c r="Y7" s="11">
        <v>3025926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120000</v>
      </c>
      <c r="F8" s="11">
        <v>120000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30000</v>
      </c>
      <c r="Y8" s="11">
        <v>-30000</v>
      </c>
      <c r="Z8" s="2">
        <v>-100</v>
      </c>
      <c r="AA8" s="15">
        <v>120000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32034000</v>
      </c>
      <c r="F11" s="51">
        <f t="shared" si="1"/>
        <v>32034000</v>
      </c>
      <c r="G11" s="51">
        <f t="shared" si="1"/>
        <v>10021655</v>
      </c>
      <c r="H11" s="51">
        <f t="shared" si="1"/>
        <v>2132649</v>
      </c>
      <c r="I11" s="51">
        <f t="shared" si="1"/>
        <v>0</v>
      </c>
      <c r="J11" s="51">
        <f t="shared" si="1"/>
        <v>12154304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12154304</v>
      </c>
      <c r="X11" s="51">
        <f t="shared" si="1"/>
        <v>8008500</v>
      </c>
      <c r="Y11" s="51">
        <f t="shared" si="1"/>
        <v>4145804</v>
      </c>
      <c r="Z11" s="52">
        <f>+IF(X11&lt;&gt;0,+(Y11/X11)*100,0)</f>
        <v>51.76754698133234</v>
      </c>
      <c r="AA11" s="53">
        <f>SUM(AA6:AA10)</f>
        <v>32034000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1498950</v>
      </c>
      <c r="F15" s="11">
        <v>1498950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374738</v>
      </c>
      <c r="Y15" s="11">
        <v>-374738</v>
      </c>
      <c r="Z15" s="2">
        <v>-100</v>
      </c>
      <c r="AA15" s="15">
        <v>1498950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31914000</v>
      </c>
      <c r="F36" s="11">
        <f t="shared" si="4"/>
        <v>31914000</v>
      </c>
      <c r="G36" s="11">
        <f t="shared" si="4"/>
        <v>6995729</v>
      </c>
      <c r="H36" s="11">
        <f t="shared" si="4"/>
        <v>2132649</v>
      </c>
      <c r="I36" s="11">
        <f t="shared" si="4"/>
        <v>0</v>
      </c>
      <c r="J36" s="11">
        <f t="shared" si="4"/>
        <v>9128378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9128378</v>
      </c>
      <c r="X36" s="11">
        <f t="shared" si="4"/>
        <v>7978500</v>
      </c>
      <c r="Y36" s="11">
        <f t="shared" si="4"/>
        <v>1149878</v>
      </c>
      <c r="Z36" s="2">
        <f aca="true" t="shared" si="5" ref="Z36:Z49">+IF(X36&lt;&gt;0,+(Y36/X36)*100,0)</f>
        <v>14.412207808485306</v>
      </c>
      <c r="AA36" s="15">
        <f>AA6+AA21</f>
        <v>31914000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3025926</v>
      </c>
      <c r="H37" s="11">
        <f t="shared" si="4"/>
        <v>0</v>
      </c>
      <c r="I37" s="11">
        <f t="shared" si="4"/>
        <v>0</v>
      </c>
      <c r="J37" s="11">
        <f t="shared" si="4"/>
        <v>3025926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3025926</v>
      </c>
      <c r="X37" s="11">
        <f t="shared" si="4"/>
        <v>0</v>
      </c>
      <c r="Y37" s="11">
        <f t="shared" si="4"/>
        <v>3025926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120000</v>
      </c>
      <c r="F38" s="11">
        <f t="shared" si="4"/>
        <v>120000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30000</v>
      </c>
      <c r="Y38" s="11">
        <f t="shared" si="4"/>
        <v>-30000</v>
      </c>
      <c r="Z38" s="2">
        <f t="shared" si="5"/>
        <v>-100</v>
      </c>
      <c r="AA38" s="15">
        <f>AA8+AA23</f>
        <v>120000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32034000</v>
      </c>
      <c r="F41" s="51">
        <f t="shared" si="6"/>
        <v>32034000</v>
      </c>
      <c r="G41" s="51">
        <f t="shared" si="6"/>
        <v>10021655</v>
      </c>
      <c r="H41" s="51">
        <f t="shared" si="6"/>
        <v>2132649</v>
      </c>
      <c r="I41" s="51">
        <f t="shared" si="6"/>
        <v>0</v>
      </c>
      <c r="J41" s="51">
        <f t="shared" si="6"/>
        <v>12154304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12154304</v>
      </c>
      <c r="X41" s="51">
        <f t="shared" si="6"/>
        <v>8008500</v>
      </c>
      <c r="Y41" s="51">
        <f t="shared" si="6"/>
        <v>4145804</v>
      </c>
      <c r="Z41" s="52">
        <f t="shared" si="5"/>
        <v>51.76754698133234</v>
      </c>
      <c r="AA41" s="53">
        <f>SUM(AA36:AA40)</f>
        <v>32034000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1498950</v>
      </c>
      <c r="F45" s="67">
        <f t="shared" si="7"/>
        <v>1498950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374738</v>
      </c>
      <c r="Y45" s="67">
        <f t="shared" si="7"/>
        <v>-374738</v>
      </c>
      <c r="Z45" s="69">
        <f t="shared" si="5"/>
        <v>-100</v>
      </c>
      <c r="AA45" s="68">
        <f t="shared" si="8"/>
        <v>1498950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33532950</v>
      </c>
      <c r="F49" s="79">
        <f t="shared" si="9"/>
        <v>33532950</v>
      </c>
      <c r="G49" s="79">
        <f t="shared" si="9"/>
        <v>10021655</v>
      </c>
      <c r="H49" s="79">
        <f t="shared" si="9"/>
        <v>2132649</v>
      </c>
      <c r="I49" s="79">
        <f t="shared" si="9"/>
        <v>0</v>
      </c>
      <c r="J49" s="79">
        <f t="shared" si="9"/>
        <v>12154304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12154304</v>
      </c>
      <c r="X49" s="79">
        <f t="shared" si="9"/>
        <v>8383238</v>
      </c>
      <c r="Y49" s="79">
        <f t="shared" si="9"/>
        <v>3771066</v>
      </c>
      <c r="Z49" s="80">
        <f t="shared" si="5"/>
        <v>44.983406173127854</v>
      </c>
      <c r="AA49" s="81">
        <f>SUM(AA41:AA48)</f>
        <v>33532950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4870750</v>
      </c>
      <c r="F51" s="67">
        <f t="shared" si="10"/>
        <v>4870750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1217688</v>
      </c>
      <c r="Y51" s="67">
        <f t="shared" si="10"/>
        <v>-1217688</v>
      </c>
      <c r="Z51" s="69">
        <f>+IF(X51&lt;&gt;0,+(Y51/X51)*100,0)</f>
        <v>-100</v>
      </c>
      <c r="AA51" s="68">
        <f>SUM(AA57:AA61)</f>
        <v>4870750</v>
      </c>
    </row>
    <row r="52" spans="1:27" ht="13.5">
      <c r="A52" s="84" t="s">
        <v>32</v>
      </c>
      <c r="B52" s="47"/>
      <c r="C52" s="9"/>
      <c r="D52" s="10"/>
      <c r="E52" s="11">
        <v>1815000</v>
      </c>
      <c r="F52" s="11">
        <v>1815000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453750</v>
      </c>
      <c r="Y52" s="11">
        <v>-453750</v>
      </c>
      <c r="Z52" s="2">
        <v>-100</v>
      </c>
      <c r="AA52" s="15">
        <v>1815000</v>
      </c>
    </row>
    <row r="53" spans="1:27" ht="13.5">
      <c r="A53" s="84" t="s">
        <v>33</v>
      </c>
      <c r="B53" s="47"/>
      <c r="C53" s="9"/>
      <c r="D53" s="10"/>
      <c r="E53" s="11">
        <v>1160000</v>
      </c>
      <c r="F53" s="11">
        <v>1160000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290000</v>
      </c>
      <c r="Y53" s="11">
        <v>-290000</v>
      </c>
      <c r="Z53" s="2">
        <v>-100</v>
      </c>
      <c r="AA53" s="15">
        <v>1160000</v>
      </c>
    </row>
    <row r="54" spans="1:27" ht="13.5">
      <c r="A54" s="84" t="s">
        <v>34</v>
      </c>
      <c r="B54" s="47"/>
      <c r="C54" s="9"/>
      <c r="D54" s="10"/>
      <c r="E54" s="11">
        <v>51000</v>
      </c>
      <c r="F54" s="11">
        <v>51000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12750</v>
      </c>
      <c r="Y54" s="11">
        <v>-12750</v>
      </c>
      <c r="Z54" s="2">
        <v>-100</v>
      </c>
      <c r="AA54" s="15">
        <v>51000</v>
      </c>
    </row>
    <row r="55" spans="1:27" ht="13.5">
      <c r="A55" s="84" t="s">
        <v>35</v>
      </c>
      <c r="B55" s="47"/>
      <c r="C55" s="9"/>
      <c r="D55" s="10"/>
      <c r="E55" s="11">
        <v>50000</v>
      </c>
      <c r="F55" s="11">
        <v>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12500</v>
      </c>
      <c r="Y55" s="11">
        <v>-12500</v>
      </c>
      <c r="Z55" s="2">
        <v>-100</v>
      </c>
      <c r="AA55" s="15">
        <v>50000</v>
      </c>
    </row>
    <row r="56" spans="1:27" ht="13.5">
      <c r="A56" s="84" t="s">
        <v>36</v>
      </c>
      <c r="B56" s="47"/>
      <c r="C56" s="9"/>
      <c r="D56" s="10"/>
      <c r="E56" s="11">
        <v>90000</v>
      </c>
      <c r="F56" s="11">
        <v>90000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22500</v>
      </c>
      <c r="Y56" s="11">
        <v>-22500</v>
      </c>
      <c r="Z56" s="2">
        <v>-100</v>
      </c>
      <c r="AA56" s="15">
        <v>90000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3166000</v>
      </c>
      <c r="F57" s="51">
        <f t="shared" si="11"/>
        <v>3166000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791500</v>
      </c>
      <c r="Y57" s="51">
        <f t="shared" si="11"/>
        <v>-791500</v>
      </c>
      <c r="Z57" s="52">
        <f>+IF(X57&lt;&gt;0,+(Y57/X57)*100,0)</f>
        <v>-100</v>
      </c>
      <c r="AA57" s="53">
        <f>SUM(AA52:AA56)</f>
        <v>3166000</v>
      </c>
    </row>
    <row r="58" spans="1:27" ht="13.5">
      <c r="A58" s="86" t="s">
        <v>38</v>
      </c>
      <c r="B58" s="35"/>
      <c r="C58" s="9"/>
      <c r="D58" s="10"/>
      <c r="E58" s="11">
        <v>260000</v>
      </c>
      <c r="F58" s="11">
        <v>260000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65000</v>
      </c>
      <c r="Y58" s="11">
        <v>-65000</v>
      </c>
      <c r="Z58" s="2">
        <v>-100</v>
      </c>
      <c r="AA58" s="15">
        <v>260000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1444750</v>
      </c>
      <c r="F61" s="11">
        <v>1444750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361188</v>
      </c>
      <c r="Y61" s="11">
        <v>-361188</v>
      </c>
      <c r="Z61" s="2">
        <v>-100</v>
      </c>
      <c r="AA61" s="15">
        <v>1444750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4870750</v>
      </c>
      <c r="F66" s="14"/>
      <c r="G66" s="14">
        <v>186932</v>
      </c>
      <c r="H66" s="14">
        <v>65867</v>
      </c>
      <c r="I66" s="14">
        <v>188143</v>
      </c>
      <c r="J66" s="14">
        <v>440942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440942</v>
      </c>
      <c r="X66" s="14"/>
      <c r="Y66" s="14">
        <v>440942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4870750</v>
      </c>
      <c r="F69" s="79">
        <f t="shared" si="12"/>
        <v>0</v>
      </c>
      <c r="G69" s="79">
        <f t="shared" si="12"/>
        <v>186932</v>
      </c>
      <c r="H69" s="79">
        <f t="shared" si="12"/>
        <v>65867</v>
      </c>
      <c r="I69" s="79">
        <f t="shared" si="12"/>
        <v>188143</v>
      </c>
      <c r="J69" s="79">
        <f t="shared" si="12"/>
        <v>440942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440942</v>
      </c>
      <c r="X69" s="79">
        <f t="shared" si="12"/>
        <v>0</v>
      </c>
      <c r="Y69" s="79">
        <f t="shared" si="12"/>
        <v>440942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291132846</v>
      </c>
      <c r="F5" s="43">
        <f t="shared" si="0"/>
        <v>291132846</v>
      </c>
      <c r="G5" s="43">
        <f t="shared" si="0"/>
        <v>592440</v>
      </c>
      <c r="H5" s="43">
        <f t="shared" si="0"/>
        <v>1822678</v>
      </c>
      <c r="I5" s="43">
        <f t="shared" si="0"/>
        <v>314909</v>
      </c>
      <c r="J5" s="43">
        <f t="shared" si="0"/>
        <v>2730027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2730027</v>
      </c>
      <c r="X5" s="43">
        <f t="shared" si="0"/>
        <v>72783212</v>
      </c>
      <c r="Y5" s="43">
        <f t="shared" si="0"/>
        <v>-70053185</v>
      </c>
      <c r="Z5" s="44">
        <f>+IF(X5&lt;&gt;0,+(Y5/X5)*100,0)</f>
        <v>-96.24909793758484</v>
      </c>
      <c r="AA5" s="45">
        <f>SUM(AA11:AA18)</f>
        <v>291132846</v>
      </c>
    </row>
    <row r="6" spans="1:27" ht="13.5">
      <c r="A6" s="46" t="s">
        <v>32</v>
      </c>
      <c r="B6" s="47"/>
      <c r="C6" s="9"/>
      <c r="D6" s="10"/>
      <c r="E6" s="11">
        <v>2381000</v>
      </c>
      <c r="F6" s="11">
        <v>2381000</v>
      </c>
      <c r="G6" s="11"/>
      <c r="H6" s="11"/>
      <c r="I6" s="11">
        <v>314909</v>
      </c>
      <c r="J6" s="11">
        <v>314909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314909</v>
      </c>
      <c r="X6" s="11">
        <v>595250</v>
      </c>
      <c r="Y6" s="11">
        <v>-280341</v>
      </c>
      <c r="Z6" s="2">
        <v>-47.1</v>
      </c>
      <c r="AA6" s="15">
        <v>2381000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124054922</v>
      </c>
      <c r="F8" s="11">
        <v>124054922</v>
      </c>
      <c r="G8" s="11">
        <v>592440</v>
      </c>
      <c r="H8" s="11">
        <v>1213232</v>
      </c>
      <c r="I8" s="11"/>
      <c r="J8" s="11">
        <v>1805672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1805672</v>
      </c>
      <c r="X8" s="11">
        <v>31013731</v>
      </c>
      <c r="Y8" s="11">
        <v>-29208059</v>
      </c>
      <c r="Z8" s="2">
        <v>-94.18</v>
      </c>
      <c r="AA8" s="15">
        <v>124054922</v>
      </c>
    </row>
    <row r="9" spans="1:27" ht="13.5">
      <c r="A9" s="46" t="s">
        <v>35</v>
      </c>
      <c r="B9" s="47"/>
      <c r="C9" s="9"/>
      <c r="D9" s="10"/>
      <c r="E9" s="11">
        <v>163396924</v>
      </c>
      <c r="F9" s="11">
        <v>163396924</v>
      </c>
      <c r="G9" s="11"/>
      <c r="H9" s="11">
        <v>609446</v>
      </c>
      <c r="I9" s="11"/>
      <c r="J9" s="11">
        <v>609446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609446</v>
      </c>
      <c r="X9" s="11">
        <v>40849231</v>
      </c>
      <c r="Y9" s="11">
        <v>-40239785</v>
      </c>
      <c r="Z9" s="2">
        <v>-98.51</v>
      </c>
      <c r="AA9" s="15">
        <v>163396924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289832846</v>
      </c>
      <c r="F11" s="51">
        <f t="shared" si="1"/>
        <v>289832846</v>
      </c>
      <c r="G11" s="51">
        <f t="shared" si="1"/>
        <v>592440</v>
      </c>
      <c r="H11" s="51">
        <f t="shared" si="1"/>
        <v>1822678</v>
      </c>
      <c r="I11" s="51">
        <f t="shared" si="1"/>
        <v>314909</v>
      </c>
      <c r="J11" s="51">
        <f t="shared" si="1"/>
        <v>2730027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2730027</v>
      </c>
      <c r="X11" s="51">
        <f t="shared" si="1"/>
        <v>72458212</v>
      </c>
      <c r="Y11" s="51">
        <f t="shared" si="1"/>
        <v>-69728185</v>
      </c>
      <c r="Z11" s="52">
        <f>+IF(X11&lt;&gt;0,+(Y11/X11)*100,0)</f>
        <v>-96.23227385185822</v>
      </c>
      <c r="AA11" s="53">
        <f>SUM(AA6:AA10)</f>
        <v>289832846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1300000</v>
      </c>
      <c r="F15" s="11">
        <v>1300000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325000</v>
      </c>
      <c r="Y15" s="11">
        <v>-325000</v>
      </c>
      <c r="Z15" s="2">
        <v>-100</v>
      </c>
      <c r="AA15" s="15">
        <v>1300000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2381000</v>
      </c>
      <c r="F36" s="11">
        <f t="shared" si="4"/>
        <v>2381000</v>
      </c>
      <c r="G36" s="11">
        <f t="shared" si="4"/>
        <v>0</v>
      </c>
      <c r="H36" s="11">
        <f t="shared" si="4"/>
        <v>0</v>
      </c>
      <c r="I36" s="11">
        <f t="shared" si="4"/>
        <v>314909</v>
      </c>
      <c r="J36" s="11">
        <f t="shared" si="4"/>
        <v>314909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314909</v>
      </c>
      <c r="X36" s="11">
        <f t="shared" si="4"/>
        <v>595250</v>
      </c>
      <c r="Y36" s="11">
        <f t="shared" si="4"/>
        <v>-280341</v>
      </c>
      <c r="Z36" s="2">
        <f aca="true" t="shared" si="5" ref="Z36:Z49">+IF(X36&lt;&gt;0,+(Y36/X36)*100,0)</f>
        <v>-47.096346073078536</v>
      </c>
      <c r="AA36" s="15">
        <f>AA6+AA21</f>
        <v>2381000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124054922</v>
      </c>
      <c r="F38" s="11">
        <f t="shared" si="4"/>
        <v>124054922</v>
      </c>
      <c r="G38" s="11">
        <f t="shared" si="4"/>
        <v>592440</v>
      </c>
      <c r="H38" s="11">
        <f t="shared" si="4"/>
        <v>1213232</v>
      </c>
      <c r="I38" s="11">
        <f t="shared" si="4"/>
        <v>0</v>
      </c>
      <c r="J38" s="11">
        <f t="shared" si="4"/>
        <v>1805672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1805672</v>
      </c>
      <c r="X38" s="11">
        <f t="shared" si="4"/>
        <v>31013731</v>
      </c>
      <c r="Y38" s="11">
        <f t="shared" si="4"/>
        <v>-29208059</v>
      </c>
      <c r="Z38" s="2">
        <f t="shared" si="5"/>
        <v>-94.17783045838632</v>
      </c>
      <c r="AA38" s="15">
        <f>AA8+AA23</f>
        <v>124054922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163396924</v>
      </c>
      <c r="F39" s="11">
        <f t="shared" si="4"/>
        <v>163396924</v>
      </c>
      <c r="G39" s="11">
        <f t="shared" si="4"/>
        <v>0</v>
      </c>
      <c r="H39" s="11">
        <f t="shared" si="4"/>
        <v>609446</v>
      </c>
      <c r="I39" s="11">
        <f t="shared" si="4"/>
        <v>0</v>
      </c>
      <c r="J39" s="11">
        <f t="shared" si="4"/>
        <v>609446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609446</v>
      </c>
      <c r="X39" s="11">
        <f t="shared" si="4"/>
        <v>40849231</v>
      </c>
      <c r="Y39" s="11">
        <f t="shared" si="4"/>
        <v>-40239785</v>
      </c>
      <c r="Z39" s="2">
        <f t="shared" si="5"/>
        <v>-98.50806004157093</v>
      </c>
      <c r="AA39" s="15">
        <f>AA9+AA24</f>
        <v>163396924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289832846</v>
      </c>
      <c r="F41" s="51">
        <f t="shared" si="6"/>
        <v>289832846</v>
      </c>
      <c r="G41" s="51">
        <f t="shared" si="6"/>
        <v>592440</v>
      </c>
      <c r="H41" s="51">
        <f t="shared" si="6"/>
        <v>1822678</v>
      </c>
      <c r="I41" s="51">
        <f t="shared" si="6"/>
        <v>314909</v>
      </c>
      <c r="J41" s="51">
        <f t="shared" si="6"/>
        <v>2730027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2730027</v>
      </c>
      <c r="X41" s="51">
        <f t="shared" si="6"/>
        <v>72458212</v>
      </c>
      <c r="Y41" s="51">
        <f t="shared" si="6"/>
        <v>-69728185</v>
      </c>
      <c r="Z41" s="52">
        <f t="shared" si="5"/>
        <v>-96.23227385185822</v>
      </c>
      <c r="AA41" s="53">
        <f>SUM(AA36:AA40)</f>
        <v>289832846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1300000</v>
      </c>
      <c r="F45" s="67">
        <f t="shared" si="7"/>
        <v>1300000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325000</v>
      </c>
      <c r="Y45" s="67">
        <f t="shared" si="7"/>
        <v>-325000</v>
      </c>
      <c r="Z45" s="69">
        <f t="shared" si="5"/>
        <v>-100</v>
      </c>
      <c r="AA45" s="68">
        <f t="shared" si="8"/>
        <v>1300000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291132846</v>
      </c>
      <c r="F49" s="79">
        <f t="shared" si="9"/>
        <v>291132846</v>
      </c>
      <c r="G49" s="79">
        <f t="shared" si="9"/>
        <v>592440</v>
      </c>
      <c r="H49" s="79">
        <f t="shared" si="9"/>
        <v>1822678</v>
      </c>
      <c r="I49" s="79">
        <f t="shared" si="9"/>
        <v>314909</v>
      </c>
      <c r="J49" s="79">
        <f t="shared" si="9"/>
        <v>2730027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2730027</v>
      </c>
      <c r="X49" s="79">
        <f t="shared" si="9"/>
        <v>72783212</v>
      </c>
      <c r="Y49" s="79">
        <f t="shared" si="9"/>
        <v>-70053185</v>
      </c>
      <c r="Z49" s="80">
        <f t="shared" si="5"/>
        <v>-96.24909793758484</v>
      </c>
      <c r="AA49" s="81">
        <f>SUM(AA41:AA48)</f>
        <v>291132846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29500000</v>
      </c>
      <c r="F51" s="67">
        <f t="shared" si="10"/>
        <v>29500000</v>
      </c>
      <c r="G51" s="67">
        <f t="shared" si="10"/>
        <v>63399</v>
      </c>
      <c r="H51" s="67">
        <f t="shared" si="10"/>
        <v>0</v>
      </c>
      <c r="I51" s="67">
        <f t="shared" si="10"/>
        <v>0</v>
      </c>
      <c r="J51" s="67">
        <f t="shared" si="10"/>
        <v>63399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63399</v>
      </c>
      <c r="X51" s="67">
        <f t="shared" si="10"/>
        <v>7375000</v>
      </c>
      <c r="Y51" s="67">
        <f t="shared" si="10"/>
        <v>-7311601</v>
      </c>
      <c r="Z51" s="69">
        <f>+IF(X51&lt;&gt;0,+(Y51/X51)*100,0)</f>
        <v>-99.14035254237288</v>
      </c>
      <c r="AA51" s="68">
        <f>SUM(AA57:AA61)</f>
        <v>29500000</v>
      </c>
    </row>
    <row r="52" spans="1:27" ht="13.5">
      <c r="A52" s="84" t="s">
        <v>32</v>
      </c>
      <c r="B52" s="47"/>
      <c r="C52" s="9"/>
      <c r="D52" s="10"/>
      <c r="E52" s="11">
        <v>3000000</v>
      </c>
      <c r="F52" s="11">
        <v>3000000</v>
      </c>
      <c r="G52" s="11">
        <v>4618</v>
      </c>
      <c r="H52" s="11"/>
      <c r="I52" s="11"/>
      <c r="J52" s="11">
        <v>4618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4618</v>
      </c>
      <c r="X52" s="11">
        <v>750000</v>
      </c>
      <c r="Y52" s="11">
        <v>-745382</v>
      </c>
      <c r="Z52" s="2">
        <v>-99.38</v>
      </c>
      <c r="AA52" s="15">
        <v>3000000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10000000</v>
      </c>
      <c r="F54" s="11">
        <v>10000000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2500000</v>
      </c>
      <c r="Y54" s="11">
        <v>-2500000</v>
      </c>
      <c r="Z54" s="2">
        <v>-100</v>
      </c>
      <c r="AA54" s="15">
        <v>10000000</v>
      </c>
    </row>
    <row r="55" spans="1:27" ht="13.5">
      <c r="A55" s="84" t="s">
        <v>35</v>
      </c>
      <c r="B55" s="47"/>
      <c r="C55" s="9"/>
      <c r="D55" s="10"/>
      <c r="E55" s="11">
        <v>5000000</v>
      </c>
      <c r="F55" s="11">
        <v>5000000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1250000</v>
      </c>
      <c r="Y55" s="11">
        <v>-1250000</v>
      </c>
      <c r="Z55" s="2">
        <v>-100</v>
      </c>
      <c r="AA55" s="15">
        <v>5000000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18000000</v>
      </c>
      <c r="F57" s="51">
        <f t="shared" si="11"/>
        <v>18000000</v>
      </c>
      <c r="G57" s="51">
        <f t="shared" si="11"/>
        <v>4618</v>
      </c>
      <c r="H57" s="51">
        <f t="shared" si="11"/>
        <v>0</v>
      </c>
      <c r="I57" s="51">
        <f t="shared" si="11"/>
        <v>0</v>
      </c>
      <c r="J57" s="51">
        <f t="shared" si="11"/>
        <v>4618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4618</v>
      </c>
      <c r="X57" s="51">
        <f t="shared" si="11"/>
        <v>4500000</v>
      </c>
      <c r="Y57" s="51">
        <f t="shared" si="11"/>
        <v>-4495382</v>
      </c>
      <c r="Z57" s="52">
        <f>+IF(X57&lt;&gt;0,+(Y57/X57)*100,0)</f>
        <v>-99.89737777777778</v>
      </c>
      <c r="AA57" s="53">
        <f>SUM(AA52:AA56)</f>
        <v>18000000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11500000</v>
      </c>
      <c r="F61" s="11">
        <v>11500000</v>
      </c>
      <c r="G61" s="11">
        <v>58781</v>
      </c>
      <c r="H61" s="11"/>
      <c r="I61" s="11"/>
      <c r="J61" s="11">
        <v>58781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58781</v>
      </c>
      <c r="X61" s="11">
        <v>2875000</v>
      </c>
      <c r="Y61" s="11">
        <v>-2816219</v>
      </c>
      <c r="Z61" s="2">
        <v>-97.96</v>
      </c>
      <c r="AA61" s="15">
        <v>11500000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70781</v>
      </c>
      <c r="H66" s="14"/>
      <c r="I66" s="14"/>
      <c r="J66" s="14">
        <v>70781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70781</v>
      </c>
      <c r="X66" s="14"/>
      <c r="Y66" s="14">
        <v>70781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70781</v>
      </c>
      <c r="H69" s="79">
        <f t="shared" si="12"/>
        <v>0</v>
      </c>
      <c r="I69" s="79">
        <f t="shared" si="12"/>
        <v>0</v>
      </c>
      <c r="J69" s="79">
        <f t="shared" si="12"/>
        <v>70781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70781</v>
      </c>
      <c r="X69" s="79">
        <f t="shared" si="12"/>
        <v>0</v>
      </c>
      <c r="Y69" s="79">
        <f t="shared" si="12"/>
        <v>70781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12356187</v>
      </c>
      <c r="D5" s="42">
        <f t="shared" si="0"/>
        <v>0</v>
      </c>
      <c r="E5" s="43">
        <f t="shared" si="0"/>
        <v>28550000</v>
      </c>
      <c r="F5" s="43">
        <f t="shared" si="0"/>
        <v>28550000</v>
      </c>
      <c r="G5" s="43">
        <f t="shared" si="0"/>
        <v>735137</v>
      </c>
      <c r="H5" s="43">
        <f t="shared" si="0"/>
        <v>3248202</v>
      </c>
      <c r="I5" s="43">
        <f t="shared" si="0"/>
        <v>3676790</v>
      </c>
      <c r="J5" s="43">
        <f t="shared" si="0"/>
        <v>7660129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7660129</v>
      </c>
      <c r="X5" s="43">
        <f t="shared" si="0"/>
        <v>7137500</v>
      </c>
      <c r="Y5" s="43">
        <f t="shared" si="0"/>
        <v>522629</v>
      </c>
      <c r="Z5" s="44">
        <f>+IF(X5&lt;&gt;0,+(Y5/X5)*100,0)</f>
        <v>7.322297723292468</v>
      </c>
      <c r="AA5" s="45">
        <f>SUM(AA11:AA18)</f>
        <v>28550000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6828485</v>
      </c>
      <c r="D7" s="10"/>
      <c r="E7" s="11">
        <v>21000000</v>
      </c>
      <c r="F7" s="11">
        <v>21000000</v>
      </c>
      <c r="G7" s="11">
        <v>735137</v>
      </c>
      <c r="H7" s="11">
        <v>3220130</v>
      </c>
      <c r="I7" s="11">
        <v>3637744</v>
      </c>
      <c r="J7" s="11">
        <v>7593011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7593011</v>
      </c>
      <c r="X7" s="11">
        <v>5250000</v>
      </c>
      <c r="Y7" s="11">
        <v>2343011</v>
      </c>
      <c r="Z7" s="2">
        <v>44.63</v>
      </c>
      <c r="AA7" s="15">
        <v>21000000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250000</v>
      </c>
      <c r="F10" s="11">
        <v>250000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62500</v>
      </c>
      <c r="Y10" s="11">
        <v>-62500</v>
      </c>
      <c r="Z10" s="2">
        <v>-100</v>
      </c>
      <c r="AA10" s="15">
        <v>250000</v>
      </c>
    </row>
    <row r="11" spans="1:27" ht="13.5">
      <c r="A11" s="48" t="s">
        <v>37</v>
      </c>
      <c r="B11" s="47"/>
      <c r="C11" s="49">
        <f aca="true" t="shared" si="1" ref="C11:Y11">SUM(C6:C10)</f>
        <v>6828485</v>
      </c>
      <c r="D11" s="50">
        <f t="shared" si="1"/>
        <v>0</v>
      </c>
      <c r="E11" s="51">
        <f t="shared" si="1"/>
        <v>21250000</v>
      </c>
      <c r="F11" s="51">
        <f t="shared" si="1"/>
        <v>21250000</v>
      </c>
      <c r="G11" s="51">
        <f t="shared" si="1"/>
        <v>735137</v>
      </c>
      <c r="H11" s="51">
        <f t="shared" si="1"/>
        <v>3220130</v>
      </c>
      <c r="I11" s="51">
        <f t="shared" si="1"/>
        <v>3637744</v>
      </c>
      <c r="J11" s="51">
        <f t="shared" si="1"/>
        <v>7593011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7593011</v>
      </c>
      <c r="X11" s="51">
        <f t="shared" si="1"/>
        <v>5312500</v>
      </c>
      <c r="Y11" s="51">
        <f t="shared" si="1"/>
        <v>2280511</v>
      </c>
      <c r="Z11" s="52">
        <f>+IF(X11&lt;&gt;0,+(Y11/X11)*100,0)</f>
        <v>42.92726588235294</v>
      </c>
      <c r="AA11" s="53">
        <f>SUM(AA6:AA10)</f>
        <v>21250000</v>
      </c>
    </row>
    <row r="12" spans="1:27" ht="13.5">
      <c r="A12" s="54" t="s">
        <v>38</v>
      </c>
      <c r="B12" s="35"/>
      <c r="C12" s="9">
        <v>221674</v>
      </c>
      <c r="D12" s="10"/>
      <c r="E12" s="11">
        <v>2800000</v>
      </c>
      <c r="F12" s="11">
        <v>2800000</v>
      </c>
      <c r="G12" s="11"/>
      <c r="H12" s="11">
        <v>28072</v>
      </c>
      <c r="I12" s="11">
        <v>28072</v>
      </c>
      <c r="J12" s="11">
        <v>56144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56144</v>
      </c>
      <c r="X12" s="11">
        <v>700000</v>
      </c>
      <c r="Y12" s="11">
        <v>-643856</v>
      </c>
      <c r="Z12" s="2">
        <v>-91.98</v>
      </c>
      <c r="AA12" s="15">
        <v>2800000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5306028</v>
      </c>
      <c r="D15" s="10"/>
      <c r="E15" s="11">
        <v>4500000</v>
      </c>
      <c r="F15" s="11">
        <v>4500000</v>
      </c>
      <c r="G15" s="11"/>
      <c r="H15" s="11"/>
      <c r="I15" s="11">
        <v>10974</v>
      </c>
      <c r="J15" s="11">
        <v>10974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10974</v>
      </c>
      <c r="X15" s="11">
        <v>1125000</v>
      </c>
      <c r="Y15" s="11">
        <v>-1114026</v>
      </c>
      <c r="Z15" s="2">
        <v>-99.02</v>
      </c>
      <c r="AA15" s="15">
        <v>4500000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19209569</v>
      </c>
      <c r="D20" s="59">
        <f t="shared" si="2"/>
        <v>0</v>
      </c>
      <c r="E20" s="60">
        <f t="shared" si="2"/>
        <v>27738000</v>
      </c>
      <c r="F20" s="60">
        <f t="shared" si="2"/>
        <v>27738000</v>
      </c>
      <c r="G20" s="60">
        <f t="shared" si="2"/>
        <v>931208</v>
      </c>
      <c r="H20" s="60">
        <f t="shared" si="2"/>
        <v>608677</v>
      </c>
      <c r="I20" s="60">
        <f t="shared" si="2"/>
        <v>4025891</v>
      </c>
      <c r="J20" s="60">
        <f t="shared" si="2"/>
        <v>5565776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5565776</v>
      </c>
      <c r="X20" s="60">
        <f t="shared" si="2"/>
        <v>6934500</v>
      </c>
      <c r="Y20" s="60">
        <f t="shared" si="2"/>
        <v>-1368724</v>
      </c>
      <c r="Z20" s="61">
        <f>+IF(X20&lt;&gt;0,+(Y20/X20)*100,0)</f>
        <v>-19.737890258850673</v>
      </c>
      <c r="AA20" s="62">
        <f>SUM(AA26:AA33)</f>
        <v>27738000</v>
      </c>
    </row>
    <row r="21" spans="1:27" ht="13.5">
      <c r="A21" s="46" t="s">
        <v>32</v>
      </c>
      <c r="B21" s="47"/>
      <c r="C21" s="9">
        <v>18969854</v>
      </c>
      <c r="D21" s="10"/>
      <c r="E21" s="11">
        <v>19988000</v>
      </c>
      <c r="F21" s="11">
        <v>19988000</v>
      </c>
      <c r="G21" s="11">
        <v>931208</v>
      </c>
      <c r="H21" s="11">
        <v>578672</v>
      </c>
      <c r="I21" s="11">
        <v>3875219</v>
      </c>
      <c r="J21" s="11">
        <v>5385099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5385099</v>
      </c>
      <c r="X21" s="11">
        <v>4997000</v>
      </c>
      <c r="Y21" s="11">
        <v>388099</v>
      </c>
      <c r="Z21" s="2">
        <v>7.77</v>
      </c>
      <c r="AA21" s="15">
        <v>19988000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18969854</v>
      </c>
      <c r="D26" s="50">
        <f t="shared" si="3"/>
        <v>0</v>
      </c>
      <c r="E26" s="51">
        <f t="shared" si="3"/>
        <v>19988000</v>
      </c>
      <c r="F26" s="51">
        <f t="shared" si="3"/>
        <v>19988000</v>
      </c>
      <c r="G26" s="51">
        <f t="shared" si="3"/>
        <v>931208</v>
      </c>
      <c r="H26" s="51">
        <f t="shared" si="3"/>
        <v>578672</v>
      </c>
      <c r="I26" s="51">
        <f t="shared" si="3"/>
        <v>3875219</v>
      </c>
      <c r="J26" s="51">
        <f t="shared" si="3"/>
        <v>5385099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5385099</v>
      </c>
      <c r="X26" s="51">
        <f t="shared" si="3"/>
        <v>4997000</v>
      </c>
      <c r="Y26" s="51">
        <f t="shared" si="3"/>
        <v>388099</v>
      </c>
      <c r="Z26" s="52">
        <f>+IF(X26&lt;&gt;0,+(Y26/X26)*100,0)</f>
        <v>7.766639983990395</v>
      </c>
      <c r="AA26" s="53">
        <f>SUM(AA21:AA25)</f>
        <v>19988000</v>
      </c>
    </row>
    <row r="27" spans="1:27" ht="13.5">
      <c r="A27" s="54" t="s">
        <v>38</v>
      </c>
      <c r="B27" s="64"/>
      <c r="C27" s="9">
        <v>239715</v>
      </c>
      <c r="D27" s="10"/>
      <c r="E27" s="11">
        <v>7750000</v>
      </c>
      <c r="F27" s="11">
        <v>7750000</v>
      </c>
      <c r="G27" s="11"/>
      <c r="H27" s="11">
        <v>30005</v>
      </c>
      <c r="I27" s="11">
        <v>150672</v>
      </c>
      <c r="J27" s="11">
        <v>180677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180677</v>
      </c>
      <c r="X27" s="11">
        <v>1937500</v>
      </c>
      <c r="Y27" s="11">
        <v>-1756823</v>
      </c>
      <c r="Z27" s="2">
        <v>-90.67</v>
      </c>
      <c r="AA27" s="15">
        <v>7750000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18969854</v>
      </c>
      <c r="D36" s="10">
        <f t="shared" si="4"/>
        <v>0</v>
      </c>
      <c r="E36" s="11">
        <f t="shared" si="4"/>
        <v>19988000</v>
      </c>
      <c r="F36" s="11">
        <f t="shared" si="4"/>
        <v>19988000</v>
      </c>
      <c r="G36" s="11">
        <f t="shared" si="4"/>
        <v>931208</v>
      </c>
      <c r="H36" s="11">
        <f t="shared" si="4"/>
        <v>578672</v>
      </c>
      <c r="I36" s="11">
        <f t="shared" si="4"/>
        <v>3875219</v>
      </c>
      <c r="J36" s="11">
        <f t="shared" si="4"/>
        <v>5385099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5385099</v>
      </c>
      <c r="X36" s="11">
        <f t="shared" si="4"/>
        <v>4997000</v>
      </c>
      <c r="Y36" s="11">
        <f t="shared" si="4"/>
        <v>388099</v>
      </c>
      <c r="Z36" s="2">
        <f aca="true" t="shared" si="5" ref="Z36:Z49">+IF(X36&lt;&gt;0,+(Y36/X36)*100,0)</f>
        <v>7.766639983990395</v>
      </c>
      <c r="AA36" s="15">
        <f>AA6+AA21</f>
        <v>19988000</v>
      </c>
    </row>
    <row r="37" spans="1:27" ht="13.5">
      <c r="A37" s="46" t="s">
        <v>33</v>
      </c>
      <c r="B37" s="47"/>
      <c r="C37" s="9">
        <f t="shared" si="4"/>
        <v>6828485</v>
      </c>
      <c r="D37" s="10">
        <f t="shared" si="4"/>
        <v>0</v>
      </c>
      <c r="E37" s="11">
        <f t="shared" si="4"/>
        <v>21000000</v>
      </c>
      <c r="F37" s="11">
        <f t="shared" si="4"/>
        <v>21000000</v>
      </c>
      <c r="G37" s="11">
        <f t="shared" si="4"/>
        <v>735137</v>
      </c>
      <c r="H37" s="11">
        <f t="shared" si="4"/>
        <v>3220130</v>
      </c>
      <c r="I37" s="11">
        <f t="shared" si="4"/>
        <v>3637744</v>
      </c>
      <c r="J37" s="11">
        <f t="shared" si="4"/>
        <v>7593011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7593011</v>
      </c>
      <c r="X37" s="11">
        <f t="shared" si="4"/>
        <v>5250000</v>
      </c>
      <c r="Y37" s="11">
        <f t="shared" si="4"/>
        <v>2343011</v>
      </c>
      <c r="Z37" s="2">
        <f t="shared" si="5"/>
        <v>44.62878095238095</v>
      </c>
      <c r="AA37" s="15">
        <f>AA7+AA22</f>
        <v>21000000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250000</v>
      </c>
      <c r="F40" s="11">
        <f t="shared" si="4"/>
        <v>250000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62500</v>
      </c>
      <c r="Y40" s="11">
        <f t="shared" si="4"/>
        <v>-62500</v>
      </c>
      <c r="Z40" s="2">
        <f t="shared" si="5"/>
        <v>-100</v>
      </c>
      <c r="AA40" s="15">
        <f>AA10+AA25</f>
        <v>250000</v>
      </c>
    </row>
    <row r="41" spans="1:27" ht="13.5">
      <c r="A41" s="48" t="s">
        <v>37</v>
      </c>
      <c r="B41" s="47"/>
      <c r="C41" s="49">
        <f aca="true" t="shared" si="6" ref="C41:Y41">SUM(C36:C40)</f>
        <v>25798339</v>
      </c>
      <c r="D41" s="50">
        <f t="shared" si="6"/>
        <v>0</v>
      </c>
      <c r="E41" s="51">
        <f t="shared" si="6"/>
        <v>41238000</v>
      </c>
      <c r="F41" s="51">
        <f t="shared" si="6"/>
        <v>41238000</v>
      </c>
      <c r="G41" s="51">
        <f t="shared" si="6"/>
        <v>1666345</v>
      </c>
      <c r="H41" s="51">
        <f t="shared" si="6"/>
        <v>3798802</v>
      </c>
      <c r="I41" s="51">
        <f t="shared" si="6"/>
        <v>7512963</v>
      </c>
      <c r="J41" s="51">
        <f t="shared" si="6"/>
        <v>12978110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12978110</v>
      </c>
      <c r="X41" s="51">
        <f t="shared" si="6"/>
        <v>10309500</v>
      </c>
      <c r="Y41" s="51">
        <f t="shared" si="6"/>
        <v>2668610</v>
      </c>
      <c r="Z41" s="52">
        <f t="shared" si="5"/>
        <v>25.88496047334982</v>
      </c>
      <c r="AA41" s="53">
        <f>SUM(AA36:AA40)</f>
        <v>41238000</v>
      </c>
    </row>
    <row r="42" spans="1:27" ht="13.5">
      <c r="A42" s="54" t="s">
        <v>38</v>
      </c>
      <c r="B42" s="35"/>
      <c r="C42" s="65">
        <f aca="true" t="shared" si="7" ref="C42:Y48">C12+C27</f>
        <v>461389</v>
      </c>
      <c r="D42" s="66">
        <f t="shared" si="7"/>
        <v>0</v>
      </c>
      <c r="E42" s="67">
        <f t="shared" si="7"/>
        <v>10550000</v>
      </c>
      <c r="F42" s="67">
        <f t="shared" si="7"/>
        <v>10550000</v>
      </c>
      <c r="G42" s="67">
        <f t="shared" si="7"/>
        <v>0</v>
      </c>
      <c r="H42" s="67">
        <f t="shared" si="7"/>
        <v>58077</v>
      </c>
      <c r="I42" s="67">
        <f t="shared" si="7"/>
        <v>178744</v>
      </c>
      <c r="J42" s="67">
        <f t="shared" si="7"/>
        <v>236821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236821</v>
      </c>
      <c r="X42" s="67">
        <f t="shared" si="7"/>
        <v>2637500</v>
      </c>
      <c r="Y42" s="67">
        <f t="shared" si="7"/>
        <v>-2400679</v>
      </c>
      <c r="Z42" s="69">
        <f t="shared" si="5"/>
        <v>-91.02100473933649</v>
      </c>
      <c r="AA42" s="68">
        <f aca="true" t="shared" si="8" ref="AA42:AA48">AA12+AA27</f>
        <v>10550000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5306028</v>
      </c>
      <c r="D45" s="66">
        <f t="shared" si="7"/>
        <v>0</v>
      </c>
      <c r="E45" s="67">
        <f t="shared" si="7"/>
        <v>4500000</v>
      </c>
      <c r="F45" s="67">
        <f t="shared" si="7"/>
        <v>4500000</v>
      </c>
      <c r="G45" s="67">
        <f t="shared" si="7"/>
        <v>0</v>
      </c>
      <c r="H45" s="67">
        <f t="shared" si="7"/>
        <v>0</v>
      </c>
      <c r="I45" s="67">
        <f t="shared" si="7"/>
        <v>10974</v>
      </c>
      <c r="J45" s="67">
        <f t="shared" si="7"/>
        <v>10974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10974</v>
      </c>
      <c r="X45" s="67">
        <f t="shared" si="7"/>
        <v>1125000</v>
      </c>
      <c r="Y45" s="67">
        <f t="shared" si="7"/>
        <v>-1114026</v>
      </c>
      <c r="Z45" s="69">
        <f t="shared" si="5"/>
        <v>-99.02453333333334</v>
      </c>
      <c r="AA45" s="68">
        <f t="shared" si="8"/>
        <v>4500000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31565756</v>
      </c>
      <c r="D49" s="78">
        <f t="shared" si="9"/>
        <v>0</v>
      </c>
      <c r="E49" s="79">
        <f t="shared" si="9"/>
        <v>56288000</v>
      </c>
      <c r="F49" s="79">
        <f t="shared" si="9"/>
        <v>56288000</v>
      </c>
      <c r="G49" s="79">
        <f t="shared" si="9"/>
        <v>1666345</v>
      </c>
      <c r="H49" s="79">
        <f t="shared" si="9"/>
        <v>3856879</v>
      </c>
      <c r="I49" s="79">
        <f t="shared" si="9"/>
        <v>7702681</v>
      </c>
      <c r="J49" s="79">
        <f t="shared" si="9"/>
        <v>13225905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13225905</v>
      </c>
      <c r="X49" s="79">
        <f t="shared" si="9"/>
        <v>14072000</v>
      </c>
      <c r="Y49" s="79">
        <f t="shared" si="9"/>
        <v>-846095</v>
      </c>
      <c r="Z49" s="80">
        <f t="shared" si="5"/>
        <v>-6.012613700966458</v>
      </c>
      <c r="AA49" s="81">
        <f>SUM(AA41:AA48)</f>
        <v>56288000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7164364</v>
      </c>
      <c r="D51" s="66">
        <f t="shared" si="10"/>
        <v>0</v>
      </c>
      <c r="E51" s="67">
        <f t="shared" si="10"/>
        <v>31933904</v>
      </c>
      <c r="F51" s="67">
        <f t="shared" si="10"/>
        <v>31933904</v>
      </c>
      <c r="G51" s="67">
        <f t="shared" si="10"/>
        <v>30742</v>
      </c>
      <c r="H51" s="67">
        <f t="shared" si="10"/>
        <v>215271</v>
      </c>
      <c r="I51" s="67">
        <f t="shared" si="10"/>
        <v>220292</v>
      </c>
      <c r="J51" s="67">
        <f t="shared" si="10"/>
        <v>466305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466305</v>
      </c>
      <c r="X51" s="67">
        <f t="shared" si="10"/>
        <v>7983476</v>
      </c>
      <c r="Y51" s="67">
        <f t="shared" si="10"/>
        <v>-7517171</v>
      </c>
      <c r="Z51" s="69">
        <f>+IF(X51&lt;&gt;0,+(Y51/X51)*100,0)</f>
        <v>-94.15912316890538</v>
      </c>
      <c r="AA51" s="68">
        <f>SUM(AA57:AA61)</f>
        <v>31933904</v>
      </c>
    </row>
    <row r="52" spans="1:27" ht="13.5">
      <c r="A52" s="84" t="s">
        <v>32</v>
      </c>
      <c r="B52" s="47"/>
      <c r="C52" s="9">
        <v>3811557</v>
      </c>
      <c r="D52" s="10"/>
      <c r="E52" s="11">
        <v>24657404</v>
      </c>
      <c r="F52" s="11">
        <v>24657404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6164351</v>
      </c>
      <c r="Y52" s="11">
        <v>-6164351</v>
      </c>
      <c r="Z52" s="2">
        <v>-100</v>
      </c>
      <c r="AA52" s="15">
        <v>24657404</v>
      </c>
    </row>
    <row r="53" spans="1:27" ht="13.5">
      <c r="A53" s="84" t="s">
        <v>33</v>
      </c>
      <c r="B53" s="47"/>
      <c r="C53" s="9">
        <v>1468114</v>
      </c>
      <c r="D53" s="10"/>
      <c r="E53" s="11">
        <v>4000000</v>
      </c>
      <c r="F53" s="11">
        <v>4000000</v>
      </c>
      <c r="G53" s="11"/>
      <c r="H53" s="11"/>
      <c r="I53" s="11">
        <v>833</v>
      </c>
      <c r="J53" s="11">
        <v>833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833</v>
      </c>
      <c r="X53" s="11">
        <v>1000000</v>
      </c>
      <c r="Y53" s="11">
        <v>-999167</v>
      </c>
      <c r="Z53" s="2">
        <v>-99.92</v>
      </c>
      <c r="AA53" s="15">
        <v>4000000</v>
      </c>
    </row>
    <row r="54" spans="1:27" ht="13.5">
      <c r="A54" s="84" t="s">
        <v>34</v>
      </c>
      <c r="B54" s="47"/>
      <c r="C54" s="9">
        <v>339175</v>
      </c>
      <c r="D54" s="10"/>
      <c r="E54" s="11">
        <v>350000</v>
      </c>
      <c r="F54" s="11">
        <v>350000</v>
      </c>
      <c r="G54" s="11">
        <v>9903</v>
      </c>
      <c r="H54" s="11"/>
      <c r="I54" s="11">
        <v>30197</v>
      </c>
      <c r="J54" s="11">
        <v>40100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40100</v>
      </c>
      <c r="X54" s="11">
        <v>87500</v>
      </c>
      <c r="Y54" s="11">
        <v>-47400</v>
      </c>
      <c r="Z54" s="2">
        <v>-54.17</v>
      </c>
      <c r="AA54" s="15">
        <v>350000</v>
      </c>
    </row>
    <row r="55" spans="1:27" ht="13.5">
      <c r="A55" s="84" t="s">
        <v>35</v>
      </c>
      <c r="B55" s="47"/>
      <c r="C55" s="9">
        <v>109205</v>
      </c>
      <c r="D55" s="10"/>
      <c r="E55" s="11">
        <v>2000000</v>
      </c>
      <c r="F55" s="11">
        <v>2000000</v>
      </c>
      <c r="G55" s="11"/>
      <c r="H55" s="11"/>
      <c r="I55" s="11">
        <v>736</v>
      </c>
      <c r="J55" s="11">
        <v>736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736</v>
      </c>
      <c r="X55" s="11">
        <v>500000</v>
      </c>
      <c r="Y55" s="11">
        <v>-499264</v>
      </c>
      <c r="Z55" s="2">
        <v>-99.85</v>
      </c>
      <c r="AA55" s="15">
        <v>2000000</v>
      </c>
    </row>
    <row r="56" spans="1:27" ht="13.5">
      <c r="A56" s="84" t="s">
        <v>36</v>
      </c>
      <c r="B56" s="47"/>
      <c r="C56" s="9"/>
      <c r="D56" s="10"/>
      <c r="E56" s="11">
        <v>60000</v>
      </c>
      <c r="F56" s="11">
        <v>60000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15000</v>
      </c>
      <c r="Y56" s="11">
        <v>-15000</v>
      </c>
      <c r="Z56" s="2">
        <v>-100</v>
      </c>
      <c r="AA56" s="15">
        <v>60000</v>
      </c>
    </row>
    <row r="57" spans="1:27" ht="13.5">
      <c r="A57" s="85" t="s">
        <v>37</v>
      </c>
      <c r="B57" s="47"/>
      <c r="C57" s="49">
        <f aca="true" t="shared" si="11" ref="C57:Y57">SUM(C52:C56)</f>
        <v>5728051</v>
      </c>
      <c r="D57" s="50">
        <f t="shared" si="11"/>
        <v>0</v>
      </c>
      <c r="E57" s="51">
        <f t="shared" si="11"/>
        <v>31067404</v>
      </c>
      <c r="F57" s="51">
        <f t="shared" si="11"/>
        <v>31067404</v>
      </c>
      <c r="G57" s="51">
        <f t="shared" si="11"/>
        <v>9903</v>
      </c>
      <c r="H57" s="51">
        <f t="shared" si="11"/>
        <v>0</v>
      </c>
      <c r="I57" s="51">
        <f t="shared" si="11"/>
        <v>31766</v>
      </c>
      <c r="J57" s="51">
        <f t="shared" si="11"/>
        <v>41669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41669</v>
      </c>
      <c r="X57" s="51">
        <f t="shared" si="11"/>
        <v>7766851</v>
      </c>
      <c r="Y57" s="51">
        <f t="shared" si="11"/>
        <v>-7725182</v>
      </c>
      <c r="Z57" s="52">
        <f>+IF(X57&lt;&gt;0,+(Y57/X57)*100,0)</f>
        <v>-99.46350200357905</v>
      </c>
      <c r="AA57" s="53">
        <f>SUM(AA52:AA56)</f>
        <v>31067404</v>
      </c>
    </row>
    <row r="58" spans="1:27" ht="13.5">
      <c r="A58" s="86" t="s">
        <v>38</v>
      </c>
      <c r="B58" s="35"/>
      <c r="C58" s="9">
        <v>163545</v>
      </c>
      <c r="D58" s="10"/>
      <c r="E58" s="11">
        <v>93000</v>
      </c>
      <c r="F58" s="11">
        <v>93000</v>
      </c>
      <c r="G58" s="11"/>
      <c r="H58" s="11"/>
      <c r="I58" s="11">
        <v>314</v>
      </c>
      <c r="J58" s="11">
        <v>314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314</v>
      </c>
      <c r="X58" s="11">
        <v>23250</v>
      </c>
      <c r="Y58" s="11">
        <v>-22936</v>
      </c>
      <c r="Z58" s="2">
        <v>-98.65</v>
      </c>
      <c r="AA58" s="15">
        <v>93000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1272768</v>
      </c>
      <c r="D61" s="10"/>
      <c r="E61" s="11">
        <v>773500</v>
      </c>
      <c r="F61" s="11">
        <v>773500</v>
      </c>
      <c r="G61" s="11">
        <v>20839</v>
      </c>
      <c r="H61" s="11">
        <v>215271</v>
      </c>
      <c r="I61" s="11">
        <v>188212</v>
      </c>
      <c r="J61" s="11">
        <v>424322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424322</v>
      </c>
      <c r="X61" s="11">
        <v>193375</v>
      </c>
      <c r="Y61" s="11">
        <v>230947</v>
      </c>
      <c r="Z61" s="2">
        <v>119.43</v>
      </c>
      <c r="AA61" s="15">
        <v>773500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31933904</v>
      </c>
      <c r="F66" s="14"/>
      <c r="G66" s="14">
        <v>30742</v>
      </c>
      <c r="H66" s="14">
        <v>215271</v>
      </c>
      <c r="I66" s="14">
        <v>239372</v>
      </c>
      <c r="J66" s="14">
        <v>485385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485385</v>
      </c>
      <c r="X66" s="14"/>
      <c r="Y66" s="14">
        <v>485385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31933904</v>
      </c>
      <c r="F69" s="79">
        <f t="shared" si="12"/>
        <v>0</v>
      </c>
      <c r="G69" s="79">
        <f t="shared" si="12"/>
        <v>30742</v>
      </c>
      <c r="H69" s="79">
        <f t="shared" si="12"/>
        <v>215271</v>
      </c>
      <c r="I69" s="79">
        <f t="shared" si="12"/>
        <v>239372</v>
      </c>
      <c r="J69" s="79">
        <f t="shared" si="12"/>
        <v>485385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485385</v>
      </c>
      <c r="X69" s="79">
        <f t="shared" si="12"/>
        <v>0</v>
      </c>
      <c r="Y69" s="79">
        <f t="shared" si="12"/>
        <v>485385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19979000</v>
      </c>
      <c r="F5" s="43">
        <f t="shared" si="0"/>
        <v>19979000</v>
      </c>
      <c r="G5" s="43">
        <f t="shared" si="0"/>
        <v>7389486</v>
      </c>
      <c r="H5" s="43">
        <f t="shared" si="0"/>
        <v>2293353</v>
      </c>
      <c r="I5" s="43">
        <f t="shared" si="0"/>
        <v>0</v>
      </c>
      <c r="J5" s="43">
        <f t="shared" si="0"/>
        <v>9682839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9682839</v>
      </c>
      <c r="X5" s="43">
        <f t="shared" si="0"/>
        <v>4994750</v>
      </c>
      <c r="Y5" s="43">
        <f t="shared" si="0"/>
        <v>4688089</v>
      </c>
      <c r="Z5" s="44">
        <f>+IF(X5&lt;&gt;0,+(Y5/X5)*100,0)</f>
        <v>93.86033335001753</v>
      </c>
      <c r="AA5" s="45">
        <f>SUM(AA11:AA18)</f>
        <v>19979000</v>
      </c>
    </row>
    <row r="6" spans="1:27" ht="13.5">
      <c r="A6" s="46" t="s">
        <v>32</v>
      </c>
      <c r="B6" s="47"/>
      <c r="C6" s="9"/>
      <c r="D6" s="10"/>
      <c r="E6" s="11">
        <v>14979000</v>
      </c>
      <c r="F6" s="11">
        <v>14979000</v>
      </c>
      <c r="G6" s="11">
        <v>5001852</v>
      </c>
      <c r="H6" s="11">
        <v>1914783</v>
      </c>
      <c r="I6" s="11"/>
      <c r="J6" s="11">
        <v>6916635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6916635</v>
      </c>
      <c r="X6" s="11">
        <v>3744750</v>
      </c>
      <c r="Y6" s="11">
        <v>3171885</v>
      </c>
      <c r="Z6" s="2">
        <v>84.7</v>
      </c>
      <c r="AA6" s="15">
        <v>14979000</v>
      </c>
    </row>
    <row r="7" spans="1:27" ht="13.5">
      <c r="A7" s="46" t="s">
        <v>33</v>
      </c>
      <c r="B7" s="47"/>
      <c r="C7" s="9"/>
      <c r="D7" s="10"/>
      <c r="E7" s="11"/>
      <c r="F7" s="11"/>
      <c r="G7" s="11">
        <v>518277</v>
      </c>
      <c r="H7" s="11"/>
      <c r="I7" s="11"/>
      <c r="J7" s="11">
        <v>518277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518277</v>
      </c>
      <c r="X7" s="11"/>
      <c r="Y7" s="11">
        <v>518277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14979000</v>
      </c>
      <c r="F11" s="51">
        <f t="shared" si="1"/>
        <v>14979000</v>
      </c>
      <c r="G11" s="51">
        <f t="shared" si="1"/>
        <v>5520129</v>
      </c>
      <c r="H11" s="51">
        <f t="shared" si="1"/>
        <v>1914783</v>
      </c>
      <c r="I11" s="51">
        <f t="shared" si="1"/>
        <v>0</v>
      </c>
      <c r="J11" s="51">
        <f t="shared" si="1"/>
        <v>7434912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7434912</v>
      </c>
      <c r="X11" s="51">
        <f t="shared" si="1"/>
        <v>3744750</v>
      </c>
      <c r="Y11" s="51">
        <f t="shared" si="1"/>
        <v>3690162</v>
      </c>
      <c r="Z11" s="52">
        <f>+IF(X11&lt;&gt;0,+(Y11/X11)*100,0)</f>
        <v>98.5422791908672</v>
      </c>
      <c r="AA11" s="53">
        <f>SUM(AA6:AA10)</f>
        <v>14979000</v>
      </c>
    </row>
    <row r="12" spans="1:27" ht="13.5">
      <c r="A12" s="54" t="s">
        <v>38</v>
      </c>
      <c r="B12" s="35"/>
      <c r="C12" s="9"/>
      <c r="D12" s="10"/>
      <c r="E12" s="11">
        <v>5000000</v>
      </c>
      <c r="F12" s="11">
        <v>5000000</v>
      </c>
      <c r="G12" s="11">
        <v>1447420</v>
      </c>
      <c r="H12" s="11"/>
      <c r="I12" s="11"/>
      <c r="J12" s="11">
        <v>1447420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1447420</v>
      </c>
      <c r="X12" s="11">
        <v>1250000</v>
      </c>
      <c r="Y12" s="11">
        <v>197420</v>
      </c>
      <c r="Z12" s="2">
        <v>15.79</v>
      </c>
      <c r="AA12" s="15">
        <v>5000000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>
        <v>421937</v>
      </c>
      <c r="H15" s="11">
        <v>378570</v>
      </c>
      <c r="I15" s="11"/>
      <c r="J15" s="11">
        <v>800507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800507</v>
      </c>
      <c r="X15" s="11"/>
      <c r="Y15" s="11">
        <v>800507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300000</v>
      </c>
      <c r="F20" s="60">
        <f t="shared" si="2"/>
        <v>300000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75000</v>
      </c>
      <c r="Y20" s="60">
        <f t="shared" si="2"/>
        <v>-75000</v>
      </c>
      <c r="Z20" s="61">
        <f>+IF(X20&lt;&gt;0,+(Y20/X20)*100,0)</f>
        <v>-100</v>
      </c>
      <c r="AA20" s="62">
        <f>SUM(AA26:AA33)</f>
        <v>300000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300000</v>
      </c>
      <c r="F27" s="11">
        <v>300000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75000</v>
      </c>
      <c r="Y27" s="11">
        <v>-75000</v>
      </c>
      <c r="Z27" s="2">
        <v>-100</v>
      </c>
      <c r="AA27" s="15">
        <v>300000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14979000</v>
      </c>
      <c r="F36" s="11">
        <f t="shared" si="4"/>
        <v>14979000</v>
      </c>
      <c r="G36" s="11">
        <f t="shared" si="4"/>
        <v>5001852</v>
      </c>
      <c r="H36" s="11">
        <f t="shared" si="4"/>
        <v>1914783</v>
      </c>
      <c r="I36" s="11">
        <f t="shared" si="4"/>
        <v>0</v>
      </c>
      <c r="J36" s="11">
        <f t="shared" si="4"/>
        <v>6916635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6916635</v>
      </c>
      <c r="X36" s="11">
        <f t="shared" si="4"/>
        <v>3744750</v>
      </c>
      <c r="Y36" s="11">
        <f t="shared" si="4"/>
        <v>3171885</v>
      </c>
      <c r="Z36" s="2">
        <f aca="true" t="shared" si="5" ref="Z36:Z49">+IF(X36&lt;&gt;0,+(Y36/X36)*100,0)</f>
        <v>84.70218305627878</v>
      </c>
      <c r="AA36" s="15">
        <f>AA6+AA21</f>
        <v>14979000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518277</v>
      </c>
      <c r="H37" s="11">
        <f t="shared" si="4"/>
        <v>0</v>
      </c>
      <c r="I37" s="11">
        <f t="shared" si="4"/>
        <v>0</v>
      </c>
      <c r="J37" s="11">
        <f t="shared" si="4"/>
        <v>518277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518277</v>
      </c>
      <c r="X37" s="11">
        <f t="shared" si="4"/>
        <v>0</v>
      </c>
      <c r="Y37" s="11">
        <f t="shared" si="4"/>
        <v>518277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14979000</v>
      </c>
      <c r="F41" s="51">
        <f t="shared" si="6"/>
        <v>14979000</v>
      </c>
      <c r="G41" s="51">
        <f t="shared" si="6"/>
        <v>5520129</v>
      </c>
      <c r="H41" s="51">
        <f t="shared" si="6"/>
        <v>1914783</v>
      </c>
      <c r="I41" s="51">
        <f t="shared" si="6"/>
        <v>0</v>
      </c>
      <c r="J41" s="51">
        <f t="shared" si="6"/>
        <v>7434912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7434912</v>
      </c>
      <c r="X41" s="51">
        <f t="shared" si="6"/>
        <v>3744750</v>
      </c>
      <c r="Y41" s="51">
        <f t="shared" si="6"/>
        <v>3690162</v>
      </c>
      <c r="Z41" s="52">
        <f t="shared" si="5"/>
        <v>98.5422791908672</v>
      </c>
      <c r="AA41" s="53">
        <f>SUM(AA36:AA40)</f>
        <v>14979000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5300000</v>
      </c>
      <c r="F42" s="67">
        <f t="shared" si="7"/>
        <v>5300000</v>
      </c>
      <c r="G42" s="67">
        <f t="shared" si="7"/>
        <v>1447420</v>
      </c>
      <c r="H42" s="67">
        <f t="shared" si="7"/>
        <v>0</v>
      </c>
      <c r="I42" s="67">
        <f t="shared" si="7"/>
        <v>0</v>
      </c>
      <c r="J42" s="67">
        <f t="shared" si="7"/>
        <v>1447420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1447420</v>
      </c>
      <c r="X42" s="67">
        <f t="shared" si="7"/>
        <v>1325000</v>
      </c>
      <c r="Y42" s="67">
        <f t="shared" si="7"/>
        <v>122420</v>
      </c>
      <c r="Z42" s="69">
        <f t="shared" si="5"/>
        <v>9.239245283018867</v>
      </c>
      <c r="AA42" s="68">
        <f aca="true" t="shared" si="8" ref="AA42:AA48">AA12+AA27</f>
        <v>5300000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421937</v>
      </c>
      <c r="H45" s="67">
        <f t="shared" si="7"/>
        <v>378570</v>
      </c>
      <c r="I45" s="67">
        <f t="shared" si="7"/>
        <v>0</v>
      </c>
      <c r="J45" s="67">
        <f t="shared" si="7"/>
        <v>800507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800507</v>
      </c>
      <c r="X45" s="67">
        <f t="shared" si="7"/>
        <v>0</v>
      </c>
      <c r="Y45" s="67">
        <f t="shared" si="7"/>
        <v>800507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20279000</v>
      </c>
      <c r="F49" s="79">
        <f t="shared" si="9"/>
        <v>20279000</v>
      </c>
      <c r="G49" s="79">
        <f t="shared" si="9"/>
        <v>7389486</v>
      </c>
      <c r="H49" s="79">
        <f t="shared" si="9"/>
        <v>2293353</v>
      </c>
      <c r="I49" s="79">
        <f t="shared" si="9"/>
        <v>0</v>
      </c>
      <c r="J49" s="79">
        <f t="shared" si="9"/>
        <v>9682839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9682839</v>
      </c>
      <c r="X49" s="79">
        <f t="shared" si="9"/>
        <v>5069750</v>
      </c>
      <c r="Y49" s="79">
        <f t="shared" si="9"/>
        <v>4613089</v>
      </c>
      <c r="Z49" s="80">
        <f t="shared" si="5"/>
        <v>90.99243552443414</v>
      </c>
      <c r="AA49" s="81">
        <f>SUM(AA41:AA48)</f>
        <v>20279000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5006723</v>
      </c>
      <c r="F51" s="67">
        <f t="shared" si="10"/>
        <v>5006723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1251682</v>
      </c>
      <c r="Y51" s="67">
        <f t="shared" si="10"/>
        <v>-1251682</v>
      </c>
      <c r="Z51" s="69">
        <f>+IF(X51&lt;&gt;0,+(Y51/X51)*100,0)</f>
        <v>-100</v>
      </c>
      <c r="AA51" s="68">
        <f>SUM(AA57:AA61)</f>
        <v>5006723</v>
      </c>
    </row>
    <row r="52" spans="1:27" ht="13.5">
      <c r="A52" s="84" t="s">
        <v>32</v>
      </c>
      <c r="B52" s="47"/>
      <c r="C52" s="9"/>
      <c r="D52" s="10"/>
      <c r="E52" s="11">
        <v>454124</v>
      </c>
      <c r="F52" s="11">
        <v>454124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113531</v>
      </c>
      <c r="Y52" s="11">
        <v>-113531</v>
      </c>
      <c r="Z52" s="2">
        <v>-100</v>
      </c>
      <c r="AA52" s="15">
        <v>454124</v>
      </c>
    </row>
    <row r="53" spans="1:27" ht="13.5">
      <c r="A53" s="84" t="s">
        <v>33</v>
      </c>
      <c r="B53" s="47"/>
      <c r="C53" s="9"/>
      <c r="D53" s="10"/>
      <c r="E53" s="11">
        <v>53754</v>
      </c>
      <c r="F53" s="11">
        <v>53754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13439</v>
      </c>
      <c r="Y53" s="11">
        <v>-13439</v>
      </c>
      <c r="Z53" s="2">
        <v>-100</v>
      </c>
      <c r="AA53" s="15">
        <v>53754</v>
      </c>
    </row>
    <row r="54" spans="1:27" ht="13.5">
      <c r="A54" s="84" t="s">
        <v>34</v>
      </c>
      <c r="B54" s="47"/>
      <c r="C54" s="9"/>
      <c r="D54" s="10"/>
      <c r="E54" s="11">
        <v>21047</v>
      </c>
      <c r="F54" s="11">
        <v>21047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5262</v>
      </c>
      <c r="Y54" s="11">
        <v>-5262</v>
      </c>
      <c r="Z54" s="2">
        <v>-100</v>
      </c>
      <c r="AA54" s="15">
        <v>21047</v>
      </c>
    </row>
    <row r="55" spans="1:27" ht="13.5">
      <c r="A55" s="84" t="s">
        <v>35</v>
      </c>
      <c r="B55" s="47"/>
      <c r="C55" s="9"/>
      <c r="D55" s="10"/>
      <c r="E55" s="11">
        <v>2182438</v>
      </c>
      <c r="F55" s="11">
        <v>2182438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545610</v>
      </c>
      <c r="Y55" s="11">
        <v>-545610</v>
      </c>
      <c r="Z55" s="2">
        <v>-100</v>
      </c>
      <c r="AA55" s="15">
        <v>2182438</v>
      </c>
    </row>
    <row r="56" spans="1:27" ht="13.5">
      <c r="A56" s="84" t="s">
        <v>36</v>
      </c>
      <c r="B56" s="47"/>
      <c r="C56" s="9"/>
      <c r="D56" s="10"/>
      <c r="E56" s="11">
        <v>10230</v>
      </c>
      <c r="F56" s="11">
        <v>10230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2558</v>
      </c>
      <c r="Y56" s="11">
        <v>-2558</v>
      </c>
      <c r="Z56" s="2">
        <v>-100</v>
      </c>
      <c r="AA56" s="15">
        <v>10230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2721593</v>
      </c>
      <c r="F57" s="51">
        <f t="shared" si="11"/>
        <v>2721593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680400</v>
      </c>
      <c r="Y57" s="51">
        <f t="shared" si="11"/>
        <v>-680400</v>
      </c>
      <c r="Z57" s="52">
        <f>+IF(X57&lt;&gt;0,+(Y57/X57)*100,0)</f>
        <v>-100</v>
      </c>
      <c r="AA57" s="53">
        <f>SUM(AA52:AA56)</f>
        <v>2721593</v>
      </c>
    </row>
    <row r="58" spans="1:27" ht="13.5">
      <c r="A58" s="86" t="s">
        <v>38</v>
      </c>
      <c r="B58" s="35"/>
      <c r="C58" s="9"/>
      <c r="D58" s="10"/>
      <c r="E58" s="11">
        <v>16193</v>
      </c>
      <c r="F58" s="11">
        <v>16193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4048</v>
      </c>
      <c r="Y58" s="11">
        <v>-4048</v>
      </c>
      <c r="Z58" s="2">
        <v>-100</v>
      </c>
      <c r="AA58" s="15">
        <v>16193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2268937</v>
      </c>
      <c r="F61" s="11">
        <v>2268937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567234</v>
      </c>
      <c r="Y61" s="11">
        <v>-567234</v>
      </c>
      <c r="Z61" s="2">
        <v>-100</v>
      </c>
      <c r="AA61" s="15">
        <v>2268937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5006271</v>
      </c>
      <c r="F66" s="14"/>
      <c r="G66" s="14">
        <v>1355</v>
      </c>
      <c r="H66" s="14">
        <v>22058</v>
      </c>
      <c r="I66" s="14">
        <v>11436</v>
      </c>
      <c r="J66" s="14">
        <v>34849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34849</v>
      </c>
      <c r="X66" s="14"/>
      <c r="Y66" s="14">
        <v>34849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5006271</v>
      </c>
      <c r="F69" s="79">
        <f t="shared" si="12"/>
        <v>0</v>
      </c>
      <c r="G69" s="79">
        <f t="shared" si="12"/>
        <v>1355</v>
      </c>
      <c r="H69" s="79">
        <f t="shared" si="12"/>
        <v>22058</v>
      </c>
      <c r="I69" s="79">
        <f t="shared" si="12"/>
        <v>11436</v>
      </c>
      <c r="J69" s="79">
        <f t="shared" si="12"/>
        <v>34849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34849</v>
      </c>
      <c r="X69" s="79">
        <f t="shared" si="12"/>
        <v>0</v>
      </c>
      <c r="Y69" s="79">
        <f t="shared" si="12"/>
        <v>34849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45092172</v>
      </c>
      <c r="D5" s="42">
        <f t="shared" si="0"/>
        <v>0</v>
      </c>
      <c r="E5" s="43">
        <f t="shared" si="0"/>
        <v>63279000</v>
      </c>
      <c r="F5" s="43">
        <f t="shared" si="0"/>
        <v>63279000</v>
      </c>
      <c r="G5" s="43">
        <f t="shared" si="0"/>
        <v>6092910</v>
      </c>
      <c r="H5" s="43">
        <f t="shared" si="0"/>
        <v>3806959</v>
      </c>
      <c r="I5" s="43">
        <f t="shared" si="0"/>
        <v>8589125</v>
      </c>
      <c r="J5" s="43">
        <f t="shared" si="0"/>
        <v>18488994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18488994</v>
      </c>
      <c r="X5" s="43">
        <f t="shared" si="0"/>
        <v>15819750</v>
      </c>
      <c r="Y5" s="43">
        <f t="shared" si="0"/>
        <v>2669244</v>
      </c>
      <c r="Z5" s="44">
        <f>+IF(X5&lt;&gt;0,+(Y5/X5)*100,0)</f>
        <v>16.872858294220833</v>
      </c>
      <c r="AA5" s="45">
        <f>SUM(AA11:AA18)</f>
        <v>63279000</v>
      </c>
    </row>
    <row r="6" spans="1:27" ht="13.5">
      <c r="A6" s="46" t="s">
        <v>32</v>
      </c>
      <c r="B6" s="47"/>
      <c r="C6" s="9">
        <v>17082995</v>
      </c>
      <c r="D6" s="10"/>
      <c r="E6" s="11">
        <v>24732000</v>
      </c>
      <c r="F6" s="11">
        <v>24732000</v>
      </c>
      <c r="G6" s="11">
        <v>5167056</v>
      </c>
      <c r="H6" s="11">
        <v>1588389</v>
      </c>
      <c r="I6" s="11">
        <v>4407570</v>
      </c>
      <c r="J6" s="11">
        <v>11163015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11163015</v>
      </c>
      <c r="X6" s="11">
        <v>6183000</v>
      </c>
      <c r="Y6" s="11">
        <v>4980015</v>
      </c>
      <c r="Z6" s="2">
        <v>80.54</v>
      </c>
      <c r="AA6" s="15">
        <v>24732000</v>
      </c>
    </row>
    <row r="7" spans="1:27" ht="13.5">
      <c r="A7" s="46" t="s">
        <v>33</v>
      </c>
      <c r="B7" s="47"/>
      <c r="C7" s="9">
        <v>378500</v>
      </c>
      <c r="D7" s="10"/>
      <c r="E7" s="11">
        <v>4000000</v>
      </c>
      <c r="F7" s="11">
        <v>4000000</v>
      </c>
      <c r="G7" s="11"/>
      <c r="H7" s="11"/>
      <c r="I7" s="11">
        <v>1815509</v>
      </c>
      <c r="J7" s="11">
        <v>1815509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1815509</v>
      </c>
      <c r="X7" s="11">
        <v>1000000</v>
      </c>
      <c r="Y7" s="11">
        <v>815509</v>
      </c>
      <c r="Z7" s="2">
        <v>81.55</v>
      </c>
      <c r="AA7" s="15">
        <v>4000000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3720000</v>
      </c>
      <c r="F10" s="11">
        <v>3720000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930000</v>
      </c>
      <c r="Y10" s="11">
        <v>-930000</v>
      </c>
      <c r="Z10" s="2">
        <v>-100</v>
      </c>
      <c r="AA10" s="15">
        <v>3720000</v>
      </c>
    </row>
    <row r="11" spans="1:27" ht="13.5">
      <c r="A11" s="48" t="s">
        <v>37</v>
      </c>
      <c r="B11" s="47"/>
      <c r="C11" s="49">
        <f aca="true" t="shared" si="1" ref="C11:Y11">SUM(C6:C10)</f>
        <v>17461495</v>
      </c>
      <c r="D11" s="50">
        <f t="shared" si="1"/>
        <v>0</v>
      </c>
      <c r="E11" s="51">
        <f t="shared" si="1"/>
        <v>32452000</v>
      </c>
      <c r="F11" s="51">
        <f t="shared" si="1"/>
        <v>32452000</v>
      </c>
      <c r="G11" s="51">
        <f t="shared" si="1"/>
        <v>5167056</v>
      </c>
      <c r="H11" s="51">
        <f t="shared" si="1"/>
        <v>1588389</v>
      </c>
      <c r="I11" s="51">
        <f t="shared" si="1"/>
        <v>6223079</v>
      </c>
      <c r="J11" s="51">
        <f t="shared" si="1"/>
        <v>12978524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12978524</v>
      </c>
      <c r="X11" s="51">
        <f t="shared" si="1"/>
        <v>8113000</v>
      </c>
      <c r="Y11" s="51">
        <f t="shared" si="1"/>
        <v>4865524</v>
      </c>
      <c r="Z11" s="52">
        <f>+IF(X11&lt;&gt;0,+(Y11/X11)*100,0)</f>
        <v>59.971946259090345</v>
      </c>
      <c r="AA11" s="53">
        <f>SUM(AA6:AA10)</f>
        <v>32452000</v>
      </c>
    </row>
    <row r="12" spans="1:27" ht="13.5">
      <c r="A12" s="54" t="s">
        <v>38</v>
      </c>
      <c r="B12" s="35"/>
      <c r="C12" s="9">
        <v>19924721</v>
      </c>
      <c r="D12" s="10"/>
      <c r="E12" s="11">
        <v>11312000</v>
      </c>
      <c r="F12" s="11">
        <v>11312000</v>
      </c>
      <c r="G12" s="11"/>
      <c r="H12" s="11">
        <v>2192776</v>
      </c>
      <c r="I12" s="11">
        <v>1563477</v>
      </c>
      <c r="J12" s="11">
        <v>3756253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3756253</v>
      </c>
      <c r="X12" s="11">
        <v>2828000</v>
      </c>
      <c r="Y12" s="11">
        <v>928253</v>
      </c>
      <c r="Z12" s="2">
        <v>32.82</v>
      </c>
      <c r="AA12" s="15">
        <v>11312000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7705956</v>
      </c>
      <c r="D15" s="10"/>
      <c r="E15" s="11">
        <v>19515000</v>
      </c>
      <c r="F15" s="11">
        <v>19515000</v>
      </c>
      <c r="G15" s="11">
        <v>925854</v>
      </c>
      <c r="H15" s="11">
        <v>25794</v>
      </c>
      <c r="I15" s="11">
        <v>802569</v>
      </c>
      <c r="J15" s="11">
        <v>1754217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1754217</v>
      </c>
      <c r="X15" s="11">
        <v>4878750</v>
      </c>
      <c r="Y15" s="11">
        <v>-3124533</v>
      </c>
      <c r="Z15" s="2">
        <v>-64.04</v>
      </c>
      <c r="AA15" s="15">
        <v>19515000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296618</v>
      </c>
      <c r="H20" s="60">
        <f t="shared" si="2"/>
        <v>345199</v>
      </c>
      <c r="I20" s="60">
        <f t="shared" si="2"/>
        <v>0</v>
      </c>
      <c r="J20" s="60">
        <f t="shared" si="2"/>
        <v>641817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641817</v>
      </c>
      <c r="X20" s="60">
        <f t="shared" si="2"/>
        <v>0</v>
      </c>
      <c r="Y20" s="60">
        <f t="shared" si="2"/>
        <v>641817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>
        <v>296618</v>
      </c>
      <c r="H30" s="11">
        <v>345199</v>
      </c>
      <c r="I30" s="11"/>
      <c r="J30" s="11">
        <v>641817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641817</v>
      </c>
      <c r="X30" s="11"/>
      <c r="Y30" s="11">
        <v>641817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17082995</v>
      </c>
      <c r="D36" s="10">
        <f t="shared" si="4"/>
        <v>0</v>
      </c>
      <c r="E36" s="11">
        <f t="shared" si="4"/>
        <v>24732000</v>
      </c>
      <c r="F36" s="11">
        <f t="shared" si="4"/>
        <v>24732000</v>
      </c>
      <c r="G36" s="11">
        <f t="shared" si="4"/>
        <v>5167056</v>
      </c>
      <c r="H36" s="11">
        <f t="shared" si="4"/>
        <v>1588389</v>
      </c>
      <c r="I36" s="11">
        <f t="shared" si="4"/>
        <v>4407570</v>
      </c>
      <c r="J36" s="11">
        <f t="shared" si="4"/>
        <v>11163015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11163015</v>
      </c>
      <c r="X36" s="11">
        <f t="shared" si="4"/>
        <v>6183000</v>
      </c>
      <c r="Y36" s="11">
        <f t="shared" si="4"/>
        <v>4980015</v>
      </c>
      <c r="Z36" s="2">
        <f aca="true" t="shared" si="5" ref="Z36:Z49">+IF(X36&lt;&gt;0,+(Y36/X36)*100,0)</f>
        <v>80.54366812227074</v>
      </c>
      <c r="AA36" s="15">
        <f>AA6+AA21</f>
        <v>24732000</v>
      </c>
    </row>
    <row r="37" spans="1:27" ht="13.5">
      <c r="A37" s="46" t="s">
        <v>33</v>
      </c>
      <c r="B37" s="47"/>
      <c r="C37" s="9">
        <f t="shared" si="4"/>
        <v>378500</v>
      </c>
      <c r="D37" s="10">
        <f t="shared" si="4"/>
        <v>0</v>
      </c>
      <c r="E37" s="11">
        <f t="shared" si="4"/>
        <v>4000000</v>
      </c>
      <c r="F37" s="11">
        <f t="shared" si="4"/>
        <v>4000000</v>
      </c>
      <c r="G37" s="11">
        <f t="shared" si="4"/>
        <v>0</v>
      </c>
      <c r="H37" s="11">
        <f t="shared" si="4"/>
        <v>0</v>
      </c>
      <c r="I37" s="11">
        <f t="shared" si="4"/>
        <v>1815509</v>
      </c>
      <c r="J37" s="11">
        <f t="shared" si="4"/>
        <v>1815509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1815509</v>
      </c>
      <c r="X37" s="11">
        <f t="shared" si="4"/>
        <v>1000000</v>
      </c>
      <c r="Y37" s="11">
        <f t="shared" si="4"/>
        <v>815509</v>
      </c>
      <c r="Z37" s="2">
        <f t="shared" si="5"/>
        <v>81.5509</v>
      </c>
      <c r="AA37" s="15">
        <f>AA7+AA22</f>
        <v>4000000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3720000</v>
      </c>
      <c r="F40" s="11">
        <f t="shared" si="4"/>
        <v>3720000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930000</v>
      </c>
      <c r="Y40" s="11">
        <f t="shared" si="4"/>
        <v>-930000</v>
      </c>
      <c r="Z40" s="2">
        <f t="shared" si="5"/>
        <v>-100</v>
      </c>
      <c r="AA40" s="15">
        <f>AA10+AA25</f>
        <v>3720000</v>
      </c>
    </row>
    <row r="41" spans="1:27" ht="13.5">
      <c r="A41" s="48" t="s">
        <v>37</v>
      </c>
      <c r="B41" s="47"/>
      <c r="C41" s="49">
        <f aca="true" t="shared" si="6" ref="C41:Y41">SUM(C36:C40)</f>
        <v>17461495</v>
      </c>
      <c r="D41" s="50">
        <f t="shared" si="6"/>
        <v>0</v>
      </c>
      <c r="E41" s="51">
        <f t="shared" si="6"/>
        <v>32452000</v>
      </c>
      <c r="F41" s="51">
        <f t="shared" si="6"/>
        <v>32452000</v>
      </c>
      <c r="G41" s="51">
        <f t="shared" si="6"/>
        <v>5167056</v>
      </c>
      <c r="H41" s="51">
        <f t="shared" si="6"/>
        <v>1588389</v>
      </c>
      <c r="I41" s="51">
        <f t="shared" si="6"/>
        <v>6223079</v>
      </c>
      <c r="J41" s="51">
        <f t="shared" si="6"/>
        <v>12978524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12978524</v>
      </c>
      <c r="X41" s="51">
        <f t="shared" si="6"/>
        <v>8113000</v>
      </c>
      <c r="Y41" s="51">
        <f t="shared" si="6"/>
        <v>4865524</v>
      </c>
      <c r="Z41" s="52">
        <f t="shared" si="5"/>
        <v>59.971946259090345</v>
      </c>
      <c r="AA41" s="53">
        <f>SUM(AA36:AA40)</f>
        <v>32452000</v>
      </c>
    </row>
    <row r="42" spans="1:27" ht="13.5">
      <c r="A42" s="54" t="s">
        <v>38</v>
      </c>
      <c r="B42" s="35"/>
      <c r="C42" s="65">
        <f aca="true" t="shared" si="7" ref="C42:Y48">C12+C27</f>
        <v>19924721</v>
      </c>
      <c r="D42" s="66">
        <f t="shared" si="7"/>
        <v>0</v>
      </c>
      <c r="E42" s="67">
        <f t="shared" si="7"/>
        <v>11312000</v>
      </c>
      <c r="F42" s="67">
        <f t="shared" si="7"/>
        <v>11312000</v>
      </c>
      <c r="G42" s="67">
        <f t="shared" si="7"/>
        <v>0</v>
      </c>
      <c r="H42" s="67">
        <f t="shared" si="7"/>
        <v>2192776</v>
      </c>
      <c r="I42" s="67">
        <f t="shared" si="7"/>
        <v>1563477</v>
      </c>
      <c r="J42" s="67">
        <f t="shared" si="7"/>
        <v>3756253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3756253</v>
      </c>
      <c r="X42" s="67">
        <f t="shared" si="7"/>
        <v>2828000</v>
      </c>
      <c r="Y42" s="67">
        <f t="shared" si="7"/>
        <v>928253</v>
      </c>
      <c r="Z42" s="69">
        <f t="shared" si="5"/>
        <v>32.823656294200845</v>
      </c>
      <c r="AA42" s="68">
        <f aca="true" t="shared" si="8" ref="AA42:AA48">AA12+AA27</f>
        <v>11312000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7705956</v>
      </c>
      <c r="D45" s="66">
        <f t="shared" si="7"/>
        <v>0</v>
      </c>
      <c r="E45" s="67">
        <f t="shared" si="7"/>
        <v>19515000</v>
      </c>
      <c r="F45" s="67">
        <f t="shared" si="7"/>
        <v>19515000</v>
      </c>
      <c r="G45" s="67">
        <f t="shared" si="7"/>
        <v>1222472</v>
      </c>
      <c r="H45" s="67">
        <f t="shared" si="7"/>
        <v>370993</v>
      </c>
      <c r="I45" s="67">
        <f t="shared" si="7"/>
        <v>802569</v>
      </c>
      <c r="J45" s="67">
        <f t="shared" si="7"/>
        <v>2396034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2396034</v>
      </c>
      <c r="X45" s="67">
        <f t="shared" si="7"/>
        <v>4878750</v>
      </c>
      <c r="Y45" s="67">
        <f t="shared" si="7"/>
        <v>-2482716</v>
      </c>
      <c r="Z45" s="69">
        <f t="shared" si="5"/>
        <v>-50.888362797847805</v>
      </c>
      <c r="AA45" s="68">
        <f t="shared" si="8"/>
        <v>19515000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45092172</v>
      </c>
      <c r="D49" s="78">
        <f t="shared" si="9"/>
        <v>0</v>
      </c>
      <c r="E49" s="79">
        <f t="shared" si="9"/>
        <v>63279000</v>
      </c>
      <c r="F49" s="79">
        <f t="shared" si="9"/>
        <v>63279000</v>
      </c>
      <c r="G49" s="79">
        <f t="shared" si="9"/>
        <v>6389528</v>
      </c>
      <c r="H49" s="79">
        <f t="shared" si="9"/>
        <v>4152158</v>
      </c>
      <c r="I49" s="79">
        <f t="shared" si="9"/>
        <v>8589125</v>
      </c>
      <c r="J49" s="79">
        <f t="shared" si="9"/>
        <v>19130811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19130811</v>
      </c>
      <c r="X49" s="79">
        <f t="shared" si="9"/>
        <v>15819750</v>
      </c>
      <c r="Y49" s="79">
        <f t="shared" si="9"/>
        <v>3311061</v>
      </c>
      <c r="Z49" s="80">
        <f t="shared" si="5"/>
        <v>20.92991987863272</v>
      </c>
      <c r="AA49" s="81">
        <f>SUM(AA41:AA48)</f>
        <v>63279000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7857184</v>
      </c>
      <c r="D51" s="66">
        <f t="shared" si="10"/>
        <v>0</v>
      </c>
      <c r="E51" s="67">
        <f t="shared" si="10"/>
        <v>12058000</v>
      </c>
      <c r="F51" s="67">
        <f t="shared" si="10"/>
        <v>12058000</v>
      </c>
      <c r="G51" s="67">
        <f t="shared" si="10"/>
        <v>329114</v>
      </c>
      <c r="H51" s="67">
        <f t="shared" si="10"/>
        <v>459407</v>
      </c>
      <c r="I51" s="67">
        <f t="shared" si="10"/>
        <v>1552857</v>
      </c>
      <c r="J51" s="67">
        <f t="shared" si="10"/>
        <v>2341378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2341378</v>
      </c>
      <c r="X51" s="67">
        <f t="shared" si="10"/>
        <v>3014500</v>
      </c>
      <c r="Y51" s="67">
        <f t="shared" si="10"/>
        <v>-673122</v>
      </c>
      <c r="Z51" s="69">
        <f>+IF(X51&lt;&gt;0,+(Y51/X51)*100,0)</f>
        <v>-22.329474207994693</v>
      </c>
      <c r="AA51" s="68">
        <f>SUM(AA57:AA61)</f>
        <v>12058000</v>
      </c>
    </row>
    <row r="52" spans="1:27" ht="13.5">
      <c r="A52" s="84" t="s">
        <v>32</v>
      </c>
      <c r="B52" s="47"/>
      <c r="C52" s="9">
        <v>872506</v>
      </c>
      <c r="D52" s="10"/>
      <c r="E52" s="11">
        <v>449000</v>
      </c>
      <c r="F52" s="11">
        <v>449000</v>
      </c>
      <c r="G52" s="11">
        <v>92878</v>
      </c>
      <c r="H52" s="11">
        <v>1179</v>
      </c>
      <c r="I52" s="11"/>
      <c r="J52" s="11">
        <v>94057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94057</v>
      </c>
      <c r="X52" s="11">
        <v>112250</v>
      </c>
      <c r="Y52" s="11">
        <v>-18193</v>
      </c>
      <c r="Z52" s="2">
        <v>-16.21</v>
      </c>
      <c r="AA52" s="15">
        <v>449000</v>
      </c>
    </row>
    <row r="53" spans="1:27" ht="13.5">
      <c r="A53" s="84" t="s">
        <v>33</v>
      </c>
      <c r="B53" s="47"/>
      <c r="C53" s="9">
        <v>1459669</v>
      </c>
      <c r="D53" s="10"/>
      <c r="E53" s="11">
        <v>2029000</v>
      </c>
      <c r="F53" s="11">
        <v>2029000</v>
      </c>
      <c r="G53" s="11"/>
      <c r="H53" s="11"/>
      <c r="I53" s="11">
        <v>628598</v>
      </c>
      <c r="J53" s="11">
        <v>628598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628598</v>
      </c>
      <c r="X53" s="11">
        <v>507250</v>
      </c>
      <c r="Y53" s="11">
        <v>121348</v>
      </c>
      <c r="Z53" s="2">
        <v>23.92</v>
      </c>
      <c r="AA53" s="15">
        <v>2029000</v>
      </c>
    </row>
    <row r="54" spans="1:27" ht="13.5">
      <c r="A54" s="84" t="s">
        <v>34</v>
      </c>
      <c r="B54" s="47"/>
      <c r="C54" s="9">
        <v>871932</v>
      </c>
      <c r="D54" s="10"/>
      <c r="E54" s="11">
        <v>800000</v>
      </c>
      <c r="F54" s="11">
        <v>800000</v>
      </c>
      <c r="G54" s="11"/>
      <c r="H54" s="11">
        <v>318651</v>
      </c>
      <c r="I54" s="11">
        <v>166411</v>
      </c>
      <c r="J54" s="11">
        <v>485062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485062</v>
      </c>
      <c r="X54" s="11">
        <v>200000</v>
      </c>
      <c r="Y54" s="11">
        <v>285062</v>
      </c>
      <c r="Z54" s="2">
        <v>142.53</v>
      </c>
      <c r="AA54" s="15">
        <v>800000</v>
      </c>
    </row>
    <row r="55" spans="1:27" ht="13.5">
      <c r="A55" s="84" t="s">
        <v>35</v>
      </c>
      <c r="B55" s="47"/>
      <c r="C55" s="9">
        <v>577977</v>
      </c>
      <c r="D55" s="10"/>
      <c r="E55" s="11">
        <v>793000</v>
      </c>
      <c r="F55" s="11">
        <v>793000</v>
      </c>
      <c r="G55" s="11"/>
      <c r="H55" s="11"/>
      <c r="I55" s="11">
        <v>328400</v>
      </c>
      <c r="J55" s="11">
        <v>328400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328400</v>
      </c>
      <c r="X55" s="11">
        <v>198250</v>
      </c>
      <c r="Y55" s="11">
        <v>130150</v>
      </c>
      <c r="Z55" s="2">
        <v>65.65</v>
      </c>
      <c r="AA55" s="15">
        <v>793000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3782084</v>
      </c>
      <c r="D57" s="50">
        <f t="shared" si="11"/>
        <v>0</v>
      </c>
      <c r="E57" s="51">
        <f t="shared" si="11"/>
        <v>4071000</v>
      </c>
      <c r="F57" s="51">
        <f t="shared" si="11"/>
        <v>4071000</v>
      </c>
      <c r="G57" s="51">
        <f t="shared" si="11"/>
        <v>92878</v>
      </c>
      <c r="H57" s="51">
        <f t="shared" si="11"/>
        <v>319830</v>
      </c>
      <c r="I57" s="51">
        <f t="shared" si="11"/>
        <v>1123409</v>
      </c>
      <c r="J57" s="51">
        <f t="shared" si="11"/>
        <v>1536117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1536117</v>
      </c>
      <c r="X57" s="51">
        <f t="shared" si="11"/>
        <v>1017750</v>
      </c>
      <c r="Y57" s="51">
        <f t="shared" si="11"/>
        <v>518367</v>
      </c>
      <c r="Z57" s="52">
        <f>+IF(X57&lt;&gt;0,+(Y57/X57)*100,0)</f>
        <v>50.93264554163596</v>
      </c>
      <c r="AA57" s="53">
        <f>SUM(AA52:AA56)</f>
        <v>4071000</v>
      </c>
    </row>
    <row r="58" spans="1:27" ht="13.5">
      <c r="A58" s="86" t="s">
        <v>38</v>
      </c>
      <c r="B58" s="35"/>
      <c r="C58" s="9"/>
      <c r="D58" s="10"/>
      <c r="E58" s="11">
        <v>2615000</v>
      </c>
      <c r="F58" s="11">
        <v>2615000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653750</v>
      </c>
      <c r="Y58" s="11">
        <v>-653750</v>
      </c>
      <c r="Z58" s="2">
        <v>-100</v>
      </c>
      <c r="AA58" s="15">
        <v>2615000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4075100</v>
      </c>
      <c r="D61" s="10"/>
      <c r="E61" s="11">
        <v>5372000</v>
      </c>
      <c r="F61" s="11">
        <v>5372000</v>
      </c>
      <c r="G61" s="11">
        <v>236236</v>
      </c>
      <c r="H61" s="11">
        <v>139577</v>
      </c>
      <c r="I61" s="11">
        <v>429448</v>
      </c>
      <c r="J61" s="11">
        <v>805261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805261</v>
      </c>
      <c r="X61" s="11">
        <v>1343000</v>
      </c>
      <c r="Y61" s="11">
        <v>-537739</v>
      </c>
      <c r="Z61" s="2">
        <v>-40.04</v>
      </c>
      <c r="AA61" s="15">
        <v>5372000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329114</v>
      </c>
      <c r="H66" s="14">
        <v>459408</v>
      </c>
      <c r="I66" s="14">
        <v>1552857</v>
      </c>
      <c r="J66" s="14">
        <v>2341379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2341379</v>
      </c>
      <c r="X66" s="14"/>
      <c r="Y66" s="14">
        <v>2341379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329114</v>
      </c>
      <c r="H69" s="79">
        <f t="shared" si="12"/>
        <v>459408</v>
      </c>
      <c r="I69" s="79">
        <f t="shared" si="12"/>
        <v>1552857</v>
      </c>
      <c r="J69" s="79">
        <f t="shared" si="12"/>
        <v>2341379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2341379</v>
      </c>
      <c r="X69" s="79">
        <f t="shared" si="12"/>
        <v>0</v>
      </c>
      <c r="Y69" s="79">
        <f t="shared" si="12"/>
        <v>2341379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22600209</v>
      </c>
      <c r="D5" s="42">
        <f t="shared" si="0"/>
        <v>0</v>
      </c>
      <c r="E5" s="43">
        <f t="shared" si="0"/>
        <v>44536000</v>
      </c>
      <c r="F5" s="43">
        <f t="shared" si="0"/>
        <v>44536000</v>
      </c>
      <c r="G5" s="43">
        <f t="shared" si="0"/>
        <v>3037729</v>
      </c>
      <c r="H5" s="43">
        <f t="shared" si="0"/>
        <v>6639163</v>
      </c>
      <c r="I5" s="43">
        <f t="shared" si="0"/>
        <v>0</v>
      </c>
      <c r="J5" s="43">
        <f t="shared" si="0"/>
        <v>9676892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9676892</v>
      </c>
      <c r="X5" s="43">
        <f t="shared" si="0"/>
        <v>11134000</v>
      </c>
      <c r="Y5" s="43">
        <f t="shared" si="0"/>
        <v>-1457108</v>
      </c>
      <c r="Z5" s="44">
        <f>+IF(X5&lt;&gt;0,+(Y5/X5)*100,0)</f>
        <v>-13.087012753727322</v>
      </c>
      <c r="AA5" s="45">
        <f>SUM(AA11:AA18)</f>
        <v>44536000</v>
      </c>
    </row>
    <row r="6" spans="1:27" ht="13.5">
      <c r="A6" s="46" t="s">
        <v>32</v>
      </c>
      <c r="B6" s="47"/>
      <c r="C6" s="9"/>
      <c r="D6" s="10"/>
      <c r="E6" s="11">
        <v>12836000</v>
      </c>
      <c r="F6" s="11">
        <v>12836000</v>
      </c>
      <c r="G6" s="11"/>
      <c r="H6" s="11">
        <v>2292173</v>
      </c>
      <c r="I6" s="11"/>
      <c r="J6" s="11">
        <v>2292173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2292173</v>
      </c>
      <c r="X6" s="11">
        <v>3209000</v>
      </c>
      <c r="Y6" s="11">
        <v>-916827</v>
      </c>
      <c r="Z6" s="2">
        <v>-28.57</v>
      </c>
      <c r="AA6" s="15">
        <v>12836000</v>
      </c>
    </row>
    <row r="7" spans="1:27" ht="13.5">
      <c r="A7" s="46" t="s">
        <v>33</v>
      </c>
      <c r="B7" s="47"/>
      <c r="C7" s="9"/>
      <c r="D7" s="10"/>
      <c r="E7" s="11">
        <v>15000000</v>
      </c>
      <c r="F7" s="11">
        <v>15000000</v>
      </c>
      <c r="G7" s="11">
        <v>3037729</v>
      </c>
      <c r="H7" s="11">
        <v>4346990</v>
      </c>
      <c r="I7" s="11"/>
      <c r="J7" s="11">
        <v>7384719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7384719</v>
      </c>
      <c r="X7" s="11">
        <v>3750000</v>
      </c>
      <c r="Y7" s="11">
        <v>3634719</v>
      </c>
      <c r="Z7" s="2">
        <v>96.93</v>
      </c>
      <c r="AA7" s="15">
        <v>15000000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27836000</v>
      </c>
      <c r="F11" s="51">
        <f t="shared" si="1"/>
        <v>27836000</v>
      </c>
      <c r="G11" s="51">
        <f t="shared" si="1"/>
        <v>3037729</v>
      </c>
      <c r="H11" s="51">
        <f t="shared" si="1"/>
        <v>6639163</v>
      </c>
      <c r="I11" s="51">
        <f t="shared" si="1"/>
        <v>0</v>
      </c>
      <c r="J11" s="51">
        <f t="shared" si="1"/>
        <v>9676892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9676892</v>
      </c>
      <c r="X11" s="51">
        <f t="shared" si="1"/>
        <v>6959000</v>
      </c>
      <c r="Y11" s="51">
        <f t="shared" si="1"/>
        <v>2717892</v>
      </c>
      <c r="Z11" s="52">
        <f>+IF(X11&lt;&gt;0,+(Y11/X11)*100,0)</f>
        <v>39.05578387699382</v>
      </c>
      <c r="AA11" s="53">
        <f>SUM(AA6:AA10)</f>
        <v>27836000</v>
      </c>
    </row>
    <row r="12" spans="1:27" ht="13.5">
      <c r="A12" s="54" t="s">
        <v>38</v>
      </c>
      <c r="B12" s="35"/>
      <c r="C12" s="9"/>
      <c r="D12" s="10"/>
      <c r="E12" s="11">
        <v>1200000</v>
      </c>
      <c r="F12" s="11">
        <v>1200000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300000</v>
      </c>
      <c r="Y12" s="11">
        <v>-300000</v>
      </c>
      <c r="Z12" s="2">
        <v>-100</v>
      </c>
      <c r="AA12" s="15">
        <v>1200000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22564210</v>
      </c>
      <c r="D15" s="10"/>
      <c r="E15" s="11">
        <v>15500000</v>
      </c>
      <c r="F15" s="11">
        <v>15500000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3875000</v>
      </c>
      <c r="Y15" s="11">
        <v>-3875000</v>
      </c>
      <c r="Z15" s="2">
        <v>-100</v>
      </c>
      <c r="AA15" s="15">
        <v>15500000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35999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12836000</v>
      </c>
      <c r="F36" s="11">
        <f t="shared" si="4"/>
        <v>12836000</v>
      </c>
      <c r="G36" s="11">
        <f t="shared" si="4"/>
        <v>0</v>
      </c>
      <c r="H36" s="11">
        <f t="shared" si="4"/>
        <v>2292173</v>
      </c>
      <c r="I36" s="11">
        <f t="shared" si="4"/>
        <v>0</v>
      </c>
      <c r="J36" s="11">
        <f t="shared" si="4"/>
        <v>2292173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2292173</v>
      </c>
      <c r="X36" s="11">
        <f t="shared" si="4"/>
        <v>3209000</v>
      </c>
      <c r="Y36" s="11">
        <f t="shared" si="4"/>
        <v>-916827</v>
      </c>
      <c r="Z36" s="2">
        <f aca="true" t="shared" si="5" ref="Z36:Z49">+IF(X36&lt;&gt;0,+(Y36/X36)*100,0)</f>
        <v>-28.570489248987226</v>
      </c>
      <c r="AA36" s="15">
        <f>AA6+AA21</f>
        <v>12836000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15000000</v>
      </c>
      <c r="F37" s="11">
        <f t="shared" si="4"/>
        <v>15000000</v>
      </c>
      <c r="G37" s="11">
        <f t="shared" si="4"/>
        <v>3037729</v>
      </c>
      <c r="H37" s="11">
        <f t="shared" si="4"/>
        <v>4346990</v>
      </c>
      <c r="I37" s="11">
        <f t="shared" si="4"/>
        <v>0</v>
      </c>
      <c r="J37" s="11">
        <f t="shared" si="4"/>
        <v>7384719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7384719</v>
      </c>
      <c r="X37" s="11">
        <f t="shared" si="4"/>
        <v>3750000</v>
      </c>
      <c r="Y37" s="11">
        <f t="shared" si="4"/>
        <v>3634719</v>
      </c>
      <c r="Z37" s="2">
        <f t="shared" si="5"/>
        <v>96.92584</v>
      </c>
      <c r="AA37" s="15">
        <f>AA7+AA22</f>
        <v>15000000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27836000</v>
      </c>
      <c r="F41" s="51">
        <f t="shared" si="6"/>
        <v>27836000</v>
      </c>
      <c r="G41" s="51">
        <f t="shared" si="6"/>
        <v>3037729</v>
      </c>
      <c r="H41" s="51">
        <f t="shared" si="6"/>
        <v>6639163</v>
      </c>
      <c r="I41" s="51">
        <f t="shared" si="6"/>
        <v>0</v>
      </c>
      <c r="J41" s="51">
        <f t="shared" si="6"/>
        <v>9676892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9676892</v>
      </c>
      <c r="X41" s="51">
        <f t="shared" si="6"/>
        <v>6959000</v>
      </c>
      <c r="Y41" s="51">
        <f t="shared" si="6"/>
        <v>2717892</v>
      </c>
      <c r="Z41" s="52">
        <f t="shared" si="5"/>
        <v>39.05578387699382</v>
      </c>
      <c r="AA41" s="53">
        <f>SUM(AA36:AA40)</f>
        <v>27836000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1200000</v>
      </c>
      <c r="F42" s="67">
        <f t="shared" si="7"/>
        <v>1200000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300000</v>
      </c>
      <c r="Y42" s="67">
        <f t="shared" si="7"/>
        <v>-300000</v>
      </c>
      <c r="Z42" s="69">
        <f t="shared" si="5"/>
        <v>-100</v>
      </c>
      <c r="AA42" s="68">
        <f aca="true" t="shared" si="8" ref="AA42:AA48">AA12+AA27</f>
        <v>1200000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22564210</v>
      </c>
      <c r="D45" s="66">
        <f t="shared" si="7"/>
        <v>0</v>
      </c>
      <c r="E45" s="67">
        <f t="shared" si="7"/>
        <v>15500000</v>
      </c>
      <c r="F45" s="67">
        <f t="shared" si="7"/>
        <v>15500000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3875000</v>
      </c>
      <c r="Y45" s="67">
        <f t="shared" si="7"/>
        <v>-3875000</v>
      </c>
      <c r="Z45" s="69">
        <f t="shared" si="5"/>
        <v>-100</v>
      </c>
      <c r="AA45" s="68">
        <f t="shared" si="8"/>
        <v>15500000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35999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22600209</v>
      </c>
      <c r="D49" s="78">
        <f t="shared" si="9"/>
        <v>0</v>
      </c>
      <c r="E49" s="79">
        <f t="shared" si="9"/>
        <v>44536000</v>
      </c>
      <c r="F49" s="79">
        <f t="shared" si="9"/>
        <v>44536000</v>
      </c>
      <c r="G49" s="79">
        <f t="shared" si="9"/>
        <v>3037729</v>
      </c>
      <c r="H49" s="79">
        <f t="shared" si="9"/>
        <v>6639163</v>
      </c>
      <c r="I49" s="79">
        <f t="shared" si="9"/>
        <v>0</v>
      </c>
      <c r="J49" s="79">
        <f t="shared" si="9"/>
        <v>9676892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9676892</v>
      </c>
      <c r="X49" s="79">
        <f t="shared" si="9"/>
        <v>11134000</v>
      </c>
      <c r="Y49" s="79">
        <f t="shared" si="9"/>
        <v>-1457108</v>
      </c>
      <c r="Z49" s="80">
        <f t="shared" si="5"/>
        <v>-13.087012753727322</v>
      </c>
      <c r="AA49" s="81">
        <f>SUM(AA41:AA48)</f>
        <v>44536000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5170265</v>
      </c>
      <c r="D51" s="66">
        <f t="shared" si="10"/>
        <v>0</v>
      </c>
      <c r="E51" s="67">
        <f t="shared" si="10"/>
        <v>11272668</v>
      </c>
      <c r="F51" s="67">
        <f t="shared" si="10"/>
        <v>11272668</v>
      </c>
      <c r="G51" s="67">
        <f t="shared" si="10"/>
        <v>0</v>
      </c>
      <c r="H51" s="67">
        <f t="shared" si="10"/>
        <v>501212</v>
      </c>
      <c r="I51" s="67">
        <f t="shared" si="10"/>
        <v>140286</v>
      </c>
      <c r="J51" s="67">
        <f t="shared" si="10"/>
        <v>641498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641498</v>
      </c>
      <c r="X51" s="67">
        <f t="shared" si="10"/>
        <v>2818168</v>
      </c>
      <c r="Y51" s="67">
        <f t="shared" si="10"/>
        <v>-2176670</v>
      </c>
      <c r="Z51" s="69">
        <f>+IF(X51&lt;&gt;0,+(Y51/X51)*100,0)</f>
        <v>-77.23705613008167</v>
      </c>
      <c r="AA51" s="68">
        <f>SUM(AA57:AA61)</f>
        <v>11272668</v>
      </c>
    </row>
    <row r="52" spans="1:27" ht="13.5">
      <c r="A52" s="84" t="s">
        <v>32</v>
      </c>
      <c r="B52" s="47"/>
      <c r="C52" s="9">
        <v>859648</v>
      </c>
      <c r="D52" s="10"/>
      <c r="E52" s="11">
        <v>4000000</v>
      </c>
      <c r="F52" s="11">
        <v>4000000</v>
      </c>
      <c r="G52" s="11"/>
      <c r="H52" s="11">
        <v>2660</v>
      </c>
      <c r="I52" s="11"/>
      <c r="J52" s="11">
        <v>2660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2660</v>
      </c>
      <c r="X52" s="11">
        <v>1000000</v>
      </c>
      <c r="Y52" s="11">
        <v>-997340</v>
      </c>
      <c r="Z52" s="2">
        <v>-99.73</v>
      </c>
      <c r="AA52" s="15">
        <v>4000000</v>
      </c>
    </row>
    <row r="53" spans="1:27" ht="13.5">
      <c r="A53" s="84" t="s">
        <v>33</v>
      </c>
      <c r="B53" s="47"/>
      <c r="C53" s="9">
        <v>1005462</v>
      </c>
      <c r="D53" s="10"/>
      <c r="E53" s="11">
        <v>1111200</v>
      </c>
      <c r="F53" s="11">
        <v>1111200</v>
      </c>
      <c r="G53" s="11"/>
      <c r="H53" s="11">
        <v>337169</v>
      </c>
      <c r="I53" s="11"/>
      <c r="J53" s="11">
        <v>337169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337169</v>
      </c>
      <c r="X53" s="11">
        <v>277800</v>
      </c>
      <c r="Y53" s="11">
        <v>59369</v>
      </c>
      <c r="Z53" s="2">
        <v>21.37</v>
      </c>
      <c r="AA53" s="15">
        <v>1111200</v>
      </c>
    </row>
    <row r="54" spans="1:27" ht="13.5">
      <c r="A54" s="84" t="s">
        <v>34</v>
      </c>
      <c r="B54" s="47"/>
      <c r="C54" s="9">
        <v>1249634</v>
      </c>
      <c r="D54" s="10"/>
      <c r="E54" s="11">
        <v>1419898</v>
      </c>
      <c r="F54" s="11">
        <v>1419898</v>
      </c>
      <c r="G54" s="11"/>
      <c r="H54" s="11">
        <v>40148</v>
      </c>
      <c r="I54" s="11">
        <v>50018</v>
      </c>
      <c r="J54" s="11">
        <v>90166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90166</v>
      </c>
      <c r="X54" s="11">
        <v>354975</v>
      </c>
      <c r="Y54" s="11">
        <v>-264809</v>
      </c>
      <c r="Z54" s="2">
        <v>-74.6</v>
      </c>
      <c r="AA54" s="15">
        <v>1419898</v>
      </c>
    </row>
    <row r="55" spans="1:27" ht="13.5">
      <c r="A55" s="84" t="s">
        <v>35</v>
      </c>
      <c r="B55" s="47"/>
      <c r="C55" s="9"/>
      <c r="D55" s="10"/>
      <c r="E55" s="11">
        <v>18171</v>
      </c>
      <c r="F55" s="11">
        <v>18171</v>
      </c>
      <c r="G55" s="11"/>
      <c r="H55" s="11">
        <v>13910</v>
      </c>
      <c r="I55" s="11"/>
      <c r="J55" s="11">
        <v>13910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13910</v>
      </c>
      <c r="X55" s="11">
        <v>4543</v>
      </c>
      <c r="Y55" s="11">
        <v>9367</v>
      </c>
      <c r="Z55" s="2">
        <v>206.19</v>
      </c>
      <c r="AA55" s="15">
        <v>18171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3114744</v>
      </c>
      <c r="D57" s="50">
        <f t="shared" si="11"/>
        <v>0</v>
      </c>
      <c r="E57" s="51">
        <f t="shared" si="11"/>
        <v>6549269</v>
      </c>
      <c r="F57" s="51">
        <f t="shared" si="11"/>
        <v>6549269</v>
      </c>
      <c r="G57" s="51">
        <f t="shared" si="11"/>
        <v>0</v>
      </c>
      <c r="H57" s="51">
        <f t="shared" si="11"/>
        <v>393887</v>
      </c>
      <c r="I57" s="51">
        <f t="shared" si="11"/>
        <v>50018</v>
      </c>
      <c r="J57" s="51">
        <f t="shared" si="11"/>
        <v>443905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443905</v>
      </c>
      <c r="X57" s="51">
        <f t="shared" si="11"/>
        <v>1637318</v>
      </c>
      <c r="Y57" s="51">
        <f t="shared" si="11"/>
        <v>-1193413</v>
      </c>
      <c r="Z57" s="52">
        <f>+IF(X57&lt;&gt;0,+(Y57/X57)*100,0)</f>
        <v>-72.88828437725597</v>
      </c>
      <c r="AA57" s="53">
        <f>SUM(AA52:AA56)</f>
        <v>6549269</v>
      </c>
    </row>
    <row r="58" spans="1:27" ht="13.5">
      <c r="A58" s="86" t="s">
        <v>38</v>
      </c>
      <c r="B58" s="35"/>
      <c r="C58" s="9">
        <v>159107</v>
      </c>
      <c r="D58" s="10"/>
      <c r="E58" s="11">
        <v>145197</v>
      </c>
      <c r="F58" s="11">
        <v>145197</v>
      </c>
      <c r="G58" s="11"/>
      <c r="H58" s="11">
        <v>113</v>
      </c>
      <c r="I58" s="11"/>
      <c r="J58" s="11">
        <v>113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113</v>
      </c>
      <c r="X58" s="11">
        <v>36299</v>
      </c>
      <c r="Y58" s="11">
        <v>-36186</v>
      </c>
      <c r="Z58" s="2">
        <v>-99.69</v>
      </c>
      <c r="AA58" s="15">
        <v>145197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1896414</v>
      </c>
      <c r="D61" s="10"/>
      <c r="E61" s="11">
        <v>4578202</v>
      </c>
      <c r="F61" s="11">
        <v>4578202</v>
      </c>
      <c r="G61" s="11"/>
      <c r="H61" s="11">
        <v>107212</v>
      </c>
      <c r="I61" s="11">
        <v>90268</v>
      </c>
      <c r="J61" s="11">
        <v>197480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197480</v>
      </c>
      <c r="X61" s="11">
        <v>1144551</v>
      </c>
      <c r="Y61" s="11">
        <v>-947071</v>
      </c>
      <c r="Z61" s="2">
        <v>-82.75</v>
      </c>
      <c r="AA61" s="15">
        <v>4578202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6256631</v>
      </c>
      <c r="F66" s="14"/>
      <c r="G66" s="14"/>
      <c r="H66" s="14">
        <v>501212</v>
      </c>
      <c r="I66" s="14">
        <v>140285</v>
      </c>
      <c r="J66" s="14">
        <v>641497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641497</v>
      </c>
      <c r="X66" s="14"/>
      <c r="Y66" s="14">
        <v>641497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6256631</v>
      </c>
      <c r="F69" s="79">
        <f t="shared" si="12"/>
        <v>0</v>
      </c>
      <c r="G69" s="79">
        <f t="shared" si="12"/>
        <v>0</v>
      </c>
      <c r="H69" s="79">
        <f t="shared" si="12"/>
        <v>501212</v>
      </c>
      <c r="I69" s="79">
        <f t="shared" si="12"/>
        <v>140285</v>
      </c>
      <c r="J69" s="79">
        <f t="shared" si="12"/>
        <v>641497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641497</v>
      </c>
      <c r="X69" s="79">
        <f t="shared" si="12"/>
        <v>0</v>
      </c>
      <c r="Y69" s="79">
        <f t="shared" si="12"/>
        <v>641497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47897000</v>
      </c>
      <c r="F5" s="43">
        <f t="shared" si="0"/>
        <v>47897000</v>
      </c>
      <c r="G5" s="43">
        <f t="shared" si="0"/>
        <v>6079612</v>
      </c>
      <c r="H5" s="43">
        <f t="shared" si="0"/>
        <v>0</v>
      </c>
      <c r="I5" s="43">
        <f t="shared" si="0"/>
        <v>1792691</v>
      </c>
      <c r="J5" s="43">
        <f t="shared" si="0"/>
        <v>7872303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7872303</v>
      </c>
      <c r="X5" s="43">
        <f t="shared" si="0"/>
        <v>11974250</v>
      </c>
      <c r="Y5" s="43">
        <f t="shared" si="0"/>
        <v>-4101947</v>
      </c>
      <c r="Z5" s="44">
        <f>+IF(X5&lt;&gt;0,+(Y5/X5)*100,0)</f>
        <v>-34.256400192078836</v>
      </c>
      <c r="AA5" s="45">
        <f>SUM(AA11:AA18)</f>
        <v>47897000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12000000</v>
      </c>
      <c r="F7" s="11">
        <v>12000000</v>
      </c>
      <c r="G7" s="11"/>
      <c r="H7" s="11"/>
      <c r="I7" s="11">
        <v>366101</v>
      </c>
      <c r="J7" s="11">
        <v>366101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366101</v>
      </c>
      <c r="X7" s="11">
        <v>3000000</v>
      </c>
      <c r="Y7" s="11">
        <v>-2633899</v>
      </c>
      <c r="Z7" s="2">
        <v>-87.8</v>
      </c>
      <c r="AA7" s="15">
        <v>12000000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12000000</v>
      </c>
      <c r="F11" s="51">
        <f t="shared" si="1"/>
        <v>12000000</v>
      </c>
      <c r="G11" s="51">
        <f t="shared" si="1"/>
        <v>0</v>
      </c>
      <c r="H11" s="51">
        <f t="shared" si="1"/>
        <v>0</v>
      </c>
      <c r="I11" s="51">
        <f t="shared" si="1"/>
        <v>366101</v>
      </c>
      <c r="J11" s="51">
        <f t="shared" si="1"/>
        <v>366101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366101</v>
      </c>
      <c r="X11" s="51">
        <f t="shared" si="1"/>
        <v>3000000</v>
      </c>
      <c r="Y11" s="51">
        <f t="shared" si="1"/>
        <v>-2633899</v>
      </c>
      <c r="Z11" s="52">
        <f>+IF(X11&lt;&gt;0,+(Y11/X11)*100,0)</f>
        <v>-87.79663333333333</v>
      </c>
      <c r="AA11" s="53">
        <f>SUM(AA6:AA10)</f>
        <v>12000000</v>
      </c>
    </row>
    <row r="12" spans="1:27" ht="13.5">
      <c r="A12" s="54" t="s">
        <v>38</v>
      </c>
      <c r="B12" s="35"/>
      <c r="C12" s="9"/>
      <c r="D12" s="10"/>
      <c r="E12" s="11">
        <v>31597000</v>
      </c>
      <c r="F12" s="11">
        <v>31597000</v>
      </c>
      <c r="G12" s="11">
        <v>652677</v>
      </c>
      <c r="H12" s="11"/>
      <c r="I12" s="11">
        <v>1426590</v>
      </c>
      <c r="J12" s="11">
        <v>2079267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2079267</v>
      </c>
      <c r="X12" s="11">
        <v>7899250</v>
      </c>
      <c r="Y12" s="11">
        <v>-5819983</v>
      </c>
      <c r="Z12" s="2">
        <v>-73.68</v>
      </c>
      <c r="AA12" s="15">
        <v>31597000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4300000</v>
      </c>
      <c r="F15" s="11">
        <v>4300000</v>
      </c>
      <c r="G15" s="11">
        <v>5426935</v>
      </c>
      <c r="H15" s="11"/>
      <c r="I15" s="11"/>
      <c r="J15" s="11">
        <v>5426935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5426935</v>
      </c>
      <c r="X15" s="11">
        <v>1075000</v>
      </c>
      <c r="Y15" s="11">
        <v>4351935</v>
      </c>
      <c r="Z15" s="2">
        <v>404.83</v>
      </c>
      <c r="AA15" s="15">
        <v>4300000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12000000</v>
      </c>
      <c r="F37" s="11">
        <f t="shared" si="4"/>
        <v>12000000</v>
      </c>
      <c r="G37" s="11">
        <f t="shared" si="4"/>
        <v>0</v>
      </c>
      <c r="H37" s="11">
        <f t="shared" si="4"/>
        <v>0</v>
      </c>
      <c r="I37" s="11">
        <f t="shared" si="4"/>
        <v>366101</v>
      </c>
      <c r="J37" s="11">
        <f t="shared" si="4"/>
        <v>366101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366101</v>
      </c>
      <c r="X37" s="11">
        <f t="shared" si="4"/>
        <v>3000000</v>
      </c>
      <c r="Y37" s="11">
        <f t="shared" si="4"/>
        <v>-2633899</v>
      </c>
      <c r="Z37" s="2">
        <f t="shared" si="5"/>
        <v>-87.79663333333333</v>
      </c>
      <c r="AA37" s="15">
        <f>AA7+AA22</f>
        <v>12000000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12000000</v>
      </c>
      <c r="F41" s="51">
        <f t="shared" si="6"/>
        <v>12000000</v>
      </c>
      <c r="G41" s="51">
        <f t="shared" si="6"/>
        <v>0</v>
      </c>
      <c r="H41" s="51">
        <f t="shared" si="6"/>
        <v>0</v>
      </c>
      <c r="I41" s="51">
        <f t="shared" si="6"/>
        <v>366101</v>
      </c>
      <c r="J41" s="51">
        <f t="shared" si="6"/>
        <v>366101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366101</v>
      </c>
      <c r="X41" s="51">
        <f t="shared" si="6"/>
        <v>3000000</v>
      </c>
      <c r="Y41" s="51">
        <f t="shared" si="6"/>
        <v>-2633899</v>
      </c>
      <c r="Z41" s="52">
        <f t="shared" si="5"/>
        <v>-87.79663333333333</v>
      </c>
      <c r="AA41" s="53">
        <f>SUM(AA36:AA40)</f>
        <v>12000000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31597000</v>
      </c>
      <c r="F42" s="67">
        <f t="shared" si="7"/>
        <v>31597000</v>
      </c>
      <c r="G42" s="67">
        <f t="shared" si="7"/>
        <v>652677</v>
      </c>
      <c r="H42" s="67">
        <f t="shared" si="7"/>
        <v>0</v>
      </c>
      <c r="I42" s="67">
        <f t="shared" si="7"/>
        <v>1426590</v>
      </c>
      <c r="J42" s="67">
        <f t="shared" si="7"/>
        <v>2079267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2079267</v>
      </c>
      <c r="X42" s="67">
        <f t="shared" si="7"/>
        <v>7899250</v>
      </c>
      <c r="Y42" s="67">
        <f t="shared" si="7"/>
        <v>-5819983</v>
      </c>
      <c r="Z42" s="69">
        <f t="shared" si="5"/>
        <v>-73.67766560116466</v>
      </c>
      <c r="AA42" s="68">
        <f aca="true" t="shared" si="8" ref="AA42:AA48">AA12+AA27</f>
        <v>31597000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4300000</v>
      </c>
      <c r="F45" s="67">
        <f t="shared" si="7"/>
        <v>4300000</v>
      </c>
      <c r="G45" s="67">
        <f t="shared" si="7"/>
        <v>5426935</v>
      </c>
      <c r="H45" s="67">
        <f t="shared" si="7"/>
        <v>0</v>
      </c>
      <c r="I45" s="67">
        <f t="shared" si="7"/>
        <v>0</v>
      </c>
      <c r="J45" s="67">
        <f t="shared" si="7"/>
        <v>5426935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5426935</v>
      </c>
      <c r="X45" s="67">
        <f t="shared" si="7"/>
        <v>1075000</v>
      </c>
      <c r="Y45" s="67">
        <f t="shared" si="7"/>
        <v>4351935</v>
      </c>
      <c r="Z45" s="69">
        <f t="shared" si="5"/>
        <v>404.8311627906977</v>
      </c>
      <c r="AA45" s="68">
        <f t="shared" si="8"/>
        <v>4300000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47897000</v>
      </c>
      <c r="F49" s="79">
        <f t="shared" si="9"/>
        <v>47897000</v>
      </c>
      <c r="G49" s="79">
        <f t="shared" si="9"/>
        <v>6079612</v>
      </c>
      <c r="H49" s="79">
        <f t="shared" si="9"/>
        <v>0</v>
      </c>
      <c r="I49" s="79">
        <f t="shared" si="9"/>
        <v>1792691</v>
      </c>
      <c r="J49" s="79">
        <f t="shared" si="9"/>
        <v>7872303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7872303</v>
      </c>
      <c r="X49" s="79">
        <f t="shared" si="9"/>
        <v>11974250</v>
      </c>
      <c r="Y49" s="79">
        <f t="shared" si="9"/>
        <v>-4101947</v>
      </c>
      <c r="Z49" s="80">
        <f t="shared" si="5"/>
        <v>-34.256400192078836</v>
      </c>
      <c r="AA49" s="81">
        <f>SUM(AA41:AA48)</f>
        <v>47897000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16000000</v>
      </c>
      <c r="F51" s="67">
        <f t="shared" si="10"/>
        <v>16000000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4000000</v>
      </c>
      <c r="Y51" s="67">
        <f t="shared" si="10"/>
        <v>-4000000</v>
      </c>
      <c r="Z51" s="69">
        <f>+IF(X51&lt;&gt;0,+(Y51/X51)*100,0)</f>
        <v>-100</v>
      </c>
      <c r="AA51" s="68">
        <f>SUM(AA57:AA61)</f>
        <v>16000000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16000000</v>
      </c>
      <c r="F56" s="11">
        <v>16000000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4000000</v>
      </c>
      <c r="Y56" s="11">
        <v>-4000000</v>
      </c>
      <c r="Z56" s="2">
        <v>-100</v>
      </c>
      <c r="AA56" s="15">
        <v>16000000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16000000</v>
      </c>
      <c r="F57" s="51">
        <f t="shared" si="11"/>
        <v>16000000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4000000</v>
      </c>
      <c r="Y57" s="51">
        <f t="shared" si="11"/>
        <v>-4000000</v>
      </c>
      <c r="Z57" s="52">
        <f>+IF(X57&lt;&gt;0,+(Y57/X57)*100,0)</f>
        <v>-100</v>
      </c>
      <c r="AA57" s="53">
        <f>SUM(AA52:AA56)</f>
        <v>16000000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16000000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16000000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223108909</v>
      </c>
      <c r="D5" s="42">
        <f t="shared" si="0"/>
        <v>0</v>
      </c>
      <c r="E5" s="43">
        <f t="shared" si="0"/>
        <v>325756000</v>
      </c>
      <c r="F5" s="43">
        <f t="shared" si="0"/>
        <v>325756000</v>
      </c>
      <c r="G5" s="43">
        <f t="shared" si="0"/>
        <v>17158435</v>
      </c>
      <c r="H5" s="43">
        <f t="shared" si="0"/>
        <v>1819477</v>
      </c>
      <c r="I5" s="43">
        <f t="shared" si="0"/>
        <v>12923274</v>
      </c>
      <c r="J5" s="43">
        <f t="shared" si="0"/>
        <v>31901186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31901186</v>
      </c>
      <c r="X5" s="43">
        <f t="shared" si="0"/>
        <v>81439000</v>
      </c>
      <c r="Y5" s="43">
        <f t="shared" si="0"/>
        <v>-49537814</v>
      </c>
      <c r="Z5" s="44">
        <f>+IF(X5&lt;&gt;0,+(Y5/X5)*100,0)</f>
        <v>-60.82812166161175</v>
      </c>
      <c r="AA5" s="45">
        <f>SUM(AA11:AA18)</f>
        <v>325756000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220822000</v>
      </c>
      <c r="D8" s="10"/>
      <c r="E8" s="11">
        <v>325756000</v>
      </c>
      <c r="F8" s="11">
        <v>325756000</v>
      </c>
      <c r="G8" s="11">
        <v>17158435</v>
      </c>
      <c r="H8" s="11">
        <v>1706477</v>
      </c>
      <c r="I8" s="11">
        <v>12905783</v>
      </c>
      <c r="J8" s="11">
        <v>31770695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31770695</v>
      </c>
      <c r="X8" s="11">
        <v>81439000</v>
      </c>
      <c r="Y8" s="11">
        <v>-49668305</v>
      </c>
      <c r="Z8" s="2">
        <v>-60.99</v>
      </c>
      <c r="AA8" s="15">
        <v>325756000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220822000</v>
      </c>
      <c r="D11" s="50">
        <f t="shared" si="1"/>
        <v>0</v>
      </c>
      <c r="E11" s="51">
        <f t="shared" si="1"/>
        <v>325756000</v>
      </c>
      <c r="F11" s="51">
        <f t="shared" si="1"/>
        <v>325756000</v>
      </c>
      <c r="G11" s="51">
        <f t="shared" si="1"/>
        <v>17158435</v>
      </c>
      <c r="H11" s="51">
        <f t="shared" si="1"/>
        <v>1706477</v>
      </c>
      <c r="I11" s="51">
        <f t="shared" si="1"/>
        <v>12905783</v>
      </c>
      <c r="J11" s="51">
        <f t="shared" si="1"/>
        <v>31770695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31770695</v>
      </c>
      <c r="X11" s="51">
        <f t="shared" si="1"/>
        <v>81439000</v>
      </c>
      <c r="Y11" s="51">
        <f t="shared" si="1"/>
        <v>-49668305</v>
      </c>
      <c r="Z11" s="52">
        <f>+IF(X11&lt;&gt;0,+(Y11/X11)*100,0)</f>
        <v>-60.988353245987796</v>
      </c>
      <c r="AA11" s="53">
        <f>SUM(AA6:AA10)</f>
        <v>325756000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2286909</v>
      </c>
      <c r="D15" s="10"/>
      <c r="E15" s="11"/>
      <c r="F15" s="11"/>
      <c r="G15" s="11"/>
      <c r="H15" s="11">
        <v>113000</v>
      </c>
      <c r="I15" s="11">
        <v>17491</v>
      </c>
      <c r="J15" s="11">
        <v>130491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130491</v>
      </c>
      <c r="X15" s="11"/>
      <c r="Y15" s="11">
        <v>130491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220822000</v>
      </c>
      <c r="D38" s="10">
        <f t="shared" si="4"/>
        <v>0</v>
      </c>
      <c r="E38" s="11">
        <f t="shared" si="4"/>
        <v>325756000</v>
      </c>
      <c r="F38" s="11">
        <f t="shared" si="4"/>
        <v>325756000</v>
      </c>
      <c r="G38" s="11">
        <f t="shared" si="4"/>
        <v>17158435</v>
      </c>
      <c r="H38" s="11">
        <f t="shared" si="4"/>
        <v>1706477</v>
      </c>
      <c r="I38" s="11">
        <f t="shared" si="4"/>
        <v>12905783</v>
      </c>
      <c r="J38" s="11">
        <f t="shared" si="4"/>
        <v>31770695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31770695</v>
      </c>
      <c r="X38" s="11">
        <f t="shared" si="4"/>
        <v>81439000</v>
      </c>
      <c r="Y38" s="11">
        <f t="shared" si="4"/>
        <v>-49668305</v>
      </c>
      <c r="Z38" s="2">
        <f t="shared" si="5"/>
        <v>-60.988353245987796</v>
      </c>
      <c r="AA38" s="15">
        <f>AA8+AA23</f>
        <v>325756000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220822000</v>
      </c>
      <c r="D41" s="50">
        <f t="shared" si="6"/>
        <v>0</v>
      </c>
      <c r="E41" s="51">
        <f t="shared" si="6"/>
        <v>325756000</v>
      </c>
      <c r="F41" s="51">
        <f t="shared" si="6"/>
        <v>325756000</v>
      </c>
      <c r="G41" s="51">
        <f t="shared" si="6"/>
        <v>17158435</v>
      </c>
      <c r="H41" s="51">
        <f t="shared" si="6"/>
        <v>1706477</v>
      </c>
      <c r="I41" s="51">
        <f t="shared" si="6"/>
        <v>12905783</v>
      </c>
      <c r="J41" s="51">
        <f t="shared" si="6"/>
        <v>31770695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31770695</v>
      </c>
      <c r="X41" s="51">
        <f t="shared" si="6"/>
        <v>81439000</v>
      </c>
      <c r="Y41" s="51">
        <f t="shared" si="6"/>
        <v>-49668305</v>
      </c>
      <c r="Z41" s="52">
        <f t="shared" si="5"/>
        <v>-60.988353245987796</v>
      </c>
      <c r="AA41" s="53">
        <f>SUM(AA36:AA40)</f>
        <v>325756000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2286909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113000</v>
      </c>
      <c r="I45" s="67">
        <f t="shared" si="7"/>
        <v>17491</v>
      </c>
      <c r="J45" s="67">
        <f t="shared" si="7"/>
        <v>130491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130491</v>
      </c>
      <c r="X45" s="67">
        <f t="shared" si="7"/>
        <v>0</v>
      </c>
      <c r="Y45" s="67">
        <f t="shared" si="7"/>
        <v>130491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223108909</v>
      </c>
      <c r="D49" s="78">
        <f t="shared" si="9"/>
        <v>0</v>
      </c>
      <c r="E49" s="79">
        <f t="shared" si="9"/>
        <v>325756000</v>
      </c>
      <c r="F49" s="79">
        <f t="shared" si="9"/>
        <v>325756000</v>
      </c>
      <c r="G49" s="79">
        <f t="shared" si="9"/>
        <v>17158435</v>
      </c>
      <c r="H49" s="79">
        <f t="shared" si="9"/>
        <v>1819477</v>
      </c>
      <c r="I49" s="79">
        <f t="shared" si="9"/>
        <v>12923274</v>
      </c>
      <c r="J49" s="79">
        <f t="shared" si="9"/>
        <v>31901186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31901186</v>
      </c>
      <c r="X49" s="79">
        <f t="shared" si="9"/>
        <v>81439000</v>
      </c>
      <c r="Y49" s="79">
        <f t="shared" si="9"/>
        <v>-49537814</v>
      </c>
      <c r="Z49" s="80">
        <f t="shared" si="5"/>
        <v>-60.82812166161175</v>
      </c>
      <c r="AA49" s="81">
        <f>SUM(AA41:AA48)</f>
        <v>325756000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3168850</v>
      </c>
      <c r="F51" s="67">
        <f t="shared" si="10"/>
        <v>3168850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792213</v>
      </c>
      <c r="Y51" s="67">
        <f t="shared" si="10"/>
        <v>-792213</v>
      </c>
      <c r="Z51" s="69">
        <f>+IF(X51&lt;&gt;0,+(Y51/X51)*100,0)</f>
        <v>-100</v>
      </c>
      <c r="AA51" s="68">
        <f>SUM(AA57:AA61)</f>
        <v>3168850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3168850</v>
      </c>
      <c r="F56" s="11">
        <v>3168850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792213</v>
      </c>
      <c r="Y56" s="11">
        <v>-792213</v>
      </c>
      <c r="Z56" s="2">
        <v>-100</v>
      </c>
      <c r="AA56" s="15">
        <v>3168850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3168850</v>
      </c>
      <c r="F57" s="51">
        <f t="shared" si="11"/>
        <v>3168850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792213</v>
      </c>
      <c r="Y57" s="51">
        <f t="shared" si="11"/>
        <v>-792213</v>
      </c>
      <c r="Z57" s="52">
        <f>+IF(X57&lt;&gt;0,+(Y57/X57)*100,0)</f>
        <v>-100</v>
      </c>
      <c r="AA57" s="53">
        <f>SUM(AA52:AA56)</f>
        <v>3168850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3168850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3168850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159759125</v>
      </c>
      <c r="F5" s="43">
        <f t="shared" si="0"/>
        <v>159759125</v>
      </c>
      <c r="G5" s="43">
        <f t="shared" si="0"/>
        <v>4480257</v>
      </c>
      <c r="H5" s="43">
        <f t="shared" si="0"/>
        <v>9564337</v>
      </c>
      <c r="I5" s="43">
        <f t="shared" si="0"/>
        <v>20816713</v>
      </c>
      <c r="J5" s="43">
        <f t="shared" si="0"/>
        <v>34861307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34861307</v>
      </c>
      <c r="X5" s="43">
        <f t="shared" si="0"/>
        <v>39939782</v>
      </c>
      <c r="Y5" s="43">
        <f t="shared" si="0"/>
        <v>-5078475</v>
      </c>
      <c r="Z5" s="44">
        <f>+IF(X5&lt;&gt;0,+(Y5/X5)*100,0)</f>
        <v>-12.71532979323723</v>
      </c>
      <c r="AA5" s="45">
        <f>SUM(AA11:AA18)</f>
        <v>159759125</v>
      </c>
    </row>
    <row r="6" spans="1:27" ht="13.5">
      <c r="A6" s="46" t="s">
        <v>32</v>
      </c>
      <c r="B6" s="47"/>
      <c r="C6" s="9"/>
      <c r="D6" s="10"/>
      <c r="E6" s="11">
        <v>24124666</v>
      </c>
      <c r="F6" s="11">
        <v>24124666</v>
      </c>
      <c r="G6" s="11">
        <v>535344</v>
      </c>
      <c r="H6" s="11">
        <v>4621269</v>
      </c>
      <c r="I6" s="11">
        <v>1507725</v>
      </c>
      <c r="J6" s="11">
        <v>6664338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6664338</v>
      </c>
      <c r="X6" s="11">
        <v>6031167</v>
      </c>
      <c r="Y6" s="11">
        <v>633171</v>
      </c>
      <c r="Z6" s="2">
        <v>10.5</v>
      </c>
      <c r="AA6" s="15">
        <v>24124666</v>
      </c>
    </row>
    <row r="7" spans="1:27" ht="13.5">
      <c r="A7" s="46" t="s">
        <v>33</v>
      </c>
      <c r="B7" s="47"/>
      <c r="C7" s="9"/>
      <c r="D7" s="10"/>
      <c r="E7" s="11">
        <v>11632000</v>
      </c>
      <c r="F7" s="11">
        <v>11632000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2908000</v>
      </c>
      <c r="Y7" s="11">
        <v>-2908000</v>
      </c>
      <c r="Z7" s="2">
        <v>-100</v>
      </c>
      <c r="AA7" s="15">
        <v>11632000</v>
      </c>
    </row>
    <row r="8" spans="1:27" ht="13.5">
      <c r="A8" s="46" t="s">
        <v>34</v>
      </c>
      <c r="B8" s="47"/>
      <c r="C8" s="9"/>
      <c r="D8" s="10"/>
      <c r="E8" s="11">
        <v>60372600</v>
      </c>
      <c r="F8" s="11">
        <v>60372600</v>
      </c>
      <c r="G8" s="11">
        <v>2958440</v>
      </c>
      <c r="H8" s="11">
        <v>4484276</v>
      </c>
      <c r="I8" s="11">
        <v>2628137</v>
      </c>
      <c r="J8" s="11">
        <v>10070853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10070853</v>
      </c>
      <c r="X8" s="11">
        <v>15093150</v>
      </c>
      <c r="Y8" s="11">
        <v>-5022297</v>
      </c>
      <c r="Z8" s="2">
        <v>-33.28</v>
      </c>
      <c r="AA8" s="15">
        <v>60372600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>
        <v>458792</v>
      </c>
      <c r="I9" s="11"/>
      <c r="J9" s="11">
        <v>458792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458792</v>
      </c>
      <c r="X9" s="11"/>
      <c r="Y9" s="11">
        <v>458792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96129266</v>
      </c>
      <c r="F11" s="51">
        <f t="shared" si="1"/>
        <v>96129266</v>
      </c>
      <c r="G11" s="51">
        <f t="shared" si="1"/>
        <v>3493784</v>
      </c>
      <c r="H11" s="51">
        <f t="shared" si="1"/>
        <v>9564337</v>
      </c>
      <c r="I11" s="51">
        <f t="shared" si="1"/>
        <v>4135862</v>
      </c>
      <c r="J11" s="51">
        <f t="shared" si="1"/>
        <v>17193983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17193983</v>
      </c>
      <c r="X11" s="51">
        <f t="shared" si="1"/>
        <v>24032317</v>
      </c>
      <c r="Y11" s="51">
        <f t="shared" si="1"/>
        <v>-6838334</v>
      </c>
      <c r="Z11" s="52">
        <f>+IF(X11&lt;&gt;0,+(Y11/X11)*100,0)</f>
        <v>-28.454742836489714</v>
      </c>
      <c r="AA11" s="53">
        <f>SUM(AA6:AA10)</f>
        <v>96129266</v>
      </c>
    </row>
    <row r="12" spans="1:27" ht="13.5">
      <c r="A12" s="54" t="s">
        <v>38</v>
      </c>
      <c r="B12" s="35"/>
      <c r="C12" s="9"/>
      <c r="D12" s="10"/>
      <c r="E12" s="11">
        <v>7361900</v>
      </c>
      <c r="F12" s="11">
        <v>7361900</v>
      </c>
      <c r="G12" s="11">
        <v>956873</v>
      </c>
      <c r="H12" s="11"/>
      <c r="I12" s="11">
        <v>4169188</v>
      </c>
      <c r="J12" s="11">
        <v>5126061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5126061</v>
      </c>
      <c r="X12" s="11">
        <v>1840475</v>
      </c>
      <c r="Y12" s="11">
        <v>3285586</v>
      </c>
      <c r="Z12" s="2">
        <v>178.52</v>
      </c>
      <c r="AA12" s="15">
        <v>7361900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56267959</v>
      </c>
      <c r="F15" s="11">
        <v>56267959</v>
      </c>
      <c r="G15" s="11">
        <v>29600</v>
      </c>
      <c r="H15" s="11"/>
      <c r="I15" s="11">
        <v>12511663</v>
      </c>
      <c r="J15" s="11">
        <v>12541263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12541263</v>
      </c>
      <c r="X15" s="11">
        <v>14066990</v>
      </c>
      <c r="Y15" s="11">
        <v>-1525727</v>
      </c>
      <c r="Z15" s="2">
        <v>-10.85</v>
      </c>
      <c r="AA15" s="15">
        <v>56267959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24124666</v>
      </c>
      <c r="F36" s="11">
        <f t="shared" si="4"/>
        <v>24124666</v>
      </c>
      <c r="G36" s="11">
        <f t="shared" si="4"/>
        <v>535344</v>
      </c>
      <c r="H36" s="11">
        <f t="shared" si="4"/>
        <v>4621269</v>
      </c>
      <c r="I36" s="11">
        <f t="shared" si="4"/>
        <v>1507725</v>
      </c>
      <c r="J36" s="11">
        <f t="shared" si="4"/>
        <v>6664338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6664338</v>
      </c>
      <c r="X36" s="11">
        <f t="shared" si="4"/>
        <v>6031167</v>
      </c>
      <c r="Y36" s="11">
        <f t="shared" si="4"/>
        <v>633171</v>
      </c>
      <c r="Z36" s="2">
        <f aca="true" t="shared" si="5" ref="Z36:Z49">+IF(X36&lt;&gt;0,+(Y36/X36)*100,0)</f>
        <v>10.498316494966895</v>
      </c>
      <c r="AA36" s="15">
        <f>AA6+AA21</f>
        <v>24124666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11632000</v>
      </c>
      <c r="F37" s="11">
        <f t="shared" si="4"/>
        <v>11632000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2908000</v>
      </c>
      <c r="Y37" s="11">
        <f t="shared" si="4"/>
        <v>-2908000</v>
      </c>
      <c r="Z37" s="2">
        <f t="shared" si="5"/>
        <v>-100</v>
      </c>
      <c r="AA37" s="15">
        <f>AA7+AA22</f>
        <v>11632000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60372600</v>
      </c>
      <c r="F38" s="11">
        <f t="shared" si="4"/>
        <v>60372600</v>
      </c>
      <c r="G38" s="11">
        <f t="shared" si="4"/>
        <v>2958440</v>
      </c>
      <c r="H38" s="11">
        <f t="shared" si="4"/>
        <v>4484276</v>
      </c>
      <c r="I38" s="11">
        <f t="shared" si="4"/>
        <v>2628137</v>
      </c>
      <c r="J38" s="11">
        <f t="shared" si="4"/>
        <v>10070853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10070853</v>
      </c>
      <c r="X38" s="11">
        <f t="shared" si="4"/>
        <v>15093150</v>
      </c>
      <c r="Y38" s="11">
        <f t="shared" si="4"/>
        <v>-5022297</v>
      </c>
      <c r="Z38" s="2">
        <f t="shared" si="5"/>
        <v>-33.27534013774461</v>
      </c>
      <c r="AA38" s="15">
        <f>AA8+AA23</f>
        <v>60372600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458792</v>
      </c>
      <c r="I39" s="11">
        <f t="shared" si="4"/>
        <v>0</v>
      </c>
      <c r="J39" s="11">
        <f t="shared" si="4"/>
        <v>458792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458792</v>
      </c>
      <c r="X39" s="11">
        <f t="shared" si="4"/>
        <v>0</v>
      </c>
      <c r="Y39" s="11">
        <f t="shared" si="4"/>
        <v>458792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96129266</v>
      </c>
      <c r="F41" s="51">
        <f t="shared" si="6"/>
        <v>96129266</v>
      </c>
      <c r="G41" s="51">
        <f t="shared" si="6"/>
        <v>3493784</v>
      </c>
      <c r="H41" s="51">
        <f t="shared" si="6"/>
        <v>9564337</v>
      </c>
      <c r="I41" s="51">
        <f t="shared" si="6"/>
        <v>4135862</v>
      </c>
      <c r="J41" s="51">
        <f t="shared" si="6"/>
        <v>17193983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17193983</v>
      </c>
      <c r="X41" s="51">
        <f t="shared" si="6"/>
        <v>24032317</v>
      </c>
      <c r="Y41" s="51">
        <f t="shared" si="6"/>
        <v>-6838334</v>
      </c>
      <c r="Z41" s="52">
        <f t="shared" si="5"/>
        <v>-28.454742836489714</v>
      </c>
      <c r="AA41" s="53">
        <f>SUM(AA36:AA40)</f>
        <v>96129266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7361900</v>
      </c>
      <c r="F42" s="67">
        <f t="shared" si="7"/>
        <v>7361900</v>
      </c>
      <c r="G42" s="67">
        <f t="shared" si="7"/>
        <v>956873</v>
      </c>
      <c r="H42" s="67">
        <f t="shared" si="7"/>
        <v>0</v>
      </c>
      <c r="I42" s="67">
        <f t="shared" si="7"/>
        <v>4169188</v>
      </c>
      <c r="J42" s="67">
        <f t="shared" si="7"/>
        <v>5126061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5126061</v>
      </c>
      <c r="X42" s="67">
        <f t="shared" si="7"/>
        <v>1840475</v>
      </c>
      <c r="Y42" s="67">
        <f t="shared" si="7"/>
        <v>3285586</v>
      </c>
      <c r="Z42" s="69">
        <f t="shared" si="5"/>
        <v>178.51837161602305</v>
      </c>
      <c r="AA42" s="68">
        <f aca="true" t="shared" si="8" ref="AA42:AA48">AA12+AA27</f>
        <v>7361900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56267959</v>
      </c>
      <c r="F45" s="67">
        <f t="shared" si="7"/>
        <v>56267959</v>
      </c>
      <c r="G45" s="67">
        <f t="shared" si="7"/>
        <v>29600</v>
      </c>
      <c r="H45" s="67">
        <f t="shared" si="7"/>
        <v>0</v>
      </c>
      <c r="I45" s="67">
        <f t="shared" si="7"/>
        <v>12511663</v>
      </c>
      <c r="J45" s="67">
        <f t="shared" si="7"/>
        <v>12541263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12541263</v>
      </c>
      <c r="X45" s="67">
        <f t="shared" si="7"/>
        <v>14066990</v>
      </c>
      <c r="Y45" s="67">
        <f t="shared" si="7"/>
        <v>-1525727</v>
      </c>
      <c r="Z45" s="69">
        <f t="shared" si="5"/>
        <v>-10.846151166667497</v>
      </c>
      <c r="AA45" s="68">
        <f t="shared" si="8"/>
        <v>56267959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159759125</v>
      </c>
      <c r="F49" s="79">
        <f t="shared" si="9"/>
        <v>159759125</v>
      </c>
      <c r="G49" s="79">
        <f t="shared" si="9"/>
        <v>4480257</v>
      </c>
      <c r="H49" s="79">
        <f t="shared" si="9"/>
        <v>9564337</v>
      </c>
      <c r="I49" s="79">
        <f t="shared" si="9"/>
        <v>20816713</v>
      </c>
      <c r="J49" s="79">
        <f t="shared" si="9"/>
        <v>34861307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34861307</v>
      </c>
      <c r="X49" s="79">
        <f t="shared" si="9"/>
        <v>39939782</v>
      </c>
      <c r="Y49" s="79">
        <f t="shared" si="9"/>
        <v>-5078475</v>
      </c>
      <c r="Z49" s="80">
        <f t="shared" si="5"/>
        <v>-12.71532979323723</v>
      </c>
      <c r="AA49" s="81">
        <f>SUM(AA41:AA48)</f>
        <v>159759125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19680625</v>
      </c>
      <c r="F51" s="67">
        <f t="shared" si="10"/>
        <v>19680625</v>
      </c>
      <c r="G51" s="67">
        <f t="shared" si="10"/>
        <v>1621626</v>
      </c>
      <c r="H51" s="67">
        <f t="shared" si="10"/>
        <v>350955</v>
      </c>
      <c r="I51" s="67">
        <f t="shared" si="10"/>
        <v>2007650</v>
      </c>
      <c r="J51" s="67">
        <f t="shared" si="10"/>
        <v>3980231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3980231</v>
      </c>
      <c r="X51" s="67">
        <f t="shared" si="10"/>
        <v>4920156</v>
      </c>
      <c r="Y51" s="67">
        <f t="shared" si="10"/>
        <v>-939925</v>
      </c>
      <c r="Z51" s="69">
        <f>+IF(X51&lt;&gt;0,+(Y51/X51)*100,0)</f>
        <v>-19.103560944002588</v>
      </c>
      <c r="AA51" s="68">
        <f>SUM(AA57:AA61)</f>
        <v>19680625</v>
      </c>
    </row>
    <row r="52" spans="1:27" ht="13.5">
      <c r="A52" s="84" t="s">
        <v>32</v>
      </c>
      <c r="B52" s="47"/>
      <c r="C52" s="9"/>
      <c r="D52" s="10"/>
      <c r="E52" s="11">
        <v>852800</v>
      </c>
      <c r="F52" s="11">
        <v>852800</v>
      </c>
      <c r="G52" s="11">
        <v>126000</v>
      </c>
      <c r="H52" s="11">
        <v>110526</v>
      </c>
      <c r="I52" s="11">
        <v>200118</v>
      </c>
      <c r="J52" s="11">
        <v>436644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436644</v>
      </c>
      <c r="X52" s="11">
        <v>213200</v>
      </c>
      <c r="Y52" s="11">
        <v>223444</v>
      </c>
      <c r="Z52" s="2">
        <v>104.8</v>
      </c>
      <c r="AA52" s="15">
        <v>852800</v>
      </c>
    </row>
    <row r="53" spans="1:27" ht="13.5">
      <c r="A53" s="84" t="s">
        <v>33</v>
      </c>
      <c r="B53" s="47"/>
      <c r="C53" s="9"/>
      <c r="D53" s="10"/>
      <c r="E53" s="11">
        <v>2994800</v>
      </c>
      <c r="F53" s="11">
        <v>2994800</v>
      </c>
      <c r="G53" s="11">
        <v>431072</v>
      </c>
      <c r="H53" s="11"/>
      <c r="I53" s="11">
        <v>1278351</v>
      </c>
      <c r="J53" s="11">
        <v>1709423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1709423</v>
      </c>
      <c r="X53" s="11">
        <v>748700</v>
      </c>
      <c r="Y53" s="11">
        <v>960723</v>
      </c>
      <c r="Z53" s="2">
        <v>128.32</v>
      </c>
      <c r="AA53" s="15">
        <v>2994800</v>
      </c>
    </row>
    <row r="54" spans="1:27" ht="13.5">
      <c r="A54" s="84" t="s">
        <v>34</v>
      </c>
      <c r="B54" s="47"/>
      <c r="C54" s="9"/>
      <c r="D54" s="10"/>
      <c r="E54" s="11">
        <v>8528000</v>
      </c>
      <c r="F54" s="11">
        <v>8528000</v>
      </c>
      <c r="G54" s="11"/>
      <c r="H54" s="11">
        <v>240429</v>
      </c>
      <c r="I54" s="11">
        <v>440360</v>
      </c>
      <c r="J54" s="11">
        <v>680789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680789</v>
      </c>
      <c r="X54" s="11">
        <v>2132000</v>
      </c>
      <c r="Y54" s="11">
        <v>-1451211</v>
      </c>
      <c r="Z54" s="2">
        <v>-68.07</v>
      </c>
      <c r="AA54" s="15">
        <v>8528000</v>
      </c>
    </row>
    <row r="55" spans="1:27" ht="13.5">
      <c r="A55" s="84" t="s">
        <v>35</v>
      </c>
      <c r="B55" s="47"/>
      <c r="C55" s="9"/>
      <c r="D55" s="10"/>
      <c r="E55" s="11">
        <v>3731000</v>
      </c>
      <c r="F55" s="11">
        <v>3731000</v>
      </c>
      <c r="G55" s="11">
        <v>159720</v>
      </c>
      <c r="H55" s="11"/>
      <c r="I55" s="11"/>
      <c r="J55" s="11">
        <v>159720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159720</v>
      </c>
      <c r="X55" s="11">
        <v>932750</v>
      </c>
      <c r="Y55" s="11">
        <v>-773030</v>
      </c>
      <c r="Z55" s="2">
        <v>-82.88</v>
      </c>
      <c r="AA55" s="15">
        <v>3731000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16106600</v>
      </c>
      <c r="F57" s="51">
        <f t="shared" si="11"/>
        <v>16106600</v>
      </c>
      <c r="G57" s="51">
        <f t="shared" si="11"/>
        <v>716792</v>
      </c>
      <c r="H57" s="51">
        <f t="shared" si="11"/>
        <v>350955</v>
      </c>
      <c r="I57" s="51">
        <f t="shared" si="11"/>
        <v>1918829</v>
      </c>
      <c r="J57" s="51">
        <f t="shared" si="11"/>
        <v>2986576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2986576</v>
      </c>
      <c r="X57" s="51">
        <f t="shared" si="11"/>
        <v>4026650</v>
      </c>
      <c r="Y57" s="51">
        <f t="shared" si="11"/>
        <v>-1040074</v>
      </c>
      <c r="Z57" s="52">
        <f>+IF(X57&lt;&gt;0,+(Y57/X57)*100,0)</f>
        <v>-25.829759229135885</v>
      </c>
      <c r="AA57" s="53">
        <f>SUM(AA52:AA56)</f>
        <v>16106600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3574025</v>
      </c>
      <c r="F61" s="11">
        <v>3574025</v>
      </c>
      <c r="G61" s="11">
        <v>904834</v>
      </c>
      <c r="H61" s="11"/>
      <c r="I61" s="11">
        <v>88821</v>
      </c>
      <c r="J61" s="11">
        <v>993655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993655</v>
      </c>
      <c r="X61" s="11">
        <v>893506</v>
      </c>
      <c r="Y61" s="11">
        <v>100149</v>
      </c>
      <c r="Z61" s="2">
        <v>11.21</v>
      </c>
      <c r="AA61" s="15">
        <v>3574025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93772173</v>
      </c>
      <c r="F68" s="11"/>
      <c r="G68" s="11">
        <v>1621625</v>
      </c>
      <c r="H68" s="11">
        <v>333925</v>
      </c>
      <c r="I68" s="11">
        <v>2007650</v>
      </c>
      <c r="J68" s="11">
        <v>3963200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3963200</v>
      </c>
      <c r="X68" s="11"/>
      <c r="Y68" s="11">
        <v>3963200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93772173</v>
      </c>
      <c r="F69" s="79">
        <f t="shared" si="12"/>
        <v>0</v>
      </c>
      <c r="G69" s="79">
        <f t="shared" si="12"/>
        <v>1621625</v>
      </c>
      <c r="H69" s="79">
        <f t="shared" si="12"/>
        <v>333925</v>
      </c>
      <c r="I69" s="79">
        <f t="shared" si="12"/>
        <v>2007650</v>
      </c>
      <c r="J69" s="79">
        <f t="shared" si="12"/>
        <v>3963200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3963200</v>
      </c>
      <c r="X69" s="79">
        <f t="shared" si="12"/>
        <v>0</v>
      </c>
      <c r="Y69" s="79">
        <f t="shared" si="12"/>
        <v>3963200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133445487</v>
      </c>
      <c r="F5" s="43">
        <f t="shared" si="0"/>
        <v>133445487</v>
      </c>
      <c r="G5" s="43">
        <f t="shared" si="0"/>
        <v>0</v>
      </c>
      <c r="H5" s="43">
        <f t="shared" si="0"/>
        <v>5476913</v>
      </c>
      <c r="I5" s="43">
        <f t="shared" si="0"/>
        <v>6958560</v>
      </c>
      <c r="J5" s="43">
        <f t="shared" si="0"/>
        <v>12435473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12435473</v>
      </c>
      <c r="X5" s="43">
        <f t="shared" si="0"/>
        <v>33361372</v>
      </c>
      <c r="Y5" s="43">
        <f t="shared" si="0"/>
        <v>-20925899</v>
      </c>
      <c r="Z5" s="44">
        <f>+IF(X5&lt;&gt;0,+(Y5/X5)*100,0)</f>
        <v>-62.72493529342857</v>
      </c>
      <c r="AA5" s="45">
        <f>SUM(AA11:AA18)</f>
        <v>133445487</v>
      </c>
    </row>
    <row r="6" spans="1:27" ht="13.5">
      <c r="A6" s="46" t="s">
        <v>32</v>
      </c>
      <c r="B6" s="47"/>
      <c r="C6" s="9"/>
      <c r="D6" s="10"/>
      <c r="E6" s="11">
        <v>46169600</v>
      </c>
      <c r="F6" s="11">
        <v>46169600</v>
      </c>
      <c r="G6" s="11"/>
      <c r="H6" s="11">
        <v>4344484</v>
      </c>
      <c r="I6" s="11">
        <v>5689536</v>
      </c>
      <c r="J6" s="11">
        <v>10034020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10034020</v>
      </c>
      <c r="X6" s="11">
        <v>11542400</v>
      </c>
      <c r="Y6" s="11">
        <v>-1508380</v>
      </c>
      <c r="Z6" s="2">
        <v>-13.07</v>
      </c>
      <c r="AA6" s="15">
        <v>46169600</v>
      </c>
    </row>
    <row r="7" spans="1:27" ht="13.5">
      <c r="A7" s="46" t="s">
        <v>33</v>
      </c>
      <c r="B7" s="47"/>
      <c r="C7" s="9"/>
      <c r="D7" s="10"/>
      <c r="E7" s="11">
        <v>23400000</v>
      </c>
      <c r="F7" s="11">
        <v>23400000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5850000</v>
      </c>
      <c r="Y7" s="11">
        <v>-5850000</v>
      </c>
      <c r="Z7" s="2">
        <v>-100</v>
      </c>
      <c r="AA7" s="15">
        <v>23400000</v>
      </c>
    </row>
    <row r="8" spans="1:27" ht="13.5">
      <c r="A8" s="46" t="s">
        <v>34</v>
      </c>
      <c r="B8" s="47"/>
      <c r="C8" s="9"/>
      <c r="D8" s="10"/>
      <c r="E8" s="11">
        <v>6765665</v>
      </c>
      <c r="F8" s="11">
        <v>6765665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1691416</v>
      </c>
      <c r="Y8" s="11">
        <v>-1691416</v>
      </c>
      <c r="Z8" s="2">
        <v>-100</v>
      </c>
      <c r="AA8" s="15">
        <v>6765665</v>
      </c>
    </row>
    <row r="9" spans="1:27" ht="13.5">
      <c r="A9" s="46" t="s">
        <v>35</v>
      </c>
      <c r="B9" s="47"/>
      <c r="C9" s="9"/>
      <c r="D9" s="10"/>
      <c r="E9" s="11">
        <v>37186272</v>
      </c>
      <c r="F9" s="11">
        <v>37186272</v>
      </c>
      <c r="G9" s="11"/>
      <c r="H9" s="11">
        <v>1117058</v>
      </c>
      <c r="I9" s="11">
        <v>701837</v>
      </c>
      <c r="J9" s="11">
        <v>1818895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1818895</v>
      </c>
      <c r="X9" s="11">
        <v>9296568</v>
      </c>
      <c r="Y9" s="11">
        <v>-7477673</v>
      </c>
      <c r="Z9" s="2">
        <v>-80.43</v>
      </c>
      <c r="AA9" s="15">
        <v>37186272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113521537</v>
      </c>
      <c r="F11" s="51">
        <f t="shared" si="1"/>
        <v>113521537</v>
      </c>
      <c r="G11" s="51">
        <f t="shared" si="1"/>
        <v>0</v>
      </c>
      <c r="H11" s="51">
        <f t="shared" si="1"/>
        <v>5461542</v>
      </c>
      <c r="I11" s="51">
        <f t="shared" si="1"/>
        <v>6391373</v>
      </c>
      <c r="J11" s="51">
        <f t="shared" si="1"/>
        <v>11852915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11852915</v>
      </c>
      <c r="X11" s="51">
        <f t="shared" si="1"/>
        <v>28380384</v>
      </c>
      <c r="Y11" s="51">
        <f t="shared" si="1"/>
        <v>-16527469</v>
      </c>
      <c r="Z11" s="52">
        <f>+IF(X11&lt;&gt;0,+(Y11/X11)*100,0)</f>
        <v>-58.23553691169224</v>
      </c>
      <c r="AA11" s="53">
        <f>SUM(AA6:AA10)</f>
        <v>113521537</v>
      </c>
    </row>
    <row r="12" spans="1:27" ht="13.5">
      <c r="A12" s="54" t="s">
        <v>38</v>
      </c>
      <c r="B12" s="35"/>
      <c r="C12" s="9"/>
      <c r="D12" s="10"/>
      <c r="E12" s="11">
        <v>5999650</v>
      </c>
      <c r="F12" s="11">
        <v>5999650</v>
      </c>
      <c r="G12" s="11"/>
      <c r="H12" s="11"/>
      <c r="I12" s="11">
        <v>334100</v>
      </c>
      <c r="J12" s="11">
        <v>334100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334100</v>
      </c>
      <c r="X12" s="11">
        <v>1499913</v>
      </c>
      <c r="Y12" s="11">
        <v>-1165813</v>
      </c>
      <c r="Z12" s="2">
        <v>-77.73</v>
      </c>
      <c r="AA12" s="15">
        <v>5999650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13924300</v>
      </c>
      <c r="F15" s="11">
        <v>13924300</v>
      </c>
      <c r="G15" s="11"/>
      <c r="H15" s="11">
        <v>15371</v>
      </c>
      <c r="I15" s="11">
        <v>233087</v>
      </c>
      <c r="J15" s="11">
        <v>248458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248458</v>
      </c>
      <c r="X15" s="11">
        <v>3481075</v>
      </c>
      <c r="Y15" s="11">
        <v>-3232617</v>
      </c>
      <c r="Z15" s="2">
        <v>-92.86</v>
      </c>
      <c r="AA15" s="15">
        <v>13924300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11170413</v>
      </c>
      <c r="F20" s="60">
        <f t="shared" si="2"/>
        <v>11170413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2792603</v>
      </c>
      <c r="Y20" s="60">
        <f t="shared" si="2"/>
        <v>-2792603</v>
      </c>
      <c r="Z20" s="61">
        <f>+IF(X20&lt;&gt;0,+(Y20/X20)*100,0)</f>
        <v>-100</v>
      </c>
      <c r="AA20" s="62">
        <f>SUM(AA26:AA33)</f>
        <v>11170413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11170413</v>
      </c>
      <c r="F23" s="11">
        <v>11170413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2792603</v>
      </c>
      <c r="Y23" s="11">
        <v>-2792603</v>
      </c>
      <c r="Z23" s="2">
        <v>-100</v>
      </c>
      <c r="AA23" s="15">
        <v>11170413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11170413</v>
      </c>
      <c r="F26" s="51">
        <f t="shared" si="3"/>
        <v>11170413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2792603</v>
      </c>
      <c r="Y26" s="51">
        <f t="shared" si="3"/>
        <v>-2792603</v>
      </c>
      <c r="Z26" s="52">
        <f>+IF(X26&lt;&gt;0,+(Y26/X26)*100,0)</f>
        <v>-100</v>
      </c>
      <c r="AA26" s="53">
        <f>SUM(AA21:AA25)</f>
        <v>11170413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46169600</v>
      </c>
      <c r="F36" s="11">
        <f t="shared" si="4"/>
        <v>46169600</v>
      </c>
      <c r="G36" s="11">
        <f t="shared" si="4"/>
        <v>0</v>
      </c>
      <c r="H36" s="11">
        <f t="shared" si="4"/>
        <v>4344484</v>
      </c>
      <c r="I36" s="11">
        <f t="shared" si="4"/>
        <v>5689536</v>
      </c>
      <c r="J36" s="11">
        <f t="shared" si="4"/>
        <v>10034020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10034020</v>
      </c>
      <c r="X36" s="11">
        <f t="shared" si="4"/>
        <v>11542400</v>
      </c>
      <c r="Y36" s="11">
        <f t="shared" si="4"/>
        <v>-1508380</v>
      </c>
      <c r="Z36" s="2">
        <f aca="true" t="shared" si="5" ref="Z36:Z49">+IF(X36&lt;&gt;0,+(Y36/X36)*100,0)</f>
        <v>-13.068166065982812</v>
      </c>
      <c r="AA36" s="15">
        <f>AA6+AA21</f>
        <v>46169600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23400000</v>
      </c>
      <c r="F37" s="11">
        <f t="shared" si="4"/>
        <v>23400000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5850000</v>
      </c>
      <c r="Y37" s="11">
        <f t="shared" si="4"/>
        <v>-5850000</v>
      </c>
      <c r="Z37" s="2">
        <f t="shared" si="5"/>
        <v>-100</v>
      </c>
      <c r="AA37" s="15">
        <f>AA7+AA22</f>
        <v>23400000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17936078</v>
      </c>
      <c r="F38" s="11">
        <f t="shared" si="4"/>
        <v>17936078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4484019</v>
      </c>
      <c r="Y38" s="11">
        <f t="shared" si="4"/>
        <v>-4484019</v>
      </c>
      <c r="Z38" s="2">
        <f t="shared" si="5"/>
        <v>-100</v>
      </c>
      <c r="AA38" s="15">
        <f>AA8+AA23</f>
        <v>17936078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37186272</v>
      </c>
      <c r="F39" s="11">
        <f t="shared" si="4"/>
        <v>37186272</v>
      </c>
      <c r="G39" s="11">
        <f t="shared" si="4"/>
        <v>0</v>
      </c>
      <c r="H39" s="11">
        <f t="shared" si="4"/>
        <v>1117058</v>
      </c>
      <c r="I39" s="11">
        <f t="shared" si="4"/>
        <v>701837</v>
      </c>
      <c r="J39" s="11">
        <f t="shared" si="4"/>
        <v>1818895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1818895</v>
      </c>
      <c r="X39" s="11">
        <f t="shared" si="4"/>
        <v>9296568</v>
      </c>
      <c r="Y39" s="11">
        <f t="shared" si="4"/>
        <v>-7477673</v>
      </c>
      <c r="Z39" s="2">
        <f t="shared" si="5"/>
        <v>-80.4347690459533</v>
      </c>
      <c r="AA39" s="15">
        <f>AA9+AA24</f>
        <v>37186272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124691950</v>
      </c>
      <c r="F41" s="51">
        <f t="shared" si="6"/>
        <v>124691950</v>
      </c>
      <c r="G41" s="51">
        <f t="shared" si="6"/>
        <v>0</v>
      </c>
      <c r="H41" s="51">
        <f t="shared" si="6"/>
        <v>5461542</v>
      </c>
      <c r="I41" s="51">
        <f t="shared" si="6"/>
        <v>6391373</v>
      </c>
      <c r="J41" s="51">
        <f t="shared" si="6"/>
        <v>11852915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11852915</v>
      </c>
      <c r="X41" s="51">
        <f t="shared" si="6"/>
        <v>31172987</v>
      </c>
      <c r="Y41" s="51">
        <f t="shared" si="6"/>
        <v>-19320072</v>
      </c>
      <c r="Z41" s="52">
        <f t="shared" si="5"/>
        <v>-61.97696743016638</v>
      </c>
      <c r="AA41" s="53">
        <f>SUM(AA36:AA40)</f>
        <v>124691950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5999650</v>
      </c>
      <c r="F42" s="67">
        <f t="shared" si="7"/>
        <v>5999650</v>
      </c>
      <c r="G42" s="67">
        <f t="shared" si="7"/>
        <v>0</v>
      </c>
      <c r="H42" s="67">
        <f t="shared" si="7"/>
        <v>0</v>
      </c>
      <c r="I42" s="67">
        <f t="shared" si="7"/>
        <v>334100</v>
      </c>
      <c r="J42" s="67">
        <f t="shared" si="7"/>
        <v>334100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334100</v>
      </c>
      <c r="X42" s="67">
        <f t="shared" si="7"/>
        <v>1499913</v>
      </c>
      <c r="Y42" s="67">
        <f t="shared" si="7"/>
        <v>-1165813</v>
      </c>
      <c r="Z42" s="69">
        <f t="shared" si="5"/>
        <v>-77.7253747384015</v>
      </c>
      <c r="AA42" s="68">
        <f aca="true" t="shared" si="8" ref="AA42:AA48">AA12+AA27</f>
        <v>5999650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13924300</v>
      </c>
      <c r="F45" s="67">
        <f t="shared" si="7"/>
        <v>13924300</v>
      </c>
      <c r="G45" s="67">
        <f t="shared" si="7"/>
        <v>0</v>
      </c>
      <c r="H45" s="67">
        <f t="shared" si="7"/>
        <v>15371</v>
      </c>
      <c r="I45" s="67">
        <f t="shared" si="7"/>
        <v>233087</v>
      </c>
      <c r="J45" s="67">
        <f t="shared" si="7"/>
        <v>248458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248458</v>
      </c>
      <c r="X45" s="67">
        <f t="shared" si="7"/>
        <v>3481075</v>
      </c>
      <c r="Y45" s="67">
        <f t="shared" si="7"/>
        <v>-3232617</v>
      </c>
      <c r="Z45" s="69">
        <f t="shared" si="5"/>
        <v>-92.86260709694562</v>
      </c>
      <c r="AA45" s="68">
        <f t="shared" si="8"/>
        <v>13924300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144615900</v>
      </c>
      <c r="F49" s="79">
        <f t="shared" si="9"/>
        <v>144615900</v>
      </c>
      <c r="G49" s="79">
        <f t="shared" si="9"/>
        <v>0</v>
      </c>
      <c r="H49" s="79">
        <f t="shared" si="9"/>
        <v>5476913</v>
      </c>
      <c r="I49" s="79">
        <f t="shared" si="9"/>
        <v>6958560</v>
      </c>
      <c r="J49" s="79">
        <f t="shared" si="9"/>
        <v>12435473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12435473</v>
      </c>
      <c r="X49" s="79">
        <f t="shared" si="9"/>
        <v>36153975</v>
      </c>
      <c r="Y49" s="79">
        <f t="shared" si="9"/>
        <v>-23718502</v>
      </c>
      <c r="Z49" s="80">
        <f t="shared" si="5"/>
        <v>-65.60413343207766</v>
      </c>
      <c r="AA49" s="81">
        <f>SUM(AA41:AA48)</f>
        <v>144615900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105957721</v>
      </c>
      <c r="F51" s="67">
        <f t="shared" si="10"/>
        <v>105957721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26489432</v>
      </c>
      <c r="Y51" s="67">
        <f t="shared" si="10"/>
        <v>-26489432</v>
      </c>
      <c r="Z51" s="69">
        <f>+IF(X51&lt;&gt;0,+(Y51/X51)*100,0)</f>
        <v>-100</v>
      </c>
      <c r="AA51" s="68">
        <f>SUM(AA57:AA61)</f>
        <v>105957721</v>
      </c>
    </row>
    <row r="52" spans="1:27" ht="13.5">
      <c r="A52" s="84" t="s">
        <v>32</v>
      </c>
      <c r="B52" s="47"/>
      <c r="C52" s="9"/>
      <c r="D52" s="10"/>
      <c r="E52" s="11">
        <v>18517913</v>
      </c>
      <c r="F52" s="11">
        <v>18517913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4629478</v>
      </c>
      <c r="Y52" s="11">
        <v>-4629478</v>
      </c>
      <c r="Z52" s="2">
        <v>-100</v>
      </c>
      <c r="AA52" s="15">
        <v>18517913</v>
      </c>
    </row>
    <row r="53" spans="1:27" ht="13.5">
      <c r="A53" s="84" t="s">
        <v>33</v>
      </c>
      <c r="B53" s="47"/>
      <c r="C53" s="9"/>
      <c r="D53" s="10"/>
      <c r="E53" s="11">
        <v>28513218</v>
      </c>
      <c r="F53" s="11">
        <v>28513218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7128305</v>
      </c>
      <c r="Y53" s="11">
        <v>-7128305</v>
      </c>
      <c r="Z53" s="2">
        <v>-100</v>
      </c>
      <c r="AA53" s="15">
        <v>28513218</v>
      </c>
    </row>
    <row r="54" spans="1:27" ht="13.5">
      <c r="A54" s="84" t="s">
        <v>34</v>
      </c>
      <c r="B54" s="47"/>
      <c r="C54" s="9"/>
      <c r="D54" s="10"/>
      <c r="E54" s="11">
        <v>16099100</v>
      </c>
      <c r="F54" s="11">
        <v>16099100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4024775</v>
      </c>
      <c r="Y54" s="11">
        <v>-4024775</v>
      </c>
      <c r="Z54" s="2">
        <v>-100</v>
      </c>
      <c r="AA54" s="15">
        <v>16099100</v>
      </c>
    </row>
    <row r="55" spans="1:27" ht="13.5">
      <c r="A55" s="84" t="s">
        <v>35</v>
      </c>
      <c r="B55" s="47"/>
      <c r="C55" s="9"/>
      <c r="D55" s="10"/>
      <c r="E55" s="11">
        <v>13103119</v>
      </c>
      <c r="F55" s="11">
        <v>13103119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3275780</v>
      </c>
      <c r="Y55" s="11">
        <v>-3275780</v>
      </c>
      <c r="Z55" s="2">
        <v>-100</v>
      </c>
      <c r="AA55" s="15">
        <v>13103119</v>
      </c>
    </row>
    <row r="56" spans="1:27" ht="13.5">
      <c r="A56" s="84" t="s">
        <v>36</v>
      </c>
      <c r="B56" s="47"/>
      <c r="C56" s="9"/>
      <c r="D56" s="10"/>
      <c r="E56" s="11">
        <v>5254451</v>
      </c>
      <c r="F56" s="11">
        <v>5254451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1313613</v>
      </c>
      <c r="Y56" s="11">
        <v>-1313613</v>
      </c>
      <c r="Z56" s="2">
        <v>-100</v>
      </c>
      <c r="AA56" s="15">
        <v>5254451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81487801</v>
      </c>
      <c r="F57" s="51">
        <f t="shared" si="11"/>
        <v>81487801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20371951</v>
      </c>
      <c r="Y57" s="51">
        <f t="shared" si="11"/>
        <v>-20371951</v>
      </c>
      <c r="Z57" s="52">
        <f>+IF(X57&lt;&gt;0,+(Y57/X57)*100,0)</f>
        <v>-100</v>
      </c>
      <c r="AA57" s="53">
        <f>SUM(AA52:AA56)</f>
        <v>81487801</v>
      </c>
    </row>
    <row r="58" spans="1:27" ht="13.5">
      <c r="A58" s="86" t="s">
        <v>38</v>
      </c>
      <c r="B58" s="35"/>
      <c r="C58" s="9"/>
      <c r="D58" s="10"/>
      <c r="E58" s="11">
        <v>12844682</v>
      </c>
      <c r="F58" s="11">
        <v>12844682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3211171</v>
      </c>
      <c r="Y58" s="11">
        <v>-3211171</v>
      </c>
      <c r="Z58" s="2">
        <v>-100</v>
      </c>
      <c r="AA58" s="15">
        <v>12844682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11625238</v>
      </c>
      <c r="F61" s="11">
        <v>11625238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2906310</v>
      </c>
      <c r="Y61" s="11">
        <v>-2906310</v>
      </c>
      <c r="Z61" s="2">
        <v>-100</v>
      </c>
      <c r="AA61" s="15">
        <v>11625238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1844352</v>
      </c>
      <c r="H66" s="14">
        <v>3727628</v>
      </c>
      <c r="I66" s="14">
        <v>6598740</v>
      </c>
      <c r="J66" s="14">
        <v>12170720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12170720</v>
      </c>
      <c r="X66" s="14"/>
      <c r="Y66" s="14">
        <v>12170720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105957770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105957770</v>
      </c>
      <c r="F69" s="79">
        <f t="shared" si="12"/>
        <v>0</v>
      </c>
      <c r="G69" s="79">
        <f t="shared" si="12"/>
        <v>1844352</v>
      </c>
      <c r="H69" s="79">
        <f t="shared" si="12"/>
        <v>3727628</v>
      </c>
      <c r="I69" s="79">
        <f t="shared" si="12"/>
        <v>6598740</v>
      </c>
      <c r="J69" s="79">
        <f t="shared" si="12"/>
        <v>12170720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12170720</v>
      </c>
      <c r="X69" s="79">
        <f t="shared" si="12"/>
        <v>0</v>
      </c>
      <c r="Y69" s="79">
        <f t="shared" si="12"/>
        <v>12170720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29725340</v>
      </c>
      <c r="F5" s="43">
        <f t="shared" si="0"/>
        <v>29725340</v>
      </c>
      <c r="G5" s="43">
        <f t="shared" si="0"/>
        <v>2726421</v>
      </c>
      <c r="H5" s="43">
        <f t="shared" si="0"/>
        <v>5995112</v>
      </c>
      <c r="I5" s="43">
        <f t="shared" si="0"/>
        <v>5230751</v>
      </c>
      <c r="J5" s="43">
        <f t="shared" si="0"/>
        <v>13952284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13952284</v>
      </c>
      <c r="X5" s="43">
        <f t="shared" si="0"/>
        <v>7431336</v>
      </c>
      <c r="Y5" s="43">
        <f t="shared" si="0"/>
        <v>6520948</v>
      </c>
      <c r="Z5" s="44">
        <f>+IF(X5&lt;&gt;0,+(Y5/X5)*100,0)</f>
        <v>87.74933605478208</v>
      </c>
      <c r="AA5" s="45">
        <f>SUM(AA11:AA18)</f>
        <v>29725340</v>
      </c>
    </row>
    <row r="6" spans="1:27" ht="13.5">
      <c r="A6" s="46" t="s">
        <v>32</v>
      </c>
      <c r="B6" s="47"/>
      <c r="C6" s="9"/>
      <c r="D6" s="10"/>
      <c r="E6" s="11">
        <v>12423994</v>
      </c>
      <c r="F6" s="11">
        <v>12423994</v>
      </c>
      <c r="G6" s="11">
        <v>2726421</v>
      </c>
      <c r="H6" s="11">
        <v>2089251</v>
      </c>
      <c r="I6" s="11">
        <v>4043408</v>
      </c>
      <c r="J6" s="11">
        <v>8859080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8859080</v>
      </c>
      <c r="X6" s="11">
        <v>3105999</v>
      </c>
      <c r="Y6" s="11">
        <v>5753081</v>
      </c>
      <c r="Z6" s="2">
        <v>185.22</v>
      </c>
      <c r="AA6" s="15">
        <v>12423994</v>
      </c>
    </row>
    <row r="7" spans="1:27" ht="13.5">
      <c r="A7" s="46" t="s">
        <v>33</v>
      </c>
      <c r="B7" s="47"/>
      <c r="C7" s="9"/>
      <c r="D7" s="10"/>
      <c r="E7" s="11">
        <v>9032000</v>
      </c>
      <c r="F7" s="11">
        <v>9032000</v>
      </c>
      <c r="G7" s="11"/>
      <c r="H7" s="11">
        <v>478828</v>
      </c>
      <c r="I7" s="11">
        <v>1180393</v>
      </c>
      <c r="J7" s="11">
        <v>1659221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1659221</v>
      </c>
      <c r="X7" s="11">
        <v>2258000</v>
      </c>
      <c r="Y7" s="11">
        <v>-598779</v>
      </c>
      <c r="Z7" s="2">
        <v>-26.52</v>
      </c>
      <c r="AA7" s="15">
        <v>9032000</v>
      </c>
    </row>
    <row r="8" spans="1:27" ht="13.5">
      <c r="A8" s="46" t="s">
        <v>34</v>
      </c>
      <c r="B8" s="47"/>
      <c r="C8" s="9"/>
      <c r="D8" s="10"/>
      <c r="E8" s="11">
        <v>6692006</v>
      </c>
      <c r="F8" s="11">
        <v>6692006</v>
      </c>
      <c r="G8" s="11"/>
      <c r="H8" s="11">
        <v>3234148</v>
      </c>
      <c r="I8" s="11"/>
      <c r="J8" s="11">
        <v>3234148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3234148</v>
      </c>
      <c r="X8" s="11">
        <v>1673002</v>
      </c>
      <c r="Y8" s="11">
        <v>1561146</v>
      </c>
      <c r="Z8" s="2">
        <v>93.31</v>
      </c>
      <c r="AA8" s="15">
        <v>6692006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28148000</v>
      </c>
      <c r="F11" s="51">
        <f t="shared" si="1"/>
        <v>28148000</v>
      </c>
      <c r="G11" s="51">
        <f t="shared" si="1"/>
        <v>2726421</v>
      </c>
      <c r="H11" s="51">
        <f t="shared" si="1"/>
        <v>5802227</v>
      </c>
      <c r="I11" s="51">
        <f t="shared" si="1"/>
        <v>5223801</v>
      </c>
      <c r="J11" s="51">
        <f t="shared" si="1"/>
        <v>13752449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13752449</v>
      </c>
      <c r="X11" s="51">
        <f t="shared" si="1"/>
        <v>7037001</v>
      </c>
      <c r="Y11" s="51">
        <f t="shared" si="1"/>
        <v>6715448</v>
      </c>
      <c r="Z11" s="52">
        <f>+IF(X11&lt;&gt;0,+(Y11/X11)*100,0)</f>
        <v>95.43053923112986</v>
      </c>
      <c r="AA11" s="53">
        <f>SUM(AA6:AA10)</f>
        <v>28148000</v>
      </c>
    </row>
    <row r="12" spans="1:27" ht="13.5">
      <c r="A12" s="54" t="s">
        <v>38</v>
      </c>
      <c r="B12" s="35"/>
      <c r="C12" s="9"/>
      <c r="D12" s="10"/>
      <c r="E12" s="11">
        <v>389000</v>
      </c>
      <c r="F12" s="11">
        <v>389000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97250</v>
      </c>
      <c r="Y12" s="11">
        <v>-97250</v>
      </c>
      <c r="Z12" s="2">
        <v>-100</v>
      </c>
      <c r="AA12" s="15">
        <v>389000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1188340</v>
      </c>
      <c r="F15" s="11">
        <v>1188340</v>
      </c>
      <c r="G15" s="11"/>
      <c r="H15" s="11">
        <v>192885</v>
      </c>
      <c r="I15" s="11">
        <v>6950</v>
      </c>
      <c r="J15" s="11">
        <v>199835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199835</v>
      </c>
      <c r="X15" s="11">
        <v>297085</v>
      </c>
      <c r="Y15" s="11">
        <v>-97250</v>
      </c>
      <c r="Z15" s="2">
        <v>-32.73</v>
      </c>
      <c r="AA15" s="15">
        <v>1188340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12423994</v>
      </c>
      <c r="F36" s="11">
        <f t="shared" si="4"/>
        <v>12423994</v>
      </c>
      <c r="G36" s="11">
        <f t="shared" si="4"/>
        <v>2726421</v>
      </c>
      <c r="H36" s="11">
        <f t="shared" si="4"/>
        <v>2089251</v>
      </c>
      <c r="I36" s="11">
        <f t="shared" si="4"/>
        <v>4043408</v>
      </c>
      <c r="J36" s="11">
        <f t="shared" si="4"/>
        <v>8859080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8859080</v>
      </c>
      <c r="X36" s="11">
        <f t="shared" si="4"/>
        <v>3105999</v>
      </c>
      <c r="Y36" s="11">
        <f t="shared" si="4"/>
        <v>5753081</v>
      </c>
      <c r="Z36" s="2">
        <f aca="true" t="shared" si="5" ref="Z36:Z49">+IF(X36&lt;&gt;0,+(Y36/X36)*100,0)</f>
        <v>185.2248181663935</v>
      </c>
      <c r="AA36" s="15">
        <f>AA6+AA21</f>
        <v>12423994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9032000</v>
      </c>
      <c r="F37" s="11">
        <f t="shared" si="4"/>
        <v>9032000</v>
      </c>
      <c r="G37" s="11">
        <f t="shared" si="4"/>
        <v>0</v>
      </c>
      <c r="H37" s="11">
        <f t="shared" si="4"/>
        <v>478828</v>
      </c>
      <c r="I37" s="11">
        <f t="shared" si="4"/>
        <v>1180393</v>
      </c>
      <c r="J37" s="11">
        <f t="shared" si="4"/>
        <v>1659221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1659221</v>
      </c>
      <c r="X37" s="11">
        <f t="shared" si="4"/>
        <v>2258000</v>
      </c>
      <c r="Y37" s="11">
        <f t="shared" si="4"/>
        <v>-598779</v>
      </c>
      <c r="Z37" s="2">
        <f t="shared" si="5"/>
        <v>-26.518113374667845</v>
      </c>
      <c r="AA37" s="15">
        <f>AA7+AA22</f>
        <v>9032000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6692006</v>
      </c>
      <c r="F38" s="11">
        <f t="shared" si="4"/>
        <v>6692006</v>
      </c>
      <c r="G38" s="11">
        <f t="shared" si="4"/>
        <v>0</v>
      </c>
      <c r="H38" s="11">
        <f t="shared" si="4"/>
        <v>3234148</v>
      </c>
      <c r="I38" s="11">
        <f t="shared" si="4"/>
        <v>0</v>
      </c>
      <c r="J38" s="11">
        <f t="shared" si="4"/>
        <v>3234148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3234148</v>
      </c>
      <c r="X38" s="11">
        <f t="shared" si="4"/>
        <v>1673002</v>
      </c>
      <c r="Y38" s="11">
        <f t="shared" si="4"/>
        <v>1561146</v>
      </c>
      <c r="Z38" s="2">
        <f t="shared" si="5"/>
        <v>93.3140546155952</v>
      </c>
      <c r="AA38" s="15">
        <f>AA8+AA23</f>
        <v>6692006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28148000</v>
      </c>
      <c r="F41" s="51">
        <f t="shared" si="6"/>
        <v>28148000</v>
      </c>
      <c r="G41" s="51">
        <f t="shared" si="6"/>
        <v>2726421</v>
      </c>
      <c r="H41" s="51">
        <f t="shared" si="6"/>
        <v>5802227</v>
      </c>
      <c r="I41" s="51">
        <f t="shared" si="6"/>
        <v>5223801</v>
      </c>
      <c r="J41" s="51">
        <f t="shared" si="6"/>
        <v>13752449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13752449</v>
      </c>
      <c r="X41" s="51">
        <f t="shared" si="6"/>
        <v>7037001</v>
      </c>
      <c r="Y41" s="51">
        <f t="shared" si="6"/>
        <v>6715448</v>
      </c>
      <c r="Z41" s="52">
        <f t="shared" si="5"/>
        <v>95.43053923112986</v>
      </c>
      <c r="AA41" s="53">
        <f>SUM(AA36:AA40)</f>
        <v>28148000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389000</v>
      </c>
      <c r="F42" s="67">
        <f t="shared" si="7"/>
        <v>389000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97250</v>
      </c>
      <c r="Y42" s="67">
        <f t="shared" si="7"/>
        <v>-97250</v>
      </c>
      <c r="Z42" s="69">
        <f t="shared" si="5"/>
        <v>-100</v>
      </c>
      <c r="AA42" s="68">
        <f aca="true" t="shared" si="8" ref="AA42:AA48">AA12+AA27</f>
        <v>389000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1188340</v>
      </c>
      <c r="F45" s="67">
        <f t="shared" si="7"/>
        <v>1188340</v>
      </c>
      <c r="G45" s="67">
        <f t="shared" si="7"/>
        <v>0</v>
      </c>
      <c r="H45" s="67">
        <f t="shared" si="7"/>
        <v>192885</v>
      </c>
      <c r="I45" s="67">
        <f t="shared" si="7"/>
        <v>6950</v>
      </c>
      <c r="J45" s="67">
        <f t="shared" si="7"/>
        <v>199835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199835</v>
      </c>
      <c r="X45" s="67">
        <f t="shared" si="7"/>
        <v>297085</v>
      </c>
      <c r="Y45" s="67">
        <f t="shared" si="7"/>
        <v>-97250</v>
      </c>
      <c r="Z45" s="69">
        <f t="shared" si="5"/>
        <v>-32.73473921604928</v>
      </c>
      <c r="AA45" s="68">
        <f t="shared" si="8"/>
        <v>1188340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29725340</v>
      </c>
      <c r="F49" s="79">
        <f t="shared" si="9"/>
        <v>29725340</v>
      </c>
      <c r="G49" s="79">
        <f t="shared" si="9"/>
        <v>2726421</v>
      </c>
      <c r="H49" s="79">
        <f t="shared" si="9"/>
        <v>5995112</v>
      </c>
      <c r="I49" s="79">
        <f t="shared" si="9"/>
        <v>5230751</v>
      </c>
      <c r="J49" s="79">
        <f t="shared" si="9"/>
        <v>13952284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13952284</v>
      </c>
      <c r="X49" s="79">
        <f t="shared" si="9"/>
        <v>7431336</v>
      </c>
      <c r="Y49" s="79">
        <f t="shared" si="9"/>
        <v>6520948</v>
      </c>
      <c r="Z49" s="80">
        <f t="shared" si="5"/>
        <v>87.74933605478208</v>
      </c>
      <c r="AA49" s="81">
        <f>SUM(AA41:AA48)</f>
        <v>29725340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10662335</v>
      </c>
      <c r="F51" s="67">
        <f t="shared" si="10"/>
        <v>10662335</v>
      </c>
      <c r="G51" s="67">
        <f t="shared" si="10"/>
        <v>248767</v>
      </c>
      <c r="H51" s="67">
        <f t="shared" si="10"/>
        <v>393093</v>
      </c>
      <c r="I51" s="67">
        <f t="shared" si="10"/>
        <v>407917</v>
      </c>
      <c r="J51" s="67">
        <f t="shared" si="10"/>
        <v>1049777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1049777</v>
      </c>
      <c r="X51" s="67">
        <f t="shared" si="10"/>
        <v>2665584</v>
      </c>
      <c r="Y51" s="67">
        <f t="shared" si="10"/>
        <v>-1615807</v>
      </c>
      <c r="Z51" s="69">
        <f>+IF(X51&lt;&gt;0,+(Y51/X51)*100,0)</f>
        <v>-60.61737315350032</v>
      </c>
      <c r="AA51" s="68">
        <f>SUM(AA57:AA61)</f>
        <v>10662335</v>
      </c>
    </row>
    <row r="52" spans="1:27" ht="13.5">
      <c r="A52" s="84" t="s">
        <v>32</v>
      </c>
      <c r="B52" s="47"/>
      <c r="C52" s="9"/>
      <c r="D52" s="10"/>
      <c r="E52" s="11">
        <v>535000</v>
      </c>
      <c r="F52" s="11">
        <v>535000</v>
      </c>
      <c r="G52" s="11"/>
      <c r="H52" s="11"/>
      <c r="I52" s="11">
        <v>43244</v>
      </c>
      <c r="J52" s="11">
        <v>43244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43244</v>
      </c>
      <c r="X52" s="11">
        <v>133750</v>
      </c>
      <c r="Y52" s="11">
        <v>-90506</v>
      </c>
      <c r="Z52" s="2">
        <v>-67.67</v>
      </c>
      <c r="AA52" s="15">
        <v>535000</v>
      </c>
    </row>
    <row r="53" spans="1:27" ht="13.5">
      <c r="A53" s="84" t="s">
        <v>33</v>
      </c>
      <c r="B53" s="47"/>
      <c r="C53" s="9"/>
      <c r="D53" s="10"/>
      <c r="E53" s="11">
        <v>1000000</v>
      </c>
      <c r="F53" s="11">
        <v>1000000</v>
      </c>
      <c r="G53" s="11">
        <v>117915</v>
      </c>
      <c r="H53" s="11">
        <v>50006</v>
      </c>
      <c r="I53" s="11">
        <v>26</v>
      </c>
      <c r="J53" s="11">
        <v>167947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167947</v>
      </c>
      <c r="X53" s="11">
        <v>250000</v>
      </c>
      <c r="Y53" s="11">
        <v>-82053</v>
      </c>
      <c r="Z53" s="2">
        <v>-32.82</v>
      </c>
      <c r="AA53" s="15">
        <v>1000000</v>
      </c>
    </row>
    <row r="54" spans="1:27" ht="13.5">
      <c r="A54" s="84" t="s">
        <v>34</v>
      </c>
      <c r="B54" s="47"/>
      <c r="C54" s="9"/>
      <c r="D54" s="10"/>
      <c r="E54" s="11">
        <v>988835</v>
      </c>
      <c r="F54" s="11">
        <v>988835</v>
      </c>
      <c r="G54" s="11">
        <v>13340</v>
      </c>
      <c r="H54" s="11">
        <v>2846</v>
      </c>
      <c r="I54" s="11">
        <v>2881</v>
      </c>
      <c r="J54" s="11">
        <v>19067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19067</v>
      </c>
      <c r="X54" s="11">
        <v>247209</v>
      </c>
      <c r="Y54" s="11">
        <v>-228142</v>
      </c>
      <c r="Z54" s="2">
        <v>-92.29</v>
      </c>
      <c r="AA54" s="15">
        <v>988835</v>
      </c>
    </row>
    <row r="55" spans="1:27" ht="13.5">
      <c r="A55" s="84" t="s">
        <v>35</v>
      </c>
      <c r="B55" s="47"/>
      <c r="C55" s="9"/>
      <c r="D55" s="10"/>
      <c r="E55" s="11">
        <v>4500000</v>
      </c>
      <c r="F55" s="11">
        <v>4500000</v>
      </c>
      <c r="G55" s="11">
        <v>29750</v>
      </c>
      <c r="H55" s="11">
        <v>122552</v>
      </c>
      <c r="I55" s="11">
        <v>108712</v>
      </c>
      <c r="J55" s="11">
        <v>261014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261014</v>
      </c>
      <c r="X55" s="11">
        <v>1125000</v>
      </c>
      <c r="Y55" s="11">
        <v>-863986</v>
      </c>
      <c r="Z55" s="2">
        <v>-76.8</v>
      </c>
      <c r="AA55" s="15">
        <v>4500000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7023835</v>
      </c>
      <c r="F57" s="51">
        <f t="shared" si="11"/>
        <v>7023835</v>
      </c>
      <c r="G57" s="51">
        <f t="shared" si="11"/>
        <v>161005</v>
      </c>
      <c r="H57" s="51">
        <f t="shared" si="11"/>
        <v>175404</v>
      </c>
      <c r="I57" s="51">
        <f t="shared" si="11"/>
        <v>154863</v>
      </c>
      <c r="J57" s="51">
        <f t="shared" si="11"/>
        <v>491272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491272</v>
      </c>
      <c r="X57" s="51">
        <f t="shared" si="11"/>
        <v>1755959</v>
      </c>
      <c r="Y57" s="51">
        <f t="shared" si="11"/>
        <v>-1264687</v>
      </c>
      <c r="Z57" s="52">
        <f>+IF(X57&lt;&gt;0,+(Y57/X57)*100,0)</f>
        <v>-72.02258139284574</v>
      </c>
      <c r="AA57" s="53">
        <f>SUM(AA52:AA56)</f>
        <v>7023835</v>
      </c>
    </row>
    <row r="58" spans="1:27" ht="13.5">
      <c r="A58" s="86" t="s">
        <v>38</v>
      </c>
      <c r="B58" s="35"/>
      <c r="C58" s="9"/>
      <c r="D58" s="10"/>
      <c r="E58" s="11">
        <v>55000</v>
      </c>
      <c r="F58" s="11">
        <v>55000</v>
      </c>
      <c r="G58" s="11"/>
      <c r="H58" s="11">
        <v>186</v>
      </c>
      <c r="I58" s="11"/>
      <c r="J58" s="11">
        <v>186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186</v>
      </c>
      <c r="X58" s="11">
        <v>13750</v>
      </c>
      <c r="Y58" s="11">
        <v>-13564</v>
      </c>
      <c r="Z58" s="2">
        <v>-98.65</v>
      </c>
      <c r="AA58" s="15">
        <v>55000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3583500</v>
      </c>
      <c r="F61" s="11">
        <v>3583500</v>
      </c>
      <c r="G61" s="11">
        <v>87762</v>
      </c>
      <c r="H61" s="11">
        <v>217503</v>
      </c>
      <c r="I61" s="11">
        <v>253054</v>
      </c>
      <c r="J61" s="11">
        <v>558319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558319</v>
      </c>
      <c r="X61" s="11">
        <v>895875</v>
      </c>
      <c r="Y61" s="11">
        <v>-337556</v>
      </c>
      <c r="Z61" s="2">
        <v>-37.68</v>
      </c>
      <c r="AA61" s="15">
        <v>3583500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10662335</v>
      </c>
      <c r="F68" s="11"/>
      <c r="G68" s="11">
        <v>248766</v>
      </c>
      <c r="H68" s="11">
        <v>393093</v>
      </c>
      <c r="I68" s="11"/>
      <c r="J68" s="11">
        <v>641859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641859</v>
      </c>
      <c r="X68" s="11"/>
      <c r="Y68" s="11">
        <v>641859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10662335</v>
      </c>
      <c r="F69" s="79">
        <f t="shared" si="12"/>
        <v>0</v>
      </c>
      <c r="G69" s="79">
        <f t="shared" si="12"/>
        <v>248766</v>
      </c>
      <c r="H69" s="79">
        <f t="shared" si="12"/>
        <v>393093</v>
      </c>
      <c r="I69" s="79">
        <f t="shared" si="12"/>
        <v>0</v>
      </c>
      <c r="J69" s="79">
        <f t="shared" si="12"/>
        <v>641859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641859</v>
      </c>
      <c r="X69" s="79">
        <f t="shared" si="12"/>
        <v>0</v>
      </c>
      <c r="Y69" s="79">
        <f t="shared" si="12"/>
        <v>641859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0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0</v>
      </c>
      <c r="F49" s="79">
        <f t="shared" si="9"/>
        <v>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0</v>
      </c>
      <c r="Y49" s="79">
        <f t="shared" si="9"/>
        <v>0</v>
      </c>
      <c r="Z49" s="80">
        <f t="shared" si="5"/>
        <v>0</v>
      </c>
      <c r="AA49" s="81">
        <f>SUM(AA41:AA48)</f>
        <v>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3925000</v>
      </c>
      <c r="F5" s="43">
        <f t="shared" si="0"/>
        <v>3925000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981250</v>
      </c>
      <c r="Y5" s="43">
        <f t="shared" si="0"/>
        <v>-981250</v>
      </c>
      <c r="Z5" s="44">
        <f>+IF(X5&lt;&gt;0,+(Y5/X5)*100,0)</f>
        <v>-100</v>
      </c>
      <c r="AA5" s="45">
        <f>SUM(AA11:AA18)</f>
        <v>3925000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1395000</v>
      </c>
      <c r="F15" s="11">
        <v>1395000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348750</v>
      </c>
      <c r="Y15" s="11">
        <v>-348750</v>
      </c>
      <c r="Z15" s="2">
        <v>-100</v>
      </c>
      <c r="AA15" s="15">
        <v>1395000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2530000</v>
      </c>
      <c r="F18" s="18">
        <v>2530000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632500</v>
      </c>
      <c r="Y18" s="18">
        <v>-632500</v>
      </c>
      <c r="Z18" s="3">
        <v>-100</v>
      </c>
      <c r="AA18" s="23">
        <v>2530000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1395000</v>
      </c>
      <c r="F45" s="67">
        <f t="shared" si="7"/>
        <v>1395000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348750</v>
      </c>
      <c r="Y45" s="67">
        <f t="shared" si="7"/>
        <v>-348750</v>
      </c>
      <c r="Z45" s="69">
        <f t="shared" si="5"/>
        <v>-100</v>
      </c>
      <c r="AA45" s="68">
        <f t="shared" si="8"/>
        <v>1395000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2530000</v>
      </c>
      <c r="F48" s="67">
        <f t="shared" si="7"/>
        <v>2530000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632500</v>
      </c>
      <c r="Y48" s="67">
        <f t="shared" si="7"/>
        <v>-632500</v>
      </c>
      <c r="Z48" s="69">
        <f t="shared" si="5"/>
        <v>-100</v>
      </c>
      <c r="AA48" s="68">
        <f t="shared" si="8"/>
        <v>2530000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3925000</v>
      </c>
      <c r="F49" s="79">
        <f t="shared" si="9"/>
        <v>3925000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981250</v>
      </c>
      <c r="Y49" s="79">
        <f t="shared" si="9"/>
        <v>-981250</v>
      </c>
      <c r="Z49" s="80">
        <f t="shared" si="5"/>
        <v>-100</v>
      </c>
      <c r="AA49" s="81">
        <f>SUM(AA41:AA48)</f>
        <v>3925000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1107000</v>
      </c>
      <c r="F51" s="67">
        <f t="shared" si="10"/>
        <v>1107000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276750</v>
      </c>
      <c r="Y51" s="67">
        <f t="shared" si="10"/>
        <v>-276750</v>
      </c>
      <c r="Z51" s="69">
        <f>+IF(X51&lt;&gt;0,+(Y51/X51)*100,0)</f>
        <v>-100</v>
      </c>
      <c r="AA51" s="68">
        <f>SUM(AA57:AA61)</f>
        <v>1107000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1107000</v>
      </c>
      <c r="F61" s="11">
        <v>1107000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276750</v>
      </c>
      <c r="Y61" s="11">
        <v>-276750</v>
      </c>
      <c r="Z61" s="2">
        <v>-100</v>
      </c>
      <c r="AA61" s="15">
        <v>1107000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1107000</v>
      </c>
      <c r="F66" s="14"/>
      <c r="G66" s="14">
        <v>1400</v>
      </c>
      <c r="H66" s="14">
        <v>5481</v>
      </c>
      <c r="I66" s="14"/>
      <c r="J66" s="14">
        <v>6881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6881</v>
      </c>
      <c r="X66" s="14"/>
      <c r="Y66" s="14">
        <v>6881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1107000</v>
      </c>
      <c r="F69" s="79">
        <f t="shared" si="12"/>
        <v>0</v>
      </c>
      <c r="G69" s="79">
        <f t="shared" si="12"/>
        <v>1400</v>
      </c>
      <c r="H69" s="79">
        <f t="shared" si="12"/>
        <v>5481</v>
      </c>
      <c r="I69" s="79">
        <f t="shared" si="12"/>
        <v>0</v>
      </c>
      <c r="J69" s="79">
        <f t="shared" si="12"/>
        <v>6881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6881</v>
      </c>
      <c r="X69" s="79">
        <f t="shared" si="12"/>
        <v>0</v>
      </c>
      <c r="Y69" s="79">
        <f t="shared" si="12"/>
        <v>6881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287766452</v>
      </c>
      <c r="D5" s="42">
        <f t="shared" si="0"/>
        <v>0</v>
      </c>
      <c r="E5" s="43">
        <f t="shared" si="0"/>
        <v>240211000</v>
      </c>
      <c r="F5" s="43">
        <f t="shared" si="0"/>
        <v>240211000</v>
      </c>
      <c r="G5" s="43">
        <f t="shared" si="0"/>
        <v>15636342</v>
      </c>
      <c r="H5" s="43">
        <f t="shared" si="0"/>
        <v>8333765</v>
      </c>
      <c r="I5" s="43">
        <f t="shared" si="0"/>
        <v>8442520</v>
      </c>
      <c r="J5" s="43">
        <f t="shared" si="0"/>
        <v>32412627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32412627</v>
      </c>
      <c r="X5" s="43">
        <f t="shared" si="0"/>
        <v>60052750</v>
      </c>
      <c r="Y5" s="43">
        <f t="shared" si="0"/>
        <v>-27640123</v>
      </c>
      <c r="Z5" s="44">
        <f>+IF(X5&lt;&gt;0,+(Y5/X5)*100,0)</f>
        <v>-46.0264067840357</v>
      </c>
      <c r="AA5" s="45">
        <f>SUM(AA11:AA18)</f>
        <v>240211000</v>
      </c>
    </row>
    <row r="6" spans="1:27" ht="13.5">
      <c r="A6" s="46" t="s">
        <v>32</v>
      </c>
      <c r="B6" s="47"/>
      <c r="C6" s="9">
        <v>138081603</v>
      </c>
      <c r="D6" s="10"/>
      <c r="E6" s="11">
        <v>109519000</v>
      </c>
      <c r="F6" s="11">
        <v>109519000</v>
      </c>
      <c r="G6" s="11">
        <v>9817268</v>
      </c>
      <c r="H6" s="11">
        <v>6720889</v>
      </c>
      <c r="I6" s="11">
        <v>7301838</v>
      </c>
      <c r="J6" s="11">
        <v>23839995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23839995</v>
      </c>
      <c r="X6" s="11">
        <v>27379750</v>
      </c>
      <c r="Y6" s="11">
        <v>-3539755</v>
      </c>
      <c r="Z6" s="2">
        <v>-12.93</v>
      </c>
      <c r="AA6" s="15">
        <v>109519000</v>
      </c>
    </row>
    <row r="7" spans="1:27" ht="13.5">
      <c r="A7" s="46" t="s">
        <v>33</v>
      </c>
      <c r="B7" s="47"/>
      <c r="C7" s="9">
        <v>18969363</v>
      </c>
      <c r="D7" s="10"/>
      <c r="E7" s="11">
        <v>13304000</v>
      </c>
      <c r="F7" s="11">
        <v>13304000</v>
      </c>
      <c r="G7" s="11"/>
      <c r="H7" s="11"/>
      <c r="I7" s="11">
        <v>858341</v>
      </c>
      <c r="J7" s="11">
        <v>858341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858341</v>
      </c>
      <c r="X7" s="11">
        <v>3326000</v>
      </c>
      <c r="Y7" s="11">
        <v>-2467659</v>
      </c>
      <c r="Z7" s="2">
        <v>-74.19</v>
      </c>
      <c r="AA7" s="15">
        <v>13304000</v>
      </c>
    </row>
    <row r="8" spans="1:27" ht="13.5">
      <c r="A8" s="46" t="s">
        <v>34</v>
      </c>
      <c r="B8" s="47"/>
      <c r="C8" s="9">
        <v>89599030</v>
      </c>
      <c r="D8" s="10"/>
      <c r="E8" s="11">
        <v>107388000</v>
      </c>
      <c r="F8" s="11">
        <v>107388000</v>
      </c>
      <c r="G8" s="11"/>
      <c r="H8" s="11">
        <v>795344</v>
      </c>
      <c r="I8" s="11"/>
      <c r="J8" s="11">
        <v>795344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795344</v>
      </c>
      <c r="X8" s="11">
        <v>26847000</v>
      </c>
      <c r="Y8" s="11">
        <v>-26051656</v>
      </c>
      <c r="Z8" s="2">
        <v>-97.04</v>
      </c>
      <c r="AA8" s="15">
        <v>107388000</v>
      </c>
    </row>
    <row r="9" spans="1:27" ht="13.5">
      <c r="A9" s="46" t="s">
        <v>35</v>
      </c>
      <c r="B9" s="47"/>
      <c r="C9" s="9">
        <v>19068052</v>
      </c>
      <c r="D9" s="10"/>
      <c r="E9" s="11">
        <v>2500000</v>
      </c>
      <c r="F9" s="11">
        <v>2500000</v>
      </c>
      <c r="G9" s="11">
        <v>5751766</v>
      </c>
      <c r="H9" s="11"/>
      <c r="I9" s="11"/>
      <c r="J9" s="11">
        <v>5751766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5751766</v>
      </c>
      <c r="X9" s="11">
        <v>625000</v>
      </c>
      <c r="Y9" s="11">
        <v>5126766</v>
      </c>
      <c r="Z9" s="2">
        <v>820.28</v>
      </c>
      <c r="AA9" s="15">
        <v>2500000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265718048</v>
      </c>
      <c r="D11" s="50">
        <f t="shared" si="1"/>
        <v>0</v>
      </c>
      <c r="E11" s="51">
        <f t="shared" si="1"/>
        <v>232711000</v>
      </c>
      <c r="F11" s="51">
        <f t="shared" si="1"/>
        <v>232711000</v>
      </c>
      <c r="G11" s="51">
        <f t="shared" si="1"/>
        <v>15569034</v>
      </c>
      <c r="H11" s="51">
        <f t="shared" si="1"/>
        <v>7516233</v>
      </c>
      <c r="I11" s="51">
        <f t="shared" si="1"/>
        <v>8160179</v>
      </c>
      <c r="J11" s="51">
        <f t="shared" si="1"/>
        <v>31245446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31245446</v>
      </c>
      <c r="X11" s="51">
        <f t="shared" si="1"/>
        <v>58177750</v>
      </c>
      <c r="Y11" s="51">
        <f t="shared" si="1"/>
        <v>-26932304</v>
      </c>
      <c r="Z11" s="52">
        <f>+IF(X11&lt;&gt;0,+(Y11/X11)*100,0)</f>
        <v>-46.29313440275707</v>
      </c>
      <c r="AA11" s="53">
        <f>SUM(AA6:AA10)</f>
        <v>232711000</v>
      </c>
    </row>
    <row r="12" spans="1:27" ht="13.5">
      <c r="A12" s="54" t="s">
        <v>38</v>
      </c>
      <c r="B12" s="35"/>
      <c r="C12" s="9">
        <v>16267822</v>
      </c>
      <c r="D12" s="10"/>
      <c r="E12" s="11">
        <v>7500000</v>
      </c>
      <c r="F12" s="11">
        <v>7500000</v>
      </c>
      <c r="G12" s="11"/>
      <c r="H12" s="11">
        <v>694206</v>
      </c>
      <c r="I12" s="11"/>
      <c r="J12" s="11">
        <v>694206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694206</v>
      </c>
      <c r="X12" s="11">
        <v>1875000</v>
      </c>
      <c r="Y12" s="11">
        <v>-1180794</v>
      </c>
      <c r="Z12" s="2">
        <v>-62.98</v>
      </c>
      <c r="AA12" s="15">
        <v>7500000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5780582</v>
      </c>
      <c r="D15" s="10"/>
      <c r="E15" s="11"/>
      <c r="F15" s="11"/>
      <c r="G15" s="11">
        <v>67308</v>
      </c>
      <c r="H15" s="11">
        <v>123326</v>
      </c>
      <c r="I15" s="11">
        <v>282341</v>
      </c>
      <c r="J15" s="11">
        <v>472975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472975</v>
      </c>
      <c r="X15" s="11"/>
      <c r="Y15" s="11">
        <v>472975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15000000</v>
      </c>
      <c r="F20" s="60">
        <f t="shared" si="2"/>
        <v>15000000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3750000</v>
      </c>
      <c r="Y20" s="60">
        <f t="shared" si="2"/>
        <v>-3750000</v>
      </c>
      <c r="Z20" s="61">
        <f>+IF(X20&lt;&gt;0,+(Y20/X20)*100,0)</f>
        <v>-100</v>
      </c>
      <c r="AA20" s="62">
        <f>SUM(AA26:AA33)</f>
        <v>15000000</v>
      </c>
    </row>
    <row r="21" spans="1:27" ht="13.5">
      <c r="A21" s="46" t="s">
        <v>32</v>
      </c>
      <c r="B21" s="47"/>
      <c r="C21" s="9"/>
      <c r="D21" s="10"/>
      <c r="E21" s="11">
        <v>12000000</v>
      </c>
      <c r="F21" s="11">
        <v>12000000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3000000</v>
      </c>
      <c r="Y21" s="11">
        <v>-3000000</v>
      </c>
      <c r="Z21" s="2">
        <v>-100</v>
      </c>
      <c r="AA21" s="15">
        <v>12000000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3000000</v>
      </c>
      <c r="F24" s="11">
        <v>3000000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750000</v>
      </c>
      <c r="Y24" s="11">
        <v>-750000</v>
      </c>
      <c r="Z24" s="2">
        <v>-100</v>
      </c>
      <c r="AA24" s="15">
        <v>3000000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15000000</v>
      </c>
      <c r="F26" s="51">
        <f t="shared" si="3"/>
        <v>15000000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3750000</v>
      </c>
      <c r="Y26" s="51">
        <f t="shared" si="3"/>
        <v>-3750000</v>
      </c>
      <c r="Z26" s="52">
        <f>+IF(X26&lt;&gt;0,+(Y26/X26)*100,0)</f>
        <v>-100</v>
      </c>
      <c r="AA26" s="53">
        <f>SUM(AA21:AA25)</f>
        <v>15000000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138081603</v>
      </c>
      <c r="D36" s="10">
        <f t="shared" si="4"/>
        <v>0</v>
      </c>
      <c r="E36" s="11">
        <f t="shared" si="4"/>
        <v>121519000</v>
      </c>
      <c r="F36" s="11">
        <f t="shared" si="4"/>
        <v>121519000</v>
      </c>
      <c r="G36" s="11">
        <f t="shared" si="4"/>
        <v>9817268</v>
      </c>
      <c r="H36" s="11">
        <f t="shared" si="4"/>
        <v>6720889</v>
      </c>
      <c r="I36" s="11">
        <f t="shared" si="4"/>
        <v>7301838</v>
      </c>
      <c r="J36" s="11">
        <f t="shared" si="4"/>
        <v>23839995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23839995</v>
      </c>
      <c r="X36" s="11">
        <f t="shared" si="4"/>
        <v>30379750</v>
      </c>
      <c r="Y36" s="11">
        <f t="shared" si="4"/>
        <v>-6539755</v>
      </c>
      <c r="Z36" s="2">
        <f aca="true" t="shared" si="5" ref="Z36:Z49">+IF(X36&lt;&gt;0,+(Y36/X36)*100,0)</f>
        <v>-21.52669129930299</v>
      </c>
      <c r="AA36" s="15">
        <f>AA6+AA21</f>
        <v>121519000</v>
      </c>
    </row>
    <row r="37" spans="1:27" ht="13.5">
      <c r="A37" s="46" t="s">
        <v>33</v>
      </c>
      <c r="B37" s="47"/>
      <c r="C37" s="9">
        <f t="shared" si="4"/>
        <v>18969363</v>
      </c>
      <c r="D37" s="10">
        <f t="shared" si="4"/>
        <v>0</v>
      </c>
      <c r="E37" s="11">
        <f t="shared" si="4"/>
        <v>13304000</v>
      </c>
      <c r="F37" s="11">
        <f t="shared" si="4"/>
        <v>13304000</v>
      </c>
      <c r="G37" s="11">
        <f t="shared" si="4"/>
        <v>0</v>
      </c>
      <c r="H37" s="11">
        <f t="shared" si="4"/>
        <v>0</v>
      </c>
      <c r="I37" s="11">
        <f t="shared" si="4"/>
        <v>858341</v>
      </c>
      <c r="J37" s="11">
        <f t="shared" si="4"/>
        <v>858341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858341</v>
      </c>
      <c r="X37" s="11">
        <f t="shared" si="4"/>
        <v>3326000</v>
      </c>
      <c r="Y37" s="11">
        <f t="shared" si="4"/>
        <v>-2467659</v>
      </c>
      <c r="Z37" s="2">
        <f t="shared" si="5"/>
        <v>-74.19299458809381</v>
      </c>
      <c r="AA37" s="15">
        <f>AA7+AA22</f>
        <v>13304000</v>
      </c>
    </row>
    <row r="38" spans="1:27" ht="13.5">
      <c r="A38" s="46" t="s">
        <v>34</v>
      </c>
      <c r="B38" s="47"/>
      <c r="C38" s="9">
        <f t="shared" si="4"/>
        <v>89599030</v>
      </c>
      <c r="D38" s="10">
        <f t="shared" si="4"/>
        <v>0</v>
      </c>
      <c r="E38" s="11">
        <f t="shared" si="4"/>
        <v>107388000</v>
      </c>
      <c r="F38" s="11">
        <f t="shared" si="4"/>
        <v>107388000</v>
      </c>
      <c r="G38" s="11">
        <f t="shared" si="4"/>
        <v>0</v>
      </c>
      <c r="H38" s="11">
        <f t="shared" si="4"/>
        <v>795344</v>
      </c>
      <c r="I38" s="11">
        <f t="shared" si="4"/>
        <v>0</v>
      </c>
      <c r="J38" s="11">
        <f t="shared" si="4"/>
        <v>795344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795344</v>
      </c>
      <c r="X38" s="11">
        <f t="shared" si="4"/>
        <v>26847000</v>
      </c>
      <c r="Y38" s="11">
        <f t="shared" si="4"/>
        <v>-26051656</v>
      </c>
      <c r="Z38" s="2">
        <f t="shared" si="5"/>
        <v>-97.03749394718218</v>
      </c>
      <c r="AA38" s="15">
        <f>AA8+AA23</f>
        <v>107388000</v>
      </c>
    </row>
    <row r="39" spans="1:27" ht="13.5">
      <c r="A39" s="46" t="s">
        <v>35</v>
      </c>
      <c r="B39" s="47"/>
      <c r="C39" s="9">
        <f t="shared" si="4"/>
        <v>19068052</v>
      </c>
      <c r="D39" s="10">
        <f t="shared" si="4"/>
        <v>0</v>
      </c>
      <c r="E39" s="11">
        <f t="shared" si="4"/>
        <v>5500000</v>
      </c>
      <c r="F39" s="11">
        <f t="shared" si="4"/>
        <v>5500000</v>
      </c>
      <c r="G39" s="11">
        <f t="shared" si="4"/>
        <v>5751766</v>
      </c>
      <c r="H39" s="11">
        <f t="shared" si="4"/>
        <v>0</v>
      </c>
      <c r="I39" s="11">
        <f t="shared" si="4"/>
        <v>0</v>
      </c>
      <c r="J39" s="11">
        <f t="shared" si="4"/>
        <v>5751766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5751766</v>
      </c>
      <c r="X39" s="11">
        <f t="shared" si="4"/>
        <v>1375000</v>
      </c>
      <c r="Y39" s="11">
        <f t="shared" si="4"/>
        <v>4376766</v>
      </c>
      <c r="Z39" s="2">
        <f t="shared" si="5"/>
        <v>318.31025454545454</v>
      </c>
      <c r="AA39" s="15">
        <f>AA9+AA24</f>
        <v>5500000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265718048</v>
      </c>
      <c r="D41" s="50">
        <f t="shared" si="6"/>
        <v>0</v>
      </c>
      <c r="E41" s="51">
        <f t="shared" si="6"/>
        <v>247711000</v>
      </c>
      <c r="F41" s="51">
        <f t="shared" si="6"/>
        <v>247711000</v>
      </c>
      <c r="G41" s="51">
        <f t="shared" si="6"/>
        <v>15569034</v>
      </c>
      <c r="H41" s="51">
        <f t="shared" si="6"/>
        <v>7516233</v>
      </c>
      <c r="I41" s="51">
        <f t="shared" si="6"/>
        <v>8160179</v>
      </c>
      <c r="J41" s="51">
        <f t="shared" si="6"/>
        <v>31245446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31245446</v>
      </c>
      <c r="X41" s="51">
        <f t="shared" si="6"/>
        <v>61927750</v>
      </c>
      <c r="Y41" s="51">
        <f t="shared" si="6"/>
        <v>-30682304</v>
      </c>
      <c r="Z41" s="52">
        <f t="shared" si="5"/>
        <v>-49.545323380875296</v>
      </c>
      <c r="AA41" s="53">
        <f>SUM(AA36:AA40)</f>
        <v>247711000</v>
      </c>
    </row>
    <row r="42" spans="1:27" ht="13.5">
      <c r="A42" s="54" t="s">
        <v>38</v>
      </c>
      <c r="B42" s="35"/>
      <c r="C42" s="65">
        <f aca="true" t="shared" si="7" ref="C42:Y48">C12+C27</f>
        <v>16267822</v>
      </c>
      <c r="D42" s="66">
        <f t="shared" si="7"/>
        <v>0</v>
      </c>
      <c r="E42" s="67">
        <f t="shared" si="7"/>
        <v>7500000</v>
      </c>
      <c r="F42" s="67">
        <f t="shared" si="7"/>
        <v>7500000</v>
      </c>
      <c r="G42" s="67">
        <f t="shared" si="7"/>
        <v>0</v>
      </c>
      <c r="H42" s="67">
        <f t="shared" si="7"/>
        <v>694206</v>
      </c>
      <c r="I42" s="67">
        <f t="shared" si="7"/>
        <v>0</v>
      </c>
      <c r="J42" s="67">
        <f t="shared" si="7"/>
        <v>694206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694206</v>
      </c>
      <c r="X42" s="67">
        <f t="shared" si="7"/>
        <v>1875000</v>
      </c>
      <c r="Y42" s="67">
        <f t="shared" si="7"/>
        <v>-1180794</v>
      </c>
      <c r="Z42" s="69">
        <f t="shared" si="5"/>
        <v>-62.97568</v>
      </c>
      <c r="AA42" s="68">
        <f aca="true" t="shared" si="8" ref="AA42:AA48">AA12+AA27</f>
        <v>7500000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5780582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67308</v>
      </c>
      <c r="H45" s="67">
        <f t="shared" si="7"/>
        <v>123326</v>
      </c>
      <c r="I45" s="67">
        <f t="shared" si="7"/>
        <v>282341</v>
      </c>
      <c r="J45" s="67">
        <f t="shared" si="7"/>
        <v>472975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472975</v>
      </c>
      <c r="X45" s="67">
        <f t="shared" si="7"/>
        <v>0</v>
      </c>
      <c r="Y45" s="67">
        <f t="shared" si="7"/>
        <v>472975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287766452</v>
      </c>
      <c r="D49" s="78">
        <f t="shared" si="9"/>
        <v>0</v>
      </c>
      <c r="E49" s="79">
        <f t="shared" si="9"/>
        <v>255211000</v>
      </c>
      <c r="F49" s="79">
        <f t="shared" si="9"/>
        <v>255211000</v>
      </c>
      <c r="G49" s="79">
        <f t="shared" si="9"/>
        <v>15636342</v>
      </c>
      <c r="H49" s="79">
        <f t="shared" si="9"/>
        <v>8333765</v>
      </c>
      <c r="I49" s="79">
        <f t="shared" si="9"/>
        <v>8442520</v>
      </c>
      <c r="J49" s="79">
        <f t="shared" si="9"/>
        <v>32412627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32412627</v>
      </c>
      <c r="X49" s="79">
        <f t="shared" si="9"/>
        <v>63802750</v>
      </c>
      <c r="Y49" s="79">
        <f t="shared" si="9"/>
        <v>-31390123</v>
      </c>
      <c r="Z49" s="80">
        <f t="shared" si="5"/>
        <v>-49.19869911563373</v>
      </c>
      <c r="AA49" s="81">
        <f>SUM(AA41:AA48)</f>
        <v>255211000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71923000</v>
      </c>
      <c r="F51" s="67">
        <f t="shared" si="10"/>
        <v>71923000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17980750</v>
      </c>
      <c r="Y51" s="67">
        <f t="shared" si="10"/>
        <v>-17980750</v>
      </c>
      <c r="Z51" s="69">
        <f>+IF(X51&lt;&gt;0,+(Y51/X51)*100,0)</f>
        <v>-100</v>
      </c>
      <c r="AA51" s="68">
        <f>SUM(AA57:AA61)</f>
        <v>71923000</v>
      </c>
    </row>
    <row r="52" spans="1:27" ht="13.5">
      <c r="A52" s="84" t="s">
        <v>32</v>
      </c>
      <c r="B52" s="47"/>
      <c r="C52" s="9"/>
      <c r="D52" s="10"/>
      <c r="E52" s="11">
        <v>10103000</v>
      </c>
      <c r="F52" s="11">
        <v>10103000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2525750</v>
      </c>
      <c r="Y52" s="11">
        <v>-2525750</v>
      </c>
      <c r="Z52" s="2">
        <v>-100</v>
      </c>
      <c r="AA52" s="15">
        <v>10103000</v>
      </c>
    </row>
    <row r="53" spans="1:27" ht="13.5">
      <c r="A53" s="84" t="s">
        <v>33</v>
      </c>
      <c r="B53" s="47"/>
      <c r="C53" s="9"/>
      <c r="D53" s="10"/>
      <c r="E53" s="11">
        <v>15800000</v>
      </c>
      <c r="F53" s="11">
        <v>15800000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3950000</v>
      </c>
      <c r="Y53" s="11">
        <v>-3950000</v>
      </c>
      <c r="Z53" s="2">
        <v>-100</v>
      </c>
      <c r="AA53" s="15">
        <v>15800000</v>
      </c>
    </row>
    <row r="54" spans="1:27" ht="13.5">
      <c r="A54" s="84" t="s">
        <v>34</v>
      </c>
      <c r="B54" s="47"/>
      <c r="C54" s="9"/>
      <c r="D54" s="10"/>
      <c r="E54" s="11">
        <v>23011000</v>
      </c>
      <c r="F54" s="11">
        <v>23011000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5752750</v>
      </c>
      <c r="Y54" s="11">
        <v>-5752750</v>
      </c>
      <c r="Z54" s="2">
        <v>-100</v>
      </c>
      <c r="AA54" s="15">
        <v>23011000</v>
      </c>
    </row>
    <row r="55" spans="1:27" ht="13.5">
      <c r="A55" s="84" t="s">
        <v>35</v>
      </c>
      <c r="B55" s="47"/>
      <c r="C55" s="9"/>
      <c r="D55" s="10"/>
      <c r="E55" s="11">
        <v>5500000</v>
      </c>
      <c r="F55" s="11">
        <v>5500000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1375000</v>
      </c>
      <c r="Y55" s="11">
        <v>-1375000</v>
      </c>
      <c r="Z55" s="2">
        <v>-100</v>
      </c>
      <c r="AA55" s="15">
        <v>5500000</v>
      </c>
    </row>
    <row r="56" spans="1:27" ht="13.5">
      <c r="A56" s="84" t="s">
        <v>36</v>
      </c>
      <c r="B56" s="47"/>
      <c r="C56" s="9"/>
      <c r="D56" s="10"/>
      <c r="E56" s="11">
        <v>762000</v>
      </c>
      <c r="F56" s="11">
        <v>762000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190500</v>
      </c>
      <c r="Y56" s="11">
        <v>-190500</v>
      </c>
      <c r="Z56" s="2">
        <v>-100</v>
      </c>
      <c r="AA56" s="15">
        <v>762000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55176000</v>
      </c>
      <c r="F57" s="51">
        <f t="shared" si="11"/>
        <v>55176000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13794000</v>
      </c>
      <c r="Y57" s="51">
        <f t="shared" si="11"/>
        <v>-13794000</v>
      </c>
      <c r="Z57" s="52">
        <f>+IF(X57&lt;&gt;0,+(Y57/X57)*100,0)</f>
        <v>-100</v>
      </c>
      <c r="AA57" s="53">
        <f>SUM(AA52:AA56)</f>
        <v>55176000</v>
      </c>
    </row>
    <row r="58" spans="1:27" ht="13.5">
      <c r="A58" s="86" t="s">
        <v>38</v>
      </c>
      <c r="B58" s="35"/>
      <c r="C58" s="9"/>
      <c r="D58" s="10"/>
      <c r="E58" s="11">
        <v>5140000</v>
      </c>
      <c r="F58" s="11">
        <v>5140000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1285000</v>
      </c>
      <c r="Y58" s="11">
        <v>-1285000</v>
      </c>
      <c r="Z58" s="2">
        <v>-100</v>
      </c>
      <c r="AA58" s="15">
        <v>5140000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11607000</v>
      </c>
      <c r="F61" s="11">
        <v>11607000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2901750</v>
      </c>
      <c r="Y61" s="11">
        <v>-2901750</v>
      </c>
      <c r="Z61" s="2">
        <v>-100</v>
      </c>
      <c r="AA61" s="15">
        <v>11607000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8444109</v>
      </c>
      <c r="H65" s="11">
        <v>8517467</v>
      </c>
      <c r="I65" s="11">
        <v>8630903</v>
      </c>
      <c r="J65" s="11">
        <v>25592479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25592479</v>
      </c>
      <c r="X65" s="11"/>
      <c r="Y65" s="11">
        <v>25592479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1069280</v>
      </c>
      <c r="H66" s="14">
        <v>2272951</v>
      </c>
      <c r="I66" s="14">
        <v>6898600</v>
      </c>
      <c r="J66" s="14">
        <v>10240831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10240831</v>
      </c>
      <c r="X66" s="14"/>
      <c r="Y66" s="14">
        <v>10240831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926754</v>
      </c>
      <c r="H67" s="11">
        <v>5506273</v>
      </c>
      <c r="I67" s="11">
        <v>6151602</v>
      </c>
      <c r="J67" s="11">
        <v>12584629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12584629</v>
      </c>
      <c r="X67" s="11"/>
      <c r="Y67" s="11">
        <v>12584629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343648</v>
      </c>
      <c r="H68" s="11">
        <v>1879024</v>
      </c>
      <c r="I68" s="11">
        <v>1727539</v>
      </c>
      <c r="J68" s="11">
        <v>3950211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3950211</v>
      </c>
      <c r="X68" s="11"/>
      <c r="Y68" s="11">
        <v>3950211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10783791</v>
      </c>
      <c r="H69" s="79">
        <f t="shared" si="12"/>
        <v>18175715</v>
      </c>
      <c r="I69" s="79">
        <f t="shared" si="12"/>
        <v>23408644</v>
      </c>
      <c r="J69" s="79">
        <f t="shared" si="12"/>
        <v>52368150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52368150</v>
      </c>
      <c r="X69" s="79">
        <f t="shared" si="12"/>
        <v>0</v>
      </c>
      <c r="Y69" s="79">
        <f t="shared" si="12"/>
        <v>52368150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207616580</v>
      </c>
      <c r="F5" s="43">
        <f t="shared" si="0"/>
        <v>207616580</v>
      </c>
      <c r="G5" s="43">
        <f t="shared" si="0"/>
        <v>34235696</v>
      </c>
      <c r="H5" s="43">
        <f t="shared" si="0"/>
        <v>29778636</v>
      </c>
      <c r="I5" s="43">
        <f t="shared" si="0"/>
        <v>20532565</v>
      </c>
      <c r="J5" s="43">
        <f t="shared" si="0"/>
        <v>84546897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84546897</v>
      </c>
      <c r="X5" s="43">
        <f t="shared" si="0"/>
        <v>51904146</v>
      </c>
      <c r="Y5" s="43">
        <f t="shared" si="0"/>
        <v>32642751</v>
      </c>
      <c r="Z5" s="44">
        <f>+IF(X5&lt;&gt;0,+(Y5/X5)*100,0)</f>
        <v>62.89045002300973</v>
      </c>
      <c r="AA5" s="45">
        <f>SUM(AA11:AA18)</f>
        <v>207616580</v>
      </c>
    </row>
    <row r="6" spans="1:27" ht="13.5">
      <c r="A6" s="46" t="s">
        <v>32</v>
      </c>
      <c r="B6" s="47"/>
      <c r="C6" s="9"/>
      <c r="D6" s="10"/>
      <c r="E6" s="11">
        <v>99541219</v>
      </c>
      <c r="F6" s="11">
        <v>99541219</v>
      </c>
      <c r="G6" s="11">
        <v>29900137</v>
      </c>
      <c r="H6" s="11">
        <v>25515005</v>
      </c>
      <c r="I6" s="11">
        <v>11460081</v>
      </c>
      <c r="J6" s="11">
        <v>66875223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66875223</v>
      </c>
      <c r="X6" s="11">
        <v>24885305</v>
      </c>
      <c r="Y6" s="11">
        <v>41989918</v>
      </c>
      <c r="Z6" s="2">
        <v>168.73</v>
      </c>
      <c r="AA6" s="15">
        <v>99541219</v>
      </c>
    </row>
    <row r="7" spans="1:27" ht="13.5">
      <c r="A7" s="46" t="s">
        <v>33</v>
      </c>
      <c r="B7" s="47"/>
      <c r="C7" s="9"/>
      <c r="D7" s="10"/>
      <c r="E7" s="11"/>
      <c r="F7" s="11"/>
      <c r="G7" s="11">
        <v>1620859</v>
      </c>
      <c r="H7" s="11">
        <v>2370032</v>
      </c>
      <c r="I7" s="11">
        <v>2851653</v>
      </c>
      <c r="J7" s="11">
        <v>6842544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6842544</v>
      </c>
      <c r="X7" s="11"/>
      <c r="Y7" s="11">
        <v>6842544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30216454</v>
      </c>
      <c r="F8" s="11">
        <v>30216454</v>
      </c>
      <c r="G8" s="11"/>
      <c r="H8" s="11"/>
      <c r="I8" s="11">
        <v>2784348</v>
      </c>
      <c r="J8" s="11">
        <v>2784348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2784348</v>
      </c>
      <c r="X8" s="11">
        <v>7554114</v>
      </c>
      <c r="Y8" s="11">
        <v>-4769766</v>
      </c>
      <c r="Z8" s="2">
        <v>-63.14</v>
      </c>
      <c r="AA8" s="15">
        <v>30216454</v>
      </c>
    </row>
    <row r="9" spans="1:27" ht="13.5">
      <c r="A9" s="46" t="s">
        <v>35</v>
      </c>
      <c r="B9" s="47"/>
      <c r="C9" s="9"/>
      <c r="D9" s="10"/>
      <c r="E9" s="11">
        <v>69000000</v>
      </c>
      <c r="F9" s="11">
        <v>69000000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17250000</v>
      </c>
      <c r="Y9" s="11">
        <v>-17250000</v>
      </c>
      <c r="Z9" s="2">
        <v>-100</v>
      </c>
      <c r="AA9" s="15">
        <v>69000000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>
        <v>800193</v>
      </c>
      <c r="J10" s="11">
        <v>800193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800193</v>
      </c>
      <c r="X10" s="11"/>
      <c r="Y10" s="11">
        <v>800193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198757673</v>
      </c>
      <c r="F11" s="51">
        <f t="shared" si="1"/>
        <v>198757673</v>
      </c>
      <c r="G11" s="51">
        <f t="shared" si="1"/>
        <v>31520996</v>
      </c>
      <c r="H11" s="51">
        <f t="shared" si="1"/>
        <v>27885037</v>
      </c>
      <c r="I11" s="51">
        <f t="shared" si="1"/>
        <v>17896275</v>
      </c>
      <c r="J11" s="51">
        <f t="shared" si="1"/>
        <v>77302308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77302308</v>
      </c>
      <c r="X11" s="51">
        <f t="shared" si="1"/>
        <v>49689419</v>
      </c>
      <c r="Y11" s="51">
        <f t="shared" si="1"/>
        <v>27612889</v>
      </c>
      <c r="Z11" s="52">
        <f>+IF(X11&lt;&gt;0,+(Y11/X11)*100,0)</f>
        <v>55.57096370959781</v>
      </c>
      <c r="AA11" s="53">
        <f>SUM(AA6:AA10)</f>
        <v>198757673</v>
      </c>
    </row>
    <row r="12" spans="1:27" ht="13.5">
      <c r="A12" s="54" t="s">
        <v>38</v>
      </c>
      <c r="B12" s="35"/>
      <c r="C12" s="9"/>
      <c r="D12" s="10"/>
      <c r="E12" s="11">
        <v>7858907</v>
      </c>
      <c r="F12" s="11">
        <v>7858907</v>
      </c>
      <c r="G12" s="11">
        <v>2714700</v>
      </c>
      <c r="H12" s="11">
        <v>1164599</v>
      </c>
      <c r="I12" s="11">
        <v>2636290</v>
      </c>
      <c r="J12" s="11">
        <v>6515589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6515589</v>
      </c>
      <c r="X12" s="11">
        <v>1964727</v>
      </c>
      <c r="Y12" s="11">
        <v>4550862</v>
      </c>
      <c r="Z12" s="2">
        <v>231.63</v>
      </c>
      <c r="AA12" s="15">
        <v>7858907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1000000</v>
      </c>
      <c r="F15" s="11">
        <v>1000000</v>
      </c>
      <c r="G15" s="11"/>
      <c r="H15" s="11">
        <v>729000</v>
      </c>
      <c r="I15" s="11"/>
      <c r="J15" s="11">
        <v>729000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729000</v>
      </c>
      <c r="X15" s="11">
        <v>250000</v>
      </c>
      <c r="Y15" s="11">
        <v>479000</v>
      </c>
      <c r="Z15" s="2">
        <v>191.6</v>
      </c>
      <c r="AA15" s="15">
        <v>1000000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279257510</v>
      </c>
      <c r="F20" s="60">
        <f t="shared" si="2"/>
        <v>279257510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69814378</v>
      </c>
      <c r="Y20" s="60">
        <f t="shared" si="2"/>
        <v>-69814378</v>
      </c>
      <c r="Z20" s="61">
        <f>+IF(X20&lt;&gt;0,+(Y20/X20)*100,0)</f>
        <v>-100</v>
      </c>
      <c r="AA20" s="62">
        <f>SUM(AA26:AA33)</f>
        <v>279257510</v>
      </c>
    </row>
    <row r="21" spans="1:27" ht="13.5">
      <c r="A21" s="46" t="s">
        <v>32</v>
      </c>
      <c r="B21" s="47"/>
      <c r="C21" s="9"/>
      <c r="D21" s="10"/>
      <c r="E21" s="11">
        <v>205460590</v>
      </c>
      <c r="F21" s="11">
        <v>205460590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51365148</v>
      </c>
      <c r="Y21" s="11">
        <v>-51365148</v>
      </c>
      <c r="Z21" s="2">
        <v>-100</v>
      </c>
      <c r="AA21" s="15">
        <v>205460590</v>
      </c>
    </row>
    <row r="22" spans="1:27" ht="13.5">
      <c r="A22" s="46" t="s">
        <v>33</v>
      </c>
      <c r="B22" s="47"/>
      <c r="C22" s="9"/>
      <c r="D22" s="10"/>
      <c r="E22" s="11">
        <v>21800000</v>
      </c>
      <c r="F22" s="11">
        <v>21800000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5450000</v>
      </c>
      <c r="Y22" s="11">
        <v>-5450000</v>
      </c>
      <c r="Z22" s="2">
        <v>-100</v>
      </c>
      <c r="AA22" s="15">
        <v>21800000</v>
      </c>
    </row>
    <row r="23" spans="1:27" ht="13.5">
      <c r="A23" s="46" t="s">
        <v>34</v>
      </c>
      <c r="B23" s="47"/>
      <c r="C23" s="9"/>
      <c r="D23" s="10"/>
      <c r="E23" s="11">
        <v>43000000</v>
      </c>
      <c r="F23" s="11">
        <v>43000000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10750000</v>
      </c>
      <c r="Y23" s="11">
        <v>-10750000</v>
      </c>
      <c r="Z23" s="2">
        <v>-100</v>
      </c>
      <c r="AA23" s="15">
        <v>43000000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270260590</v>
      </c>
      <c r="F26" s="51">
        <f t="shared" si="3"/>
        <v>270260590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67565148</v>
      </c>
      <c r="Y26" s="51">
        <f t="shared" si="3"/>
        <v>-67565148</v>
      </c>
      <c r="Z26" s="52">
        <f>+IF(X26&lt;&gt;0,+(Y26/X26)*100,0)</f>
        <v>-100</v>
      </c>
      <c r="AA26" s="53">
        <f>SUM(AA21:AA25)</f>
        <v>270260590</v>
      </c>
    </row>
    <row r="27" spans="1:27" ht="13.5">
      <c r="A27" s="54" t="s">
        <v>38</v>
      </c>
      <c r="B27" s="64"/>
      <c r="C27" s="9"/>
      <c r="D27" s="10"/>
      <c r="E27" s="11">
        <v>1531920</v>
      </c>
      <c r="F27" s="11">
        <v>1531920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382980</v>
      </c>
      <c r="Y27" s="11">
        <v>-382980</v>
      </c>
      <c r="Z27" s="2">
        <v>-100</v>
      </c>
      <c r="AA27" s="15">
        <v>1531920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7465000</v>
      </c>
      <c r="F30" s="11">
        <v>7465000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1866250</v>
      </c>
      <c r="Y30" s="11">
        <v>-1866250</v>
      </c>
      <c r="Z30" s="2">
        <v>-100</v>
      </c>
      <c r="AA30" s="15">
        <v>7465000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305001809</v>
      </c>
      <c r="F36" s="11">
        <f t="shared" si="4"/>
        <v>305001809</v>
      </c>
      <c r="G36" s="11">
        <f t="shared" si="4"/>
        <v>29900137</v>
      </c>
      <c r="H36" s="11">
        <f t="shared" si="4"/>
        <v>25515005</v>
      </c>
      <c r="I36" s="11">
        <f t="shared" si="4"/>
        <v>11460081</v>
      </c>
      <c r="J36" s="11">
        <f t="shared" si="4"/>
        <v>66875223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66875223</v>
      </c>
      <c r="X36" s="11">
        <f t="shared" si="4"/>
        <v>76250453</v>
      </c>
      <c r="Y36" s="11">
        <f t="shared" si="4"/>
        <v>-9375230</v>
      </c>
      <c r="Z36" s="2">
        <f aca="true" t="shared" si="5" ref="Z36:Z49">+IF(X36&lt;&gt;0,+(Y36/X36)*100,0)</f>
        <v>-12.295310560318901</v>
      </c>
      <c r="AA36" s="15">
        <f>AA6+AA21</f>
        <v>305001809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21800000</v>
      </c>
      <c r="F37" s="11">
        <f t="shared" si="4"/>
        <v>21800000</v>
      </c>
      <c r="G37" s="11">
        <f t="shared" si="4"/>
        <v>1620859</v>
      </c>
      <c r="H37" s="11">
        <f t="shared" si="4"/>
        <v>2370032</v>
      </c>
      <c r="I37" s="11">
        <f t="shared" si="4"/>
        <v>2851653</v>
      </c>
      <c r="J37" s="11">
        <f t="shared" si="4"/>
        <v>6842544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6842544</v>
      </c>
      <c r="X37" s="11">
        <f t="shared" si="4"/>
        <v>5450000</v>
      </c>
      <c r="Y37" s="11">
        <f t="shared" si="4"/>
        <v>1392544</v>
      </c>
      <c r="Z37" s="2">
        <f t="shared" si="5"/>
        <v>25.551266055045872</v>
      </c>
      <c r="AA37" s="15">
        <f>AA7+AA22</f>
        <v>21800000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73216454</v>
      </c>
      <c r="F38" s="11">
        <f t="shared" si="4"/>
        <v>73216454</v>
      </c>
      <c r="G38" s="11">
        <f t="shared" si="4"/>
        <v>0</v>
      </c>
      <c r="H38" s="11">
        <f t="shared" si="4"/>
        <v>0</v>
      </c>
      <c r="I38" s="11">
        <f t="shared" si="4"/>
        <v>2784348</v>
      </c>
      <c r="J38" s="11">
        <f t="shared" si="4"/>
        <v>2784348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2784348</v>
      </c>
      <c r="X38" s="11">
        <f t="shared" si="4"/>
        <v>18304114</v>
      </c>
      <c r="Y38" s="11">
        <f t="shared" si="4"/>
        <v>-15519766</v>
      </c>
      <c r="Z38" s="2">
        <f t="shared" si="5"/>
        <v>-84.78840330649165</v>
      </c>
      <c r="AA38" s="15">
        <f>AA8+AA23</f>
        <v>73216454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69000000</v>
      </c>
      <c r="F39" s="11">
        <f t="shared" si="4"/>
        <v>69000000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17250000</v>
      </c>
      <c r="Y39" s="11">
        <f t="shared" si="4"/>
        <v>-17250000</v>
      </c>
      <c r="Z39" s="2">
        <f t="shared" si="5"/>
        <v>-100</v>
      </c>
      <c r="AA39" s="15">
        <f>AA9+AA24</f>
        <v>69000000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800193</v>
      </c>
      <c r="J40" s="11">
        <f t="shared" si="4"/>
        <v>800193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800193</v>
      </c>
      <c r="X40" s="11">
        <f t="shared" si="4"/>
        <v>0</v>
      </c>
      <c r="Y40" s="11">
        <f t="shared" si="4"/>
        <v>800193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469018263</v>
      </c>
      <c r="F41" s="51">
        <f t="shared" si="6"/>
        <v>469018263</v>
      </c>
      <c r="G41" s="51">
        <f t="shared" si="6"/>
        <v>31520996</v>
      </c>
      <c r="H41" s="51">
        <f t="shared" si="6"/>
        <v>27885037</v>
      </c>
      <c r="I41" s="51">
        <f t="shared" si="6"/>
        <v>17896275</v>
      </c>
      <c r="J41" s="51">
        <f t="shared" si="6"/>
        <v>77302308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77302308</v>
      </c>
      <c r="X41" s="51">
        <f t="shared" si="6"/>
        <v>117254567</v>
      </c>
      <c r="Y41" s="51">
        <f t="shared" si="6"/>
        <v>-39952259</v>
      </c>
      <c r="Z41" s="52">
        <f t="shared" si="5"/>
        <v>-34.073094142252046</v>
      </c>
      <c r="AA41" s="53">
        <f>SUM(AA36:AA40)</f>
        <v>469018263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9390827</v>
      </c>
      <c r="F42" s="67">
        <f t="shared" si="7"/>
        <v>9390827</v>
      </c>
      <c r="G42" s="67">
        <f t="shared" si="7"/>
        <v>2714700</v>
      </c>
      <c r="H42" s="67">
        <f t="shared" si="7"/>
        <v>1164599</v>
      </c>
      <c r="I42" s="67">
        <f t="shared" si="7"/>
        <v>2636290</v>
      </c>
      <c r="J42" s="67">
        <f t="shared" si="7"/>
        <v>6515589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6515589</v>
      </c>
      <c r="X42" s="67">
        <f t="shared" si="7"/>
        <v>2347707</v>
      </c>
      <c r="Y42" s="67">
        <f t="shared" si="7"/>
        <v>4167882</v>
      </c>
      <c r="Z42" s="69">
        <f t="shared" si="5"/>
        <v>177.52990471127785</v>
      </c>
      <c r="AA42" s="68">
        <f aca="true" t="shared" si="8" ref="AA42:AA48">AA12+AA27</f>
        <v>9390827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8465000</v>
      </c>
      <c r="F45" s="67">
        <f t="shared" si="7"/>
        <v>8465000</v>
      </c>
      <c r="G45" s="67">
        <f t="shared" si="7"/>
        <v>0</v>
      </c>
      <c r="H45" s="67">
        <f t="shared" si="7"/>
        <v>729000</v>
      </c>
      <c r="I45" s="67">
        <f t="shared" si="7"/>
        <v>0</v>
      </c>
      <c r="J45" s="67">
        <f t="shared" si="7"/>
        <v>729000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729000</v>
      </c>
      <c r="X45" s="67">
        <f t="shared" si="7"/>
        <v>2116250</v>
      </c>
      <c r="Y45" s="67">
        <f t="shared" si="7"/>
        <v>-1387250</v>
      </c>
      <c r="Z45" s="69">
        <f t="shared" si="5"/>
        <v>-65.55227406969875</v>
      </c>
      <c r="AA45" s="68">
        <f t="shared" si="8"/>
        <v>8465000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486874090</v>
      </c>
      <c r="F49" s="79">
        <f t="shared" si="9"/>
        <v>486874090</v>
      </c>
      <c r="G49" s="79">
        <f t="shared" si="9"/>
        <v>34235696</v>
      </c>
      <c r="H49" s="79">
        <f t="shared" si="9"/>
        <v>29778636</v>
      </c>
      <c r="I49" s="79">
        <f t="shared" si="9"/>
        <v>20532565</v>
      </c>
      <c r="J49" s="79">
        <f t="shared" si="9"/>
        <v>84546897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84546897</v>
      </c>
      <c r="X49" s="79">
        <f t="shared" si="9"/>
        <v>121718524</v>
      </c>
      <c r="Y49" s="79">
        <f t="shared" si="9"/>
        <v>-37171627</v>
      </c>
      <c r="Z49" s="80">
        <f t="shared" si="5"/>
        <v>-30.53900571452871</v>
      </c>
      <c r="AA49" s="81">
        <f>SUM(AA41:AA48)</f>
        <v>486874090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131711540</v>
      </c>
      <c r="F51" s="67">
        <f t="shared" si="10"/>
        <v>131711540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32927885</v>
      </c>
      <c r="Y51" s="67">
        <f t="shared" si="10"/>
        <v>-32927885</v>
      </c>
      <c r="Z51" s="69">
        <f>+IF(X51&lt;&gt;0,+(Y51/X51)*100,0)</f>
        <v>-100</v>
      </c>
      <c r="AA51" s="68">
        <f>SUM(AA57:AA61)</f>
        <v>131711540</v>
      </c>
    </row>
    <row r="52" spans="1:27" ht="13.5">
      <c r="A52" s="84" t="s">
        <v>32</v>
      </c>
      <c r="B52" s="47"/>
      <c r="C52" s="9"/>
      <c r="D52" s="10"/>
      <c r="E52" s="11">
        <v>10900000</v>
      </c>
      <c r="F52" s="11">
        <v>10900000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2725000</v>
      </c>
      <c r="Y52" s="11">
        <v>-2725000</v>
      </c>
      <c r="Z52" s="2">
        <v>-100</v>
      </c>
      <c r="AA52" s="15">
        <v>10900000</v>
      </c>
    </row>
    <row r="53" spans="1:27" ht="13.5">
      <c r="A53" s="84" t="s">
        <v>33</v>
      </c>
      <c r="B53" s="47"/>
      <c r="C53" s="9"/>
      <c r="D53" s="10"/>
      <c r="E53" s="11">
        <v>14206800</v>
      </c>
      <c r="F53" s="11">
        <v>14206800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3551700</v>
      </c>
      <c r="Y53" s="11">
        <v>-3551700</v>
      </c>
      <c r="Z53" s="2">
        <v>-100</v>
      </c>
      <c r="AA53" s="15">
        <v>14206800</v>
      </c>
    </row>
    <row r="54" spans="1:27" ht="13.5">
      <c r="A54" s="84" t="s">
        <v>34</v>
      </c>
      <c r="B54" s="47"/>
      <c r="C54" s="9"/>
      <c r="D54" s="10"/>
      <c r="E54" s="11">
        <v>14745000</v>
      </c>
      <c r="F54" s="11">
        <v>14745000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3686250</v>
      </c>
      <c r="Y54" s="11">
        <v>-3686250</v>
      </c>
      <c r="Z54" s="2">
        <v>-100</v>
      </c>
      <c r="AA54" s="15">
        <v>14745000</v>
      </c>
    </row>
    <row r="55" spans="1:27" ht="13.5">
      <c r="A55" s="84" t="s">
        <v>35</v>
      </c>
      <c r="B55" s="47"/>
      <c r="C55" s="9"/>
      <c r="D55" s="10"/>
      <c r="E55" s="11">
        <v>4004000</v>
      </c>
      <c r="F55" s="11">
        <v>4004000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1001000</v>
      </c>
      <c r="Y55" s="11">
        <v>-1001000</v>
      </c>
      <c r="Z55" s="2">
        <v>-100</v>
      </c>
      <c r="AA55" s="15">
        <v>4004000</v>
      </c>
    </row>
    <row r="56" spans="1:27" ht="13.5">
      <c r="A56" s="84" t="s">
        <v>36</v>
      </c>
      <c r="B56" s="47"/>
      <c r="C56" s="9"/>
      <c r="D56" s="10"/>
      <c r="E56" s="11">
        <v>4000000</v>
      </c>
      <c r="F56" s="11">
        <v>4000000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1000000</v>
      </c>
      <c r="Y56" s="11">
        <v>-1000000</v>
      </c>
      <c r="Z56" s="2">
        <v>-100</v>
      </c>
      <c r="AA56" s="15">
        <v>4000000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47855800</v>
      </c>
      <c r="F57" s="51">
        <f t="shared" si="11"/>
        <v>47855800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11963950</v>
      </c>
      <c r="Y57" s="51">
        <f t="shared" si="11"/>
        <v>-11963950</v>
      </c>
      <c r="Z57" s="52">
        <f>+IF(X57&lt;&gt;0,+(Y57/X57)*100,0)</f>
        <v>-100</v>
      </c>
      <c r="AA57" s="53">
        <f>SUM(AA52:AA56)</f>
        <v>47855800</v>
      </c>
    </row>
    <row r="58" spans="1:27" ht="13.5">
      <c r="A58" s="86" t="s">
        <v>38</v>
      </c>
      <c r="B58" s="35"/>
      <c r="C58" s="9"/>
      <c r="D58" s="10"/>
      <c r="E58" s="11">
        <v>2618101</v>
      </c>
      <c r="F58" s="11">
        <v>2618101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654525</v>
      </c>
      <c r="Y58" s="11">
        <v>-654525</v>
      </c>
      <c r="Z58" s="2">
        <v>-100</v>
      </c>
      <c r="AA58" s="15">
        <v>2618101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729000</v>
      </c>
      <c r="F60" s="11">
        <v>729000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182250</v>
      </c>
      <c r="Y60" s="11">
        <v>-182250</v>
      </c>
      <c r="Z60" s="2">
        <v>-100</v>
      </c>
      <c r="AA60" s="15">
        <v>729000</v>
      </c>
    </row>
    <row r="61" spans="1:27" ht="13.5">
      <c r="A61" s="86" t="s">
        <v>41</v>
      </c>
      <c r="B61" s="35" t="s">
        <v>51</v>
      </c>
      <c r="C61" s="9"/>
      <c r="D61" s="10"/>
      <c r="E61" s="11">
        <v>80508639</v>
      </c>
      <c r="F61" s="11">
        <v>80508639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20127160</v>
      </c>
      <c r="Y61" s="11">
        <v>-20127160</v>
      </c>
      <c r="Z61" s="2">
        <v>-100</v>
      </c>
      <c r="AA61" s="15">
        <v>80508639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61112323</v>
      </c>
      <c r="F66" s="14"/>
      <c r="G66" s="14">
        <v>989193</v>
      </c>
      <c r="H66" s="14">
        <v>2484446</v>
      </c>
      <c r="I66" s="14">
        <v>3995650</v>
      </c>
      <c r="J66" s="14">
        <v>7469289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7469289</v>
      </c>
      <c r="X66" s="14"/>
      <c r="Y66" s="14">
        <v>7469289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25306217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45293000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131711540</v>
      </c>
      <c r="F69" s="79">
        <f t="shared" si="12"/>
        <v>0</v>
      </c>
      <c r="G69" s="79">
        <f t="shared" si="12"/>
        <v>989193</v>
      </c>
      <c r="H69" s="79">
        <f t="shared" si="12"/>
        <v>2484446</v>
      </c>
      <c r="I69" s="79">
        <f t="shared" si="12"/>
        <v>3995650</v>
      </c>
      <c r="J69" s="79">
        <f t="shared" si="12"/>
        <v>7469289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7469289</v>
      </c>
      <c r="X69" s="79">
        <f t="shared" si="12"/>
        <v>0</v>
      </c>
      <c r="Y69" s="79">
        <f t="shared" si="12"/>
        <v>7469289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51600411</v>
      </c>
      <c r="D5" s="42">
        <f t="shared" si="0"/>
        <v>0</v>
      </c>
      <c r="E5" s="43">
        <f t="shared" si="0"/>
        <v>34769250</v>
      </c>
      <c r="F5" s="43">
        <f t="shared" si="0"/>
        <v>34769250</v>
      </c>
      <c r="G5" s="43">
        <f t="shared" si="0"/>
        <v>2874930</v>
      </c>
      <c r="H5" s="43">
        <f t="shared" si="0"/>
        <v>4084328</v>
      </c>
      <c r="I5" s="43">
        <f t="shared" si="0"/>
        <v>2835520</v>
      </c>
      <c r="J5" s="43">
        <f t="shared" si="0"/>
        <v>9794778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9794778</v>
      </c>
      <c r="X5" s="43">
        <f t="shared" si="0"/>
        <v>8692313</v>
      </c>
      <c r="Y5" s="43">
        <f t="shared" si="0"/>
        <v>1102465</v>
      </c>
      <c r="Z5" s="44">
        <f>+IF(X5&lt;&gt;0,+(Y5/X5)*100,0)</f>
        <v>12.683217919097023</v>
      </c>
      <c r="AA5" s="45">
        <f>SUM(AA11:AA18)</f>
        <v>34769250</v>
      </c>
    </row>
    <row r="6" spans="1:27" ht="13.5">
      <c r="A6" s="46" t="s">
        <v>32</v>
      </c>
      <c r="B6" s="47"/>
      <c r="C6" s="9">
        <v>48677390</v>
      </c>
      <c r="D6" s="10"/>
      <c r="E6" s="11">
        <v>17969250</v>
      </c>
      <c r="F6" s="11">
        <v>17969250</v>
      </c>
      <c r="G6" s="11">
        <v>2874930</v>
      </c>
      <c r="H6" s="11">
        <v>2708747</v>
      </c>
      <c r="I6" s="11">
        <v>1162671</v>
      </c>
      <c r="J6" s="11">
        <v>6746348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6746348</v>
      </c>
      <c r="X6" s="11">
        <v>4492313</v>
      </c>
      <c r="Y6" s="11">
        <v>2254035</v>
      </c>
      <c r="Z6" s="2">
        <v>50.18</v>
      </c>
      <c r="AA6" s="15">
        <v>17969250</v>
      </c>
    </row>
    <row r="7" spans="1:27" ht="13.5">
      <c r="A7" s="46" t="s">
        <v>33</v>
      </c>
      <c r="B7" s="47"/>
      <c r="C7" s="9"/>
      <c r="D7" s="10"/>
      <c r="E7" s="11">
        <v>3800000</v>
      </c>
      <c r="F7" s="11">
        <v>3800000</v>
      </c>
      <c r="G7" s="11"/>
      <c r="H7" s="11"/>
      <c r="I7" s="11">
        <v>360115</v>
      </c>
      <c r="J7" s="11">
        <v>360115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360115</v>
      </c>
      <c r="X7" s="11">
        <v>950000</v>
      </c>
      <c r="Y7" s="11">
        <v>-589885</v>
      </c>
      <c r="Z7" s="2">
        <v>-62.09</v>
      </c>
      <c r="AA7" s="15">
        <v>3800000</v>
      </c>
    </row>
    <row r="8" spans="1:27" ht="13.5">
      <c r="A8" s="46" t="s">
        <v>34</v>
      </c>
      <c r="B8" s="47"/>
      <c r="C8" s="9"/>
      <c r="D8" s="10"/>
      <c r="E8" s="11">
        <v>9500000</v>
      </c>
      <c r="F8" s="11">
        <v>9500000</v>
      </c>
      <c r="G8" s="11"/>
      <c r="H8" s="11"/>
      <c r="I8" s="11">
        <v>281579</v>
      </c>
      <c r="J8" s="11">
        <v>281579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281579</v>
      </c>
      <c r="X8" s="11">
        <v>2375000</v>
      </c>
      <c r="Y8" s="11">
        <v>-2093421</v>
      </c>
      <c r="Z8" s="2">
        <v>-88.14</v>
      </c>
      <c r="AA8" s="15">
        <v>9500000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48677390</v>
      </c>
      <c r="D11" s="50">
        <f t="shared" si="1"/>
        <v>0</v>
      </c>
      <c r="E11" s="51">
        <f t="shared" si="1"/>
        <v>31269250</v>
      </c>
      <c r="F11" s="51">
        <f t="shared" si="1"/>
        <v>31269250</v>
      </c>
      <c r="G11" s="51">
        <f t="shared" si="1"/>
        <v>2874930</v>
      </c>
      <c r="H11" s="51">
        <f t="shared" si="1"/>
        <v>2708747</v>
      </c>
      <c r="I11" s="51">
        <f t="shared" si="1"/>
        <v>1804365</v>
      </c>
      <c r="J11" s="51">
        <f t="shared" si="1"/>
        <v>7388042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7388042</v>
      </c>
      <c r="X11" s="51">
        <f t="shared" si="1"/>
        <v>7817313</v>
      </c>
      <c r="Y11" s="51">
        <f t="shared" si="1"/>
        <v>-429271</v>
      </c>
      <c r="Z11" s="52">
        <f>+IF(X11&lt;&gt;0,+(Y11/X11)*100,0)</f>
        <v>-5.491285816494747</v>
      </c>
      <c r="AA11" s="53">
        <f>SUM(AA6:AA10)</f>
        <v>31269250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2923021</v>
      </c>
      <c r="D15" s="10"/>
      <c r="E15" s="11">
        <v>3500000</v>
      </c>
      <c r="F15" s="11">
        <v>3500000</v>
      </c>
      <c r="G15" s="11"/>
      <c r="H15" s="11">
        <v>1375581</v>
      </c>
      <c r="I15" s="11">
        <v>1031155</v>
      </c>
      <c r="J15" s="11">
        <v>2406736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2406736</v>
      </c>
      <c r="X15" s="11">
        <v>875000</v>
      </c>
      <c r="Y15" s="11">
        <v>1531736</v>
      </c>
      <c r="Z15" s="2">
        <v>175.06</v>
      </c>
      <c r="AA15" s="15">
        <v>3500000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48677390</v>
      </c>
      <c r="D36" s="10">
        <f t="shared" si="4"/>
        <v>0</v>
      </c>
      <c r="E36" s="11">
        <f t="shared" si="4"/>
        <v>17969250</v>
      </c>
      <c r="F36" s="11">
        <f t="shared" si="4"/>
        <v>17969250</v>
      </c>
      <c r="G36" s="11">
        <f t="shared" si="4"/>
        <v>2874930</v>
      </c>
      <c r="H36" s="11">
        <f t="shared" si="4"/>
        <v>2708747</v>
      </c>
      <c r="I36" s="11">
        <f t="shared" si="4"/>
        <v>1162671</v>
      </c>
      <c r="J36" s="11">
        <f t="shared" si="4"/>
        <v>6746348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6746348</v>
      </c>
      <c r="X36" s="11">
        <f t="shared" si="4"/>
        <v>4492313</v>
      </c>
      <c r="Y36" s="11">
        <f t="shared" si="4"/>
        <v>2254035</v>
      </c>
      <c r="Z36" s="2">
        <f aca="true" t="shared" si="5" ref="Z36:Z49">+IF(X36&lt;&gt;0,+(Y36/X36)*100,0)</f>
        <v>50.1753773612836</v>
      </c>
      <c r="AA36" s="15">
        <f>AA6+AA21</f>
        <v>17969250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3800000</v>
      </c>
      <c r="F37" s="11">
        <f t="shared" si="4"/>
        <v>3800000</v>
      </c>
      <c r="G37" s="11">
        <f t="shared" si="4"/>
        <v>0</v>
      </c>
      <c r="H37" s="11">
        <f t="shared" si="4"/>
        <v>0</v>
      </c>
      <c r="I37" s="11">
        <f t="shared" si="4"/>
        <v>360115</v>
      </c>
      <c r="J37" s="11">
        <f t="shared" si="4"/>
        <v>360115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360115</v>
      </c>
      <c r="X37" s="11">
        <f t="shared" si="4"/>
        <v>950000</v>
      </c>
      <c r="Y37" s="11">
        <f t="shared" si="4"/>
        <v>-589885</v>
      </c>
      <c r="Z37" s="2">
        <f t="shared" si="5"/>
        <v>-62.09315789473684</v>
      </c>
      <c r="AA37" s="15">
        <f>AA7+AA22</f>
        <v>3800000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9500000</v>
      </c>
      <c r="F38" s="11">
        <f t="shared" si="4"/>
        <v>9500000</v>
      </c>
      <c r="G38" s="11">
        <f t="shared" si="4"/>
        <v>0</v>
      </c>
      <c r="H38" s="11">
        <f t="shared" si="4"/>
        <v>0</v>
      </c>
      <c r="I38" s="11">
        <f t="shared" si="4"/>
        <v>281579</v>
      </c>
      <c r="J38" s="11">
        <f t="shared" si="4"/>
        <v>281579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281579</v>
      </c>
      <c r="X38" s="11">
        <f t="shared" si="4"/>
        <v>2375000</v>
      </c>
      <c r="Y38" s="11">
        <f t="shared" si="4"/>
        <v>-2093421</v>
      </c>
      <c r="Z38" s="2">
        <f t="shared" si="5"/>
        <v>-88.14404210526315</v>
      </c>
      <c r="AA38" s="15">
        <f>AA8+AA23</f>
        <v>9500000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48677390</v>
      </c>
      <c r="D41" s="50">
        <f t="shared" si="6"/>
        <v>0</v>
      </c>
      <c r="E41" s="51">
        <f t="shared" si="6"/>
        <v>31269250</v>
      </c>
      <c r="F41" s="51">
        <f t="shared" si="6"/>
        <v>31269250</v>
      </c>
      <c r="G41" s="51">
        <f t="shared" si="6"/>
        <v>2874930</v>
      </c>
      <c r="H41" s="51">
        <f t="shared" si="6"/>
        <v>2708747</v>
      </c>
      <c r="I41" s="51">
        <f t="shared" si="6"/>
        <v>1804365</v>
      </c>
      <c r="J41" s="51">
        <f t="shared" si="6"/>
        <v>7388042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7388042</v>
      </c>
      <c r="X41" s="51">
        <f t="shared" si="6"/>
        <v>7817313</v>
      </c>
      <c r="Y41" s="51">
        <f t="shared" si="6"/>
        <v>-429271</v>
      </c>
      <c r="Z41" s="52">
        <f t="shared" si="5"/>
        <v>-5.491285816494747</v>
      </c>
      <c r="AA41" s="53">
        <f>SUM(AA36:AA40)</f>
        <v>31269250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2923021</v>
      </c>
      <c r="D45" s="66">
        <f t="shared" si="7"/>
        <v>0</v>
      </c>
      <c r="E45" s="67">
        <f t="shared" si="7"/>
        <v>3500000</v>
      </c>
      <c r="F45" s="67">
        <f t="shared" si="7"/>
        <v>3500000</v>
      </c>
      <c r="G45" s="67">
        <f t="shared" si="7"/>
        <v>0</v>
      </c>
      <c r="H45" s="67">
        <f t="shared" si="7"/>
        <v>1375581</v>
      </c>
      <c r="I45" s="67">
        <f t="shared" si="7"/>
        <v>1031155</v>
      </c>
      <c r="J45" s="67">
        <f t="shared" si="7"/>
        <v>2406736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2406736</v>
      </c>
      <c r="X45" s="67">
        <f t="shared" si="7"/>
        <v>875000</v>
      </c>
      <c r="Y45" s="67">
        <f t="shared" si="7"/>
        <v>1531736</v>
      </c>
      <c r="Z45" s="69">
        <f t="shared" si="5"/>
        <v>175.05554285714285</v>
      </c>
      <c r="AA45" s="68">
        <f t="shared" si="8"/>
        <v>3500000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51600411</v>
      </c>
      <c r="D49" s="78">
        <f t="shared" si="9"/>
        <v>0</v>
      </c>
      <c r="E49" s="79">
        <f t="shared" si="9"/>
        <v>34769250</v>
      </c>
      <c r="F49" s="79">
        <f t="shared" si="9"/>
        <v>34769250</v>
      </c>
      <c r="G49" s="79">
        <f t="shared" si="9"/>
        <v>2874930</v>
      </c>
      <c r="H49" s="79">
        <f t="shared" si="9"/>
        <v>4084328</v>
      </c>
      <c r="I49" s="79">
        <f t="shared" si="9"/>
        <v>2835520</v>
      </c>
      <c r="J49" s="79">
        <f t="shared" si="9"/>
        <v>9794778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9794778</v>
      </c>
      <c r="X49" s="79">
        <f t="shared" si="9"/>
        <v>8692313</v>
      </c>
      <c r="Y49" s="79">
        <f t="shared" si="9"/>
        <v>1102465</v>
      </c>
      <c r="Z49" s="80">
        <f t="shared" si="5"/>
        <v>12.683217919097023</v>
      </c>
      <c r="AA49" s="81">
        <f>SUM(AA41:AA48)</f>
        <v>34769250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9554759</v>
      </c>
      <c r="F51" s="67">
        <f t="shared" si="10"/>
        <v>9554759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2388691</v>
      </c>
      <c r="Y51" s="67">
        <f t="shared" si="10"/>
        <v>-2388691</v>
      </c>
      <c r="Z51" s="69">
        <f>+IF(X51&lt;&gt;0,+(Y51/X51)*100,0)</f>
        <v>-100</v>
      </c>
      <c r="AA51" s="68">
        <f>SUM(AA57:AA61)</f>
        <v>9554759</v>
      </c>
    </row>
    <row r="52" spans="1:27" ht="13.5">
      <c r="A52" s="84" t="s">
        <v>32</v>
      </c>
      <c r="B52" s="47"/>
      <c r="C52" s="9"/>
      <c r="D52" s="10"/>
      <c r="E52" s="11">
        <v>2381038</v>
      </c>
      <c r="F52" s="11">
        <v>2381038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595260</v>
      </c>
      <c r="Y52" s="11">
        <v>-595260</v>
      </c>
      <c r="Z52" s="2">
        <v>-100</v>
      </c>
      <c r="AA52" s="15">
        <v>2381038</v>
      </c>
    </row>
    <row r="53" spans="1:27" ht="13.5">
      <c r="A53" s="84" t="s">
        <v>33</v>
      </c>
      <c r="B53" s="47"/>
      <c r="C53" s="9"/>
      <c r="D53" s="10"/>
      <c r="E53" s="11">
        <v>2518238</v>
      </c>
      <c r="F53" s="11">
        <v>2518238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629560</v>
      </c>
      <c r="Y53" s="11">
        <v>-629560</v>
      </c>
      <c r="Z53" s="2">
        <v>-100</v>
      </c>
      <c r="AA53" s="15">
        <v>2518238</v>
      </c>
    </row>
    <row r="54" spans="1:27" ht="13.5">
      <c r="A54" s="84" t="s">
        <v>34</v>
      </c>
      <c r="B54" s="47"/>
      <c r="C54" s="9"/>
      <c r="D54" s="10"/>
      <c r="E54" s="11">
        <v>2212621</v>
      </c>
      <c r="F54" s="11">
        <v>2212621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553155</v>
      </c>
      <c r="Y54" s="11">
        <v>-553155</v>
      </c>
      <c r="Z54" s="2">
        <v>-100</v>
      </c>
      <c r="AA54" s="15">
        <v>2212621</v>
      </c>
    </row>
    <row r="55" spans="1:27" ht="13.5">
      <c r="A55" s="84" t="s">
        <v>35</v>
      </c>
      <c r="B55" s="47"/>
      <c r="C55" s="9"/>
      <c r="D55" s="10"/>
      <c r="E55" s="11">
        <v>1548940</v>
      </c>
      <c r="F55" s="11">
        <v>1548940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387235</v>
      </c>
      <c r="Y55" s="11">
        <v>-387235</v>
      </c>
      <c r="Z55" s="2">
        <v>-100</v>
      </c>
      <c r="AA55" s="15">
        <v>1548940</v>
      </c>
    </row>
    <row r="56" spans="1:27" ht="13.5">
      <c r="A56" s="84" t="s">
        <v>36</v>
      </c>
      <c r="B56" s="47"/>
      <c r="C56" s="9"/>
      <c r="D56" s="10"/>
      <c r="E56" s="11">
        <v>298872</v>
      </c>
      <c r="F56" s="11">
        <v>298872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74718</v>
      </c>
      <c r="Y56" s="11">
        <v>-74718</v>
      </c>
      <c r="Z56" s="2">
        <v>-100</v>
      </c>
      <c r="AA56" s="15">
        <v>298872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8959709</v>
      </c>
      <c r="F57" s="51">
        <f t="shared" si="11"/>
        <v>8959709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2239928</v>
      </c>
      <c r="Y57" s="51">
        <f t="shared" si="11"/>
        <v>-2239928</v>
      </c>
      <c r="Z57" s="52">
        <f>+IF(X57&lt;&gt;0,+(Y57/X57)*100,0)</f>
        <v>-100</v>
      </c>
      <c r="AA57" s="53">
        <f>SUM(AA52:AA56)</f>
        <v>8959709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595050</v>
      </c>
      <c r="F61" s="11">
        <v>595050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148763</v>
      </c>
      <c r="Y61" s="11">
        <v>-148763</v>
      </c>
      <c r="Z61" s="2">
        <v>-100</v>
      </c>
      <c r="AA61" s="15">
        <v>595050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9554758</v>
      </c>
      <c r="F66" s="14"/>
      <c r="G66" s="14"/>
      <c r="H66" s="14">
        <v>4033718</v>
      </c>
      <c r="I66" s="14">
        <v>2098201</v>
      </c>
      <c r="J66" s="14">
        <v>6131919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6131919</v>
      </c>
      <c r="X66" s="14"/>
      <c r="Y66" s="14">
        <v>6131919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9554758</v>
      </c>
      <c r="F69" s="79">
        <f t="shared" si="12"/>
        <v>0</v>
      </c>
      <c r="G69" s="79">
        <f t="shared" si="12"/>
        <v>0</v>
      </c>
      <c r="H69" s="79">
        <f t="shared" si="12"/>
        <v>4033718</v>
      </c>
      <c r="I69" s="79">
        <f t="shared" si="12"/>
        <v>2098201</v>
      </c>
      <c r="J69" s="79">
        <f t="shared" si="12"/>
        <v>6131919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6131919</v>
      </c>
      <c r="X69" s="79">
        <f t="shared" si="12"/>
        <v>0</v>
      </c>
      <c r="Y69" s="79">
        <f t="shared" si="12"/>
        <v>6131919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149191000</v>
      </c>
      <c r="F5" s="43">
        <f t="shared" si="0"/>
        <v>149191000</v>
      </c>
      <c r="G5" s="43">
        <f t="shared" si="0"/>
        <v>3296584</v>
      </c>
      <c r="H5" s="43">
        <f t="shared" si="0"/>
        <v>3113244</v>
      </c>
      <c r="I5" s="43">
        <f t="shared" si="0"/>
        <v>5776349</v>
      </c>
      <c r="J5" s="43">
        <f t="shared" si="0"/>
        <v>12186177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12186177</v>
      </c>
      <c r="X5" s="43">
        <f t="shared" si="0"/>
        <v>37297750</v>
      </c>
      <c r="Y5" s="43">
        <f t="shared" si="0"/>
        <v>-25111573</v>
      </c>
      <c r="Z5" s="44">
        <f>+IF(X5&lt;&gt;0,+(Y5/X5)*100,0)</f>
        <v>-67.3273133097841</v>
      </c>
      <c r="AA5" s="45">
        <f>SUM(AA11:AA18)</f>
        <v>149191000</v>
      </c>
    </row>
    <row r="6" spans="1:27" ht="13.5">
      <c r="A6" s="46" t="s">
        <v>32</v>
      </c>
      <c r="B6" s="47"/>
      <c r="C6" s="9"/>
      <c r="D6" s="10"/>
      <c r="E6" s="11">
        <v>22054000</v>
      </c>
      <c r="F6" s="11">
        <v>22054000</v>
      </c>
      <c r="G6" s="11">
        <v>1911993</v>
      </c>
      <c r="H6" s="11">
        <v>2096612</v>
      </c>
      <c r="I6" s="11">
        <v>2571888</v>
      </c>
      <c r="J6" s="11">
        <v>6580493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6580493</v>
      </c>
      <c r="X6" s="11">
        <v>5513500</v>
      </c>
      <c r="Y6" s="11">
        <v>1066993</v>
      </c>
      <c r="Z6" s="2">
        <v>19.35</v>
      </c>
      <c r="AA6" s="15">
        <v>22054000</v>
      </c>
    </row>
    <row r="7" spans="1:27" ht="13.5">
      <c r="A7" s="46" t="s">
        <v>33</v>
      </c>
      <c r="B7" s="47"/>
      <c r="C7" s="9"/>
      <c r="D7" s="10"/>
      <c r="E7" s="11">
        <v>3928000</v>
      </c>
      <c r="F7" s="11">
        <v>3928000</v>
      </c>
      <c r="G7" s="11"/>
      <c r="H7" s="11"/>
      <c r="I7" s="11">
        <v>1569721</v>
      </c>
      <c r="J7" s="11">
        <v>1569721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1569721</v>
      </c>
      <c r="X7" s="11">
        <v>982000</v>
      </c>
      <c r="Y7" s="11">
        <v>587721</v>
      </c>
      <c r="Z7" s="2">
        <v>59.85</v>
      </c>
      <c r="AA7" s="15">
        <v>3928000</v>
      </c>
    </row>
    <row r="8" spans="1:27" ht="13.5">
      <c r="A8" s="46" t="s">
        <v>34</v>
      </c>
      <c r="B8" s="47"/>
      <c r="C8" s="9"/>
      <c r="D8" s="10"/>
      <c r="E8" s="11">
        <v>75109000</v>
      </c>
      <c r="F8" s="11">
        <v>75109000</v>
      </c>
      <c r="G8" s="11"/>
      <c r="H8" s="11">
        <v>87881</v>
      </c>
      <c r="I8" s="11"/>
      <c r="J8" s="11">
        <v>87881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87881</v>
      </c>
      <c r="X8" s="11">
        <v>18777250</v>
      </c>
      <c r="Y8" s="11">
        <v>-18689369</v>
      </c>
      <c r="Z8" s="2">
        <v>-99.53</v>
      </c>
      <c r="AA8" s="15">
        <v>75109000</v>
      </c>
    </row>
    <row r="9" spans="1:27" ht="13.5">
      <c r="A9" s="46" t="s">
        <v>35</v>
      </c>
      <c r="B9" s="47"/>
      <c r="C9" s="9"/>
      <c r="D9" s="10"/>
      <c r="E9" s="11">
        <v>25000000</v>
      </c>
      <c r="F9" s="11">
        <v>25000000</v>
      </c>
      <c r="G9" s="11"/>
      <c r="H9" s="11"/>
      <c r="I9" s="11">
        <v>1113157</v>
      </c>
      <c r="J9" s="11">
        <v>1113157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1113157</v>
      </c>
      <c r="X9" s="11">
        <v>6250000</v>
      </c>
      <c r="Y9" s="11">
        <v>-5136843</v>
      </c>
      <c r="Z9" s="2">
        <v>-82.19</v>
      </c>
      <c r="AA9" s="15">
        <v>25000000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>
        <v>780067</v>
      </c>
      <c r="H10" s="11"/>
      <c r="I10" s="11"/>
      <c r="J10" s="11">
        <v>780067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780067</v>
      </c>
      <c r="X10" s="11"/>
      <c r="Y10" s="11">
        <v>780067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126091000</v>
      </c>
      <c r="F11" s="51">
        <f t="shared" si="1"/>
        <v>126091000</v>
      </c>
      <c r="G11" s="51">
        <f t="shared" si="1"/>
        <v>2692060</v>
      </c>
      <c r="H11" s="51">
        <f t="shared" si="1"/>
        <v>2184493</v>
      </c>
      <c r="I11" s="51">
        <f t="shared" si="1"/>
        <v>5254766</v>
      </c>
      <c r="J11" s="51">
        <f t="shared" si="1"/>
        <v>10131319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10131319</v>
      </c>
      <c r="X11" s="51">
        <f t="shared" si="1"/>
        <v>31522750</v>
      </c>
      <c r="Y11" s="51">
        <f t="shared" si="1"/>
        <v>-21391431</v>
      </c>
      <c r="Z11" s="52">
        <f>+IF(X11&lt;&gt;0,+(Y11/X11)*100,0)</f>
        <v>-67.86029454917481</v>
      </c>
      <c r="AA11" s="53">
        <f>SUM(AA6:AA10)</f>
        <v>126091000</v>
      </c>
    </row>
    <row r="12" spans="1:27" ht="13.5">
      <c r="A12" s="54" t="s">
        <v>38</v>
      </c>
      <c r="B12" s="35"/>
      <c r="C12" s="9"/>
      <c r="D12" s="10"/>
      <c r="E12" s="11">
        <v>13500000</v>
      </c>
      <c r="F12" s="11">
        <v>13500000</v>
      </c>
      <c r="G12" s="11">
        <v>604524</v>
      </c>
      <c r="H12" s="11">
        <v>132730</v>
      </c>
      <c r="I12" s="11">
        <v>416186</v>
      </c>
      <c r="J12" s="11">
        <v>1153440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1153440</v>
      </c>
      <c r="X12" s="11">
        <v>3375000</v>
      </c>
      <c r="Y12" s="11">
        <v>-2221560</v>
      </c>
      <c r="Z12" s="2">
        <v>-65.82</v>
      </c>
      <c r="AA12" s="15">
        <v>13500000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9600000</v>
      </c>
      <c r="F15" s="11">
        <v>9600000</v>
      </c>
      <c r="G15" s="11"/>
      <c r="H15" s="11">
        <v>796021</v>
      </c>
      <c r="I15" s="11">
        <v>105397</v>
      </c>
      <c r="J15" s="11">
        <v>901418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901418</v>
      </c>
      <c r="X15" s="11">
        <v>2400000</v>
      </c>
      <c r="Y15" s="11">
        <v>-1498582</v>
      </c>
      <c r="Z15" s="2">
        <v>-62.44</v>
      </c>
      <c r="AA15" s="15">
        <v>9600000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36681000</v>
      </c>
      <c r="F20" s="60">
        <f t="shared" si="2"/>
        <v>36681000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9170250</v>
      </c>
      <c r="Y20" s="60">
        <f t="shared" si="2"/>
        <v>-9170250</v>
      </c>
      <c r="Z20" s="61">
        <f>+IF(X20&lt;&gt;0,+(Y20/X20)*100,0)</f>
        <v>-100</v>
      </c>
      <c r="AA20" s="62">
        <f>SUM(AA26:AA33)</f>
        <v>36681000</v>
      </c>
    </row>
    <row r="21" spans="1:27" ht="13.5">
      <c r="A21" s="46" t="s">
        <v>32</v>
      </c>
      <c r="B21" s="47"/>
      <c r="C21" s="9"/>
      <c r="D21" s="10"/>
      <c r="E21" s="11">
        <v>20395000</v>
      </c>
      <c r="F21" s="11">
        <v>20395000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5098750</v>
      </c>
      <c r="Y21" s="11">
        <v>-5098750</v>
      </c>
      <c r="Z21" s="2">
        <v>-100</v>
      </c>
      <c r="AA21" s="15">
        <v>20395000</v>
      </c>
    </row>
    <row r="22" spans="1:27" ht="13.5">
      <c r="A22" s="46" t="s">
        <v>33</v>
      </c>
      <c r="B22" s="47"/>
      <c r="C22" s="9"/>
      <c r="D22" s="10"/>
      <c r="E22" s="11">
        <v>4286000</v>
      </c>
      <c r="F22" s="11">
        <v>4286000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1071500</v>
      </c>
      <c r="Y22" s="11">
        <v>-1071500</v>
      </c>
      <c r="Z22" s="2">
        <v>-100</v>
      </c>
      <c r="AA22" s="15">
        <v>4286000</v>
      </c>
    </row>
    <row r="23" spans="1:27" ht="13.5">
      <c r="A23" s="46" t="s">
        <v>34</v>
      </c>
      <c r="B23" s="47"/>
      <c r="C23" s="9"/>
      <c r="D23" s="10"/>
      <c r="E23" s="11">
        <v>8500000</v>
      </c>
      <c r="F23" s="11">
        <v>8500000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2125000</v>
      </c>
      <c r="Y23" s="11">
        <v>-2125000</v>
      </c>
      <c r="Z23" s="2">
        <v>-100</v>
      </c>
      <c r="AA23" s="15">
        <v>8500000</v>
      </c>
    </row>
    <row r="24" spans="1:27" ht="13.5">
      <c r="A24" s="46" t="s">
        <v>35</v>
      </c>
      <c r="B24" s="47"/>
      <c r="C24" s="9"/>
      <c r="D24" s="10"/>
      <c r="E24" s="11">
        <v>2500000</v>
      </c>
      <c r="F24" s="11">
        <v>2500000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625000</v>
      </c>
      <c r="Y24" s="11">
        <v>-625000</v>
      </c>
      <c r="Z24" s="2">
        <v>-100</v>
      </c>
      <c r="AA24" s="15">
        <v>2500000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35681000</v>
      </c>
      <c r="F26" s="51">
        <f t="shared" si="3"/>
        <v>35681000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8920250</v>
      </c>
      <c r="Y26" s="51">
        <f t="shared" si="3"/>
        <v>-8920250</v>
      </c>
      <c r="Z26" s="52">
        <f>+IF(X26&lt;&gt;0,+(Y26/X26)*100,0)</f>
        <v>-100</v>
      </c>
      <c r="AA26" s="53">
        <f>SUM(AA21:AA25)</f>
        <v>35681000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1000000</v>
      </c>
      <c r="F30" s="11">
        <v>1000000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250000</v>
      </c>
      <c r="Y30" s="11">
        <v>-250000</v>
      </c>
      <c r="Z30" s="2">
        <v>-100</v>
      </c>
      <c r="AA30" s="15">
        <v>1000000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42449000</v>
      </c>
      <c r="F36" s="11">
        <f t="shared" si="4"/>
        <v>42449000</v>
      </c>
      <c r="G36" s="11">
        <f t="shared" si="4"/>
        <v>1911993</v>
      </c>
      <c r="H36" s="11">
        <f t="shared" si="4"/>
        <v>2096612</v>
      </c>
      <c r="I36" s="11">
        <f t="shared" si="4"/>
        <v>2571888</v>
      </c>
      <c r="J36" s="11">
        <f t="shared" si="4"/>
        <v>6580493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6580493</v>
      </c>
      <c r="X36" s="11">
        <f t="shared" si="4"/>
        <v>10612250</v>
      </c>
      <c r="Y36" s="11">
        <f t="shared" si="4"/>
        <v>-4031757</v>
      </c>
      <c r="Z36" s="2">
        <f aca="true" t="shared" si="5" ref="Z36:Z49">+IF(X36&lt;&gt;0,+(Y36/X36)*100,0)</f>
        <v>-37.991538080991305</v>
      </c>
      <c r="AA36" s="15">
        <f>AA6+AA21</f>
        <v>42449000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8214000</v>
      </c>
      <c r="F37" s="11">
        <f t="shared" si="4"/>
        <v>8214000</v>
      </c>
      <c r="G37" s="11">
        <f t="shared" si="4"/>
        <v>0</v>
      </c>
      <c r="H37" s="11">
        <f t="shared" si="4"/>
        <v>0</v>
      </c>
      <c r="I37" s="11">
        <f t="shared" si="4"/>
        <v>1569721</v>
      </c>
      <c r="J37" s="11">
        <f t="shared" si="4"/>
        <v>1569721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1569721</v>
      </c>
      <c r="X37" s="11">
        <f t="shared" si="4"/>
        <v>2053500</v>
      </c>
      <c r="Y37" s="11">
        <f t="shared" si="4"/>
        <v>-483779</v>
      </c>
      <c r="Z37" s="2">
        <f t="shared" si="5"/>
        <v>-23.558753347942538</v>
      </c>
      <c r="AA37" s="15">
        <f>AA7+AA22</f>
        <v>8214000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83609000</v>
      </c>
      <c r="F38" s="11">
        <f t="shared" si="4"/>
        <v>83609000</v>
      </c>
      <c r="G38" s="11">
        <f t="shared" si="4"/>
        <v>0</v>
      </c>
      <c r="H38" s="11">
        <f t="shared" si="4"/>
        <v>87881</v>
      </c>
      <c r="I38" s="11">
        <f t="shared" si="4"/>
        <v>0</v>
      </c>
      <c r="J38" s="11">
        <f t="shared" si="4"/>
        <v>87881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87881</v>
      </c>
      <c r="X38" s="11">
        <f t="shared" si="4"/>
        <v>20902250</v>
      </c>
      <c r="Y38" s="11">
        <f t="shared" si="4"/>
        <v>-20814369</v>
      </c>
      <c r="Z38" s="2">
        <f t="shared" si="5"/>
        <v>-99.57956200887465</v>
      </c>
      <c r="AA38" s="15">
        <f>AA8+AA23</f>
        <v>83609000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27500000</v>
      </c>
      <c r="F39" s="11">
        <f t="shared" si="4"/>
        <v>27500000</v>
      </c>
      <c r="G39" s="11">
        <f t="shared" si="4"/>
        <v>0</v>
      </c>
      <c r="H39" s="11">
        <f t="shared" si="4"/>
        <v>0</v>
      </c>
      <c r="I39" s="11">
        <f t="shared" si="4"/>
        <v>1113157</v>
      </c>
      <c r="J39" s="11">
        <f t="shared" si="4"/>
        <v>1113157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1113157</v>
      </c>
      <c r="X39" s="11">
        <f t="shared" si="4"/>
        <v>6875000</v>
      </c>
      <c r="Y39" s="11">
        <f t="shared" si="4"/>
        <v>-5761843</v>
      </c>
      <c r="Z39" s="2">
        <f t="shared" si="5"/>
        <v>-83.80862545454546</v>
      </c>
      <c r="AA39" s="15">
        <f>AA9+AA24</f>
        <v>27500000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780067</v>
      </c>
      <c r="H40" s="11">
        <f t="shared" si="4"/>
        <v>0</v>
      </c>
      <c r="I40" s="11">
        <f t="shared" si="4"/>
        <v>0</v>
      </c>
      <c r="J40" s="11">
        <f t="shared" si="4"/>
        <v>780067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780067</v>
      </c>
      <c r="X40" s="11">
        <f t="shared" si="4"/>
        <v>0</v>
      </c>
      <c r="Y40" s="11">
        <f t="shared" si="4"/>
        <v>780067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161772000</v>
      </c>
      <c r="F41" s="51">
        <f t="shared" si="6"/>
        <v>161772000</v>
      </c>
      <c r="G41" s="51">
        <f t="shared" si="6"/>
        <v>2692060</v>
      </c>
      <c r="H41" s="51">
        <f t="shared" si="6"/>
        <v>2184493</v>
      </c>
      <c r="I41" s="51">
        <f t="shared" si="6"/>
        <v>5254766</v>
      </c>
      <c r="J41" s="51">
        <f t="shared" si="6"/>
        <v>10131319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10131319</v>
      </c>
      <c r="X41" s="51">
        <f t="shared" si="6"/>
        <v>40443000</v>
      </c>
      <c r="Y41" s="51">
        <f t="shared" si="6"/>
        <v>-30311681</v>
      </c>
      <c r="Z41" s="52">
        <f t="shared" si="5"/>
        <v>-74.94914076601637</v>
      </c>
      <c r="AA41" s="53">
        <f>SUM(AA36:AA40)</f>
        <v>161772000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13500000</v>
      </c>
      <c r="F42" s="67">
        <f t="shared" si="7"/>
        <v>13500000</v>
      </c>
      <c r="G42" s="67">
        <f t="shared" si="7"/>
        <v>604524</v>
      </c>
      <c r="H42" s="67">
        <f t="shared" si="7"/>
        <v>132730</v>
      </c>
      <c r="I42" s="67">
        <f t="shared" si="7"/>
        <v>416186</v>
      </c>
      <c r="J42" s="67">
        <f t="shared" si="7"/>
        <v>1153440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1153440</v>
      </c>
      <c r="X42" s="67">
        <f t="shared" si="7"/>
        <v>3375000</v>
      </c>
      <c r="Y42" s="67">
        <f t="shared" si="7"/>
        <v>-2221560</v>
      </c>
      <c r="Z42" s="69">
        <f t="shared" si="5"/>
        <v>-65.824</v>
      </c>
      <c r="AA42" s="68">
        <f aca="true" t="shared" si="8" ref="AA42:AA48">AA12+AA27</f>
        <v>13500000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10600000</v>
      </c>
      <c r="F45" s="67">
        <f t="shared" si="7"/>
        <v>10600000</v>
      </c>
      <c r="G45" s="67">
        <f t="shared" si="7"/>
        <v>0</v>
      </c>
      <c r="H45" s="67">
        <f t="shared" si="7"/>
        <v>796021</v>
      </c>
      <c r="I45" s="67">
        <f t="shared" si="7"/>
        <v>105397</v>
      </c>
      <c r="J45" s="67">
        <f t="shared" si="7"/>
        <v>901418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901418</v>
      </c>
      <c r="X45" s="67">
        <f t="shared" si="7"/>
        <v>2650000</v>
      </c>
      <c r="Y45" s="67">
        <f t="shared" si="7"/>
        <v>-1748582</v>
      </c>
      <c r="Z45" s="69">
        <f t="shared" si="5"/>
        <v>-65.98422641509434</v>
      </c>
      <c r="AA45" s="68">
        <f t="shared" si="8"/>
        <v>10600000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185872000</v>
      </c>
      <c r="F49" s="79">
        <f t="shared" si="9"/>
        <v>185872000</v>
      </c>
      <c r="G49" s="79">
        <f t="shared" si="9"/>
        <v>3296584</v>
      </c>
      <c r="H49" s="79">
        <f t="shared" si="9"/>
        <v>3113244</v>
      </c>
      <c r="I49" s="79">
        <f t="shared" si="9"/>
        <v>5776349</v>
      </c>
      <c r="J49" s="79">
        <f t="shared" si="9"/>
        <v>12186177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12186177</v>
      </c>
      <c r="X49" s="79">
        <f t="shared" si="9"/>
        <v>46468000</v>
      </c>
      <c r="Y49" s="79">
        <f t="shared" si="9"/>
        <v>-34281823</v>
      </c>
      <c r="Z49" s="80">
        <f t="shared" si="5"/>
        <v>-73.77512051304123</v>
      </c>
      <c r="AA49" s="81">
        <f>SUM(AA41:AA48)</f>
        <v>185872000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56127000</v>
      </c>
      <c r="F51" s="67">
        <f t="shared" si="10"/>
        <v>56127000</v>
      </c>
      <c r="G51" s="67">
        <f t="shared" si="10"/>
        <v>1460210</v>
      </c>
      <c r="H51" s="67">
        <f t="shared" si="10"/>
        <v>1965543</v>
      </c>
      <c r="I51" s="67">
        <f t="shared" si="10"/>
        <v>3472979</v>
      </c>
      <c r="J51" s="67">
        <f t="shared" si="10"/>
        <v>6898732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6898732</v>
      </c>
      <c r="X51" s="67">
        <f t="shared" si="10"/>
        <v>14031750</v>
      </c>
      <c r="Y51" s="67">
        <f t="shared" si="10"/>
        <v>-7133018</v>
      </c>
      <c r="Z51" s="69">
        <f>+IF(X51&lt;&gt;0,+(Y51/X51)*100,0)</f>
        <v>-50.83484241096086</v>
      </c>
      <c r="AA51" s="68">
        <f>SUM(AA57:AA61)</f>
        <v>56127000</v>
      </c>
    </row>
    <row r="52" spans="1:27" ht="13.5">
      <c r="A52" s="84" t="s">
        <v>32</v>
      </c>
      <c r="B52" s="47"/>
      <c r="C52" s="9"/>
      <c r="D52" s="10"/>
      <c r="E52" s="11">
        <v>8850000</v>
      </c>
      <c r="F52" s="11">
        <v>8850000</v>
      </c>
      <c r="G52" s="11">
        <v>6006</v>
      </c>
      <c r="H52" s="11">
        <v>183073</v>
      </c>
      <c r="I52" s="11">
        <v>61527</v>
      </c>
      <c r="J52" s="11">
        <v>250606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250606</v>
      </c>
      <c r="X52" s="11">
        <v>2212500</v>
      </c>
      <c r="Y52" s="11">
        <v>-1961894</v>
      </c>
      <c r="Z52" s="2">
        <v>-88.67</v>
      </c>
      <c r="AA52" s="15">
        <v>8850000</v>
      </c>
    </row>
    <row r="53" spans="1:27" ht="13.5">
      <c r="A53" s="84" t="s">
        <v>33</v>
      </c>
      <c r="B53" s="47"/>
      <c r="C53" s="9"/>
      <c r="D53" s="10"/>
      <c r="E53" s="11">
        <v>3200000</v>
      </c>
      <c r="F53" s="11">
        <v>3200000</v>
      </c>
      <c r="G53" s="11"/>
      <c r="H53" s="11">
        <v>1000</v>
      </c>
      <c r="I53" s="11">
        <v>3504</v>
      </c>
      <c r="J53" s="11">
        <v>4504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4504</v>
      </c>
      <c r="X53" s="11">
        <v>800000</v>
      </c>
      <c r="Y53" s="11">
        <v>-795496</v>
      </c>
      <c r="Z53" s="2">
        <v>-99.44</v>
      </c>
      <c r="AA53" s="15">
        <v>3200000</v>
      </c>
    </row>
    <row r="54" spans="1:27" ht="13.5">
      <c r="A54" s="84" t="s">
        <v>34</v>
      </c>
      <c r="B54" s="47"/>
      <c r="C54" s="9"/>
      <c r="D54" s="10"/>
      <c r="E54" s="11">
        <v>21310000</v>
      </c>
      <c r="F54" s="11">
        <v>21310000</v>
      </c>
      <c r="G54" s="11">
        <v>46797</v>
      </c>
      <c r="H54" s="11">
        <v>232838</v>
      </c>
      <c r="I54" s="11">
        <v>873407</v>
      </c>
      <c r="J54" s="11">
        <v>1153042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1153042</v>
      </c>
      <c r="X54" s="11">
        <v>5327500</v>
      </c>
      <c r="Y54" s="11">
        <v>-4174458</v>
      </c>
      <c r="Z54" s="2">
        <v>-78.36</v>
      </c>
      <c r="AA54" s="15">
        <v>21310000</v>
      </c>
    </row>
    <row r="55" spans="1:27" ht="13.5">
      <c r="A55" s="84" t="s">
        <v>35</v>
      </c>
      <c r="B55" s="47"/>
      <c r="C55" s="9"/>
      <c r="D55" s="10"/>
      <c r="E55" s="11">
        <v>1838000</v>
      </c>
      <c r="F55" s="11">
        <v>1838000</v>
      </c>
      <c r="G55" s="11"/>
      <c r="H55" s="11">
        <v>113366</v>
      </c>
      <c r="I55" s="11">
        <v>284605</v>
      </c>
      <c r="J55" s="11">
        <v>397971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397971</v>
      </c>
      <c r="X55" s="11">
        <v>459500</v>
      </c>
      <c r="Y55" s="11">
        <v>-61529</v>
      </c>
      <c r="Z55" s="2">
        <v>-13.39</v>
      </c>
      <c r="AA55" s="15">
        <v>1838000</v>
      </c>
    </row>
    <row r="56" spans="1:27" ht="13.5">
      <c r="A56" s="84" t="s">
        <v>36</v>
      </c>
      <c r="B56" s="47"/>
      <c r="C56" s="9"/>
      <c r="D56" s="10"/>
      <c r="E56" s="11">
        <v>7100000</v>
      </c>
      <c r="F56" s="11">
        <v>7100000</v>
      </c>
      <c r="G56" s="11">
        <v>1121257</v>
      </c>
      <c r="H56" s="11">
        <v>1034735</v>
      </c>
      <c r="I56" s="11">
        <v>1798198</v>
      </c>
      <c r="J56" s="11">
        <v>3954190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3954190</v>
      </c>
      <c r="X56" s="11">
        <v>1775000</v>
      </c>
      <c r="Y56" s="11">
        <v>2179190</v>
      </c>
      <c r="Z56" s="2">
        <v>122.77</v>
      </c>
      <c r="AA56" s="15">
        <v>7100000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42298000</v>
      </c>
      <c r="F57" s="51">
        <f t="shared" si="11"/>
        <v>42298000</v>
      </c>
      <c r="G57" s="51">
        <f t="shared" si="11"/>
        <v>1174060</v>
      </c>
      <c r="H57" s="51">
        <f t="shared" si="11"/>
        <v>1565012</v>
      </c>
      <c r="I57" s="51">
        <f t="shared" si="11"/>
        <v>3021241</v>
      </c>
      <c r="J57" s="51">
        <f t="shared" si="11"/>
        <v>5760313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5760313</v>
      </c>
      <c r="X57" s="51">
        <f t="shared" si="11"/>
        <v>10574500</v>
      </c>
      <c r="Y57" s="51">
        <f t="shared" si="11"/>
        <v>-4814187</v>
      </c>
      <c r="Z57" s="52">
        <f>+IF(X57&lt;&gt;0,+(Y57/X57)*100,0)</f>
        <v>-45.526379497848595</v>
      </c>
      <c r="AA57" s="53">
        <f>SUM(AA52:AA56)</f>
        <v>42298000</v>
      </c>
    </row>
    <row r="58" spans="1:27" ht="13.5">
      <c r="A58" s="86" t="s">
        <v>38</v>
      </c>
      <c r="B58" s="35"/>
      <c r="C58" s="9"/>
      <c r="D58" s="10"/>
      <c r="E58" s="11">
        <v>2518000</v>
      </c>
      <c r="F58" s="11">
        <v>2518000</v>
      </c>
      <c r="G58" s="11"/>
      <c r="H58" s="11"/>
      <c r="I58" s="11">
        <v>78890</v>
      </c>
      <c r="J58" s="11">
        <v>78890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78890</v>
      </c>
      <c r="X58" s="11">
        <v>629500</v>
      </c>
      <c r="Y58" s="11">
        <v>-550610</v>
      </c>
      <c r="Z58" s="2">
        <v>-87.47</v>
      </c>
      <c r="AA58" s="15">
        <v>2518000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11311000</v>
      </c>
      <c r="F61" s="11">
        <v>11311000</v>
      </c>
      <c r="G61" s="11">
        <v>286150</v>
      </c>
      <c r="H61" s="11">
        <v>400531</v>
      </c>
      <c r="I61" s="11">
        <v>372848</v>
      </c>
      <c r="J61" s="11">
        <v>1059529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1059529</v>
      </c>
      <c r="X61" s="11">
        <v>2827750</v>
      </c>
      <c r="Y61" s="11">
        <v>-1768221</v>
      </c>
      <c r="Z61" s="2">
        <v>-62.53</v>
      </c>
      <c r="AA61" s="15">
        <v>11311000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56127222</v>
      </c>
      <c r="F66" s="14"/>
      <c r="G66" s="14">
        <v>1460210</v>
      </c>
      <c r="H66" s="14">
        <v>1965543</v>
      </c>
      <c r="I66" s="14">
        <v>3472979</v>
      </c>
      <c r="J66" s="14">
        <v>6898732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6898732</v>
      </c>
      <c r="X66" s="14"/>
      <c r="Y66" s="14">
        <v>6898732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56127222</v>
      </c>
      <c r="F69" s="79">
        <f t="shared" si="12"/>
        <v>0</v>
      </c>
      <c r="G69" s="79">
        <f t="shared" si="12"/>
        <v>1460210</v>
      </c>
      <c r="H69" s="79">
        <f t="shared" si="12"/>
        <v>1965543</v>
      </c>
      <c r="I69" s="79">
        <f t="shared" si="12"/>
        <v>3472979</v>
      </c>
      <c r="J69" s="79">
        <f t="shared" si="12"/>
        <v>6898732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6898732</v>
      </c>
      <c r="X69" s="79">
        <f t="shared" si="12"/>
        <v>0</v>
      </c>
      <c r="Y69" s="79">
        <f t="shared" si="12"/>
        <v>6898732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47485943</v>
      </c>
      <c r="D5" s="42">
        <f t="shared" si="0"/>
        <v>0</v>
      </c>
      <c r="E5" s="43">
        <f t="shared" si="0"/>
        <v>2157000</v>
      </c>
      <c r="F5" s="43">
        <f t="shared" si="0"/>
        <v>2157000</v>
      </c>
      <c r="G5" s="43">
        <f t="shared" si="0"/>
        <v>0</v>
      </c>
      <c r="H5" s="43">
        <f t="shared" si="0"/>
        <v>571799</v>
      </c>
      <c r="I5" s="43">
        <f t="shared" si="0"/>
        <v>73204</v>
      </c>
      <c r="J5" s="43">
        <f t="shared" si="0"/>
        <v>645003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645003</v>
      </c>
      <c r="X5" s="43">
        <f t="shared" si="0"/>
        <v>539250</v>
      </c>
      <c r="Y5" s="43">
        <f t="shared" si="0"/>
        <v>105753</v>
      </c>
      <c r="Z5" s="44">
        <f>+IF(X5&lt;&gt;0,+(Y5/X5)*100,0)</f>
        <v>19.611126564673157</v>
      </c>
      <c r="AA5" s="45">
        <f>SUM(AA11:AA18)</f>
        <v>2157000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47485943</v>
      </c>
      <c r="D15" s="10"/>
      <c r="E15" s="11">
        <v>2157000</v>
      </c>
      <c r="F15" s="11">
        <v>2157000</v>
      </c>
      <c r="G15" s="11"/>
      <c r="H15" s="11">
        <v>571799</v>
      </c>
      <c r="I15" s="11">
        <v>73204</v>
      </c>
      <c r="J15" s="11">
        <v>645003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645003</v>
      </c>
      <c r="X15" s="11">
        <v>539250</v>
      </c>
      <c r="Y15" s="11">
        <v>105753</v>
      </c>
      <c r="Z15" s="2">
        <v>19.61</v>
      </c>
      <c r="AA15" s="15">
        <v>2157000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47485943</v>
      </c>
      <c r="D45" s="66">
        <f t="shared" si="7"/>
        <v>0</v>
      </c>
      <c r="E45" s="67">
        <f t="shared" si="7"/>
        <v>2157000</v>
      </c>
      <c r="F45" s="67">
        <f t="shared" si="7"/>
        <v>2157000</v>
      </c>
      <c r="G45" s="67">
        <f t="shared" si="7"/>
        <v>0</v>
      </c>
      <c r="H45" s="67">
        <f t="shared" si="7"/>
        <v>571799</v>
      </c>
      <c r="I45" s="67">
        <f t="shared" si="7"/>
        <v>73204</v>
      </c>
      <c r="J45" s="67">
        <f t="shared" si="7"/>
        <v>645003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645003</v>
      </c>
      <c r="X45" s="67">
        <f t="shared" si="7"/>
        <v>539250</v>
      </c>
      <c r="Y45" s="67">
        <f t="shared" si="7"/>
        <v>105753</v>
      </c>
      <c r="Z45" s="69">
        <f t="shared" si="5"/>
        <v>19.611126564673157</v>
      </c>
      <c r="AA45" s="68">
        <f t="shared" si="8"/>
        <v>2157000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47485943</v>
      </c>
      <c r="D49" s="78">
        <f t="shared" si="9"/>
        <v>0</v>
      </c>
      <c r="E49" s="79">
        <f t="shared" si="9"/>
        <v>2157000</v>
      </c>
      <c r="F49" s="79">
        <f t="shared" si="9"/>
        <v>2157000</v>
      </c>
      <c r="G49" s="79">
        <f t="shared" si="9"/>
        <v>0</v>
      </c>
      <c r="H49" s="79">
        <f t="shared" si="9"/>
        <v>571799</v>
      </c>
      <c r="I49" s="79">
        <f t="shared" si="9"/>
        <v>73204</v>
      </c>
      <c r="J49" s="79">
        <f t="shared" si="9"/>
        <v>645003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645003</v>
      </c>
      <c r="X49" s="79">
        <f t="shared" si="9"/>
        <v>539250</v>
      </c>
      <c r="Y49" s="79">
        <f t="shared" si="9"/>
        <v>105753</v>
      </c>
      <c r="Z49" s="80">
        <f t="shared" si="5"/>
        <v>19.611126564673157</v>
      </c>
      <c r="AA49" s="81">
        <f>SUM(AA41:AA48)</f>
        <v>2157000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1600000</v>
      </c>
      <c r="F51" s="67">
        <f t="shared" si="10"/>
        <v>1600000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400000</v>
      </c>
      <c r="Y51" s="67">
        <f t="shared" si="10"/>
        <v>-400000</v>
      </c>
      <c r="Z51" s="69">
        <f>+IF(X51&lt;&gt;0,+(Y51/X51)*100,0)</f>
        <v>-100</v>
      </c>
      <c r="AA51" s="68">
        <f>SUM(AA57:AA61)</f>
        <v>1600000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1600000</v>
      </c>
      <c r="F61" s="11">
        <v>1600000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400000</v>
      </c>
      <c r="Y61" s="11">
        <v>-400000</v>
      </c>
      <c r="Z61" s="2">
        <v>-100</v>
      </c>
      <c r="AA61" s="15">
        <v>1600000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1600000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2239</v>
      </c>
      <c r="H66" s="14">
        <v>519540</v>
      </c>
      <c r="I66" s="14">
        <v>137441</v>
      </c>
      <c r="J66" s="14">
        <v>659220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659220</v>
      </c>
      <c r="X66" s="14"/>
      <c r="Y66" s="14">
        <v>659220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1600000</v>
      </c>
      <c r="F69" s="79">
        <f t="shared" si="12"/>
        <v>0</v>
      </c>
      <c r="G69" s="79">
        <f t="shared" si="12"/>
        <v>2239</v>
      </c>
      <c r="H69" s="79">
        <f t="shared" si="12"/>
        <v>519540</v>
      </c>
      <c r="I69" s="79">
        <f t="shared" si="12"/>
        <v>137441</v>
      </c>
      <c r="J69" s="79">
        <f t="shared" si="12"/>
        <v>659220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659220</v>
      </c>
      <c r="X69" s="79">
        <f t="shared" si="12"/>
        <v>0</v>
      </c>
      <c r="Y69" s="79">
        <f t="shared" si="12"/>
        <v>659220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45279000</v>
      </c>
      <c r="F5" s="43">
        <f t="shared" si="0"/>
        <v>45279000</v>
      </c>
      <c r="G5" s="43">
        <f t="shared" si="0"/>
        <v>6490417</v>
      </c>
      <c r="H5" s="43">
        <f t="shared" si="0"/>
        <v>2985921</v>
      </c>
      <c r="I5" s="43">
        <f t="shared" si="0"/>
        <v>7989017</v>
      </c>
      <c r="J5" s="43">
        <f t="shared" si="0"/>
        <v>17465355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17465355</v>
      </c>
      <c r="X5" s="43">
        <f t="shared" si="0"/>
        <v>11319750</v>
      </c>
      <c r="Y5" s="43">
        <f t="shared" si="0"/>
        <v>6145605</v>
      </c>
      <c r="Z5" s="44">
        <f>+IF(X5&lt;&gt;0,+(Y5/X5)*100,0)</f>
        <v>54.29099582587955</v>
      </c>
      <c r="AA5" s="45">
        <f>SUM(AA11:AA18)</f>
        <v>45279000</v>
      </c>
    </row>
    <row r="6" spans="1:27" ht="13.5">
      <c r="A6" s="46" t="s">
        <v>32</v>
      </c>
      <c r="B6" s="47"/>
      <c r="C6" s="9"/>
      <c r="D6" s="10"/>
      <c r="E6" s="11">
        <v>37694235</v>
      </c>
      <c r="F6" s="11">
        <v>37694235</v>
      </c>
      <c r="G6" s="11">
        <v>6403625</v>
      </c>
      <c r="H6" s="11">
        <v>2628887</v>
      </c>
      <c r="I6" s="11">
        <v>7989017</v>
      </c>
      <c r="J6" s="11">
        <v>17021529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17021529</v>
      </c>
      <c r="X6" s="11">
        <v>9423559</v>
      </c>
      <c r="Y6" s="11">
        <v>7597970</v>
      </c>
      <c r="Z6" s="2">
        <v>80.63</v>
      </c>
      <c r="AA6" s="15">
        <v>37694235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100000</v>
      </c>
      <c r="F10" s="11">
        <v>100000</v>
      </c>
      <c r="G10" s="11">
        <v>86792</v>
      </c>
      <c r="H10" s="11"/>
      <c r="I10" s="11"/>
      <c r="J10" s="11">
        <v>86792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86792</v>
      </c>
      <c r="X10" s="11">
        <v>25000</v>
      </c>
      <c r="Y10" s="11">
        <v>61792</v>
      </c>
      <c r="Z10" s="2">
        <v>247.17</v>
      </c>
      <c r="AA10" s="15">
        <v>100000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37794235</v>
      </c>
      <c r="F11" s="51">
        <f t="shared" si="1"/>
        <v>37794235</v>
      </c>
      <c r="G11" s="51">
        <f t="shared" si="1"/>
        <v>6490417</v>
      </c>
      <c r="H11" s="51">
        <f t="shared" si="1"/>
        <v>2628887</v>
      </c>
      <c r="I11" s="51">
        <f t="shared" si="1"/>
        <v>7989017</v>
      </c>
      <c r="J11" s="51">
        <f t="shared" si="1"/>
        <v>17108321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17108321</v>
      </c>
      <c r="X11" s="51">
        <f t="shared" si="1"/>
        <v>9448559</v>
      </c>
      <c r="Y11" s="51">
        <f t="shared" si="1"/>
        <v>7659762</v>
      </c>
      <c r="Z11" s="52">
        <f>+IF(X11&lt;&gt;0,+(Y11/X11)*100,0)</f>
        <v>81.06804434411639</v>
      </c>
      <c r="AA11" s="53">
        <f>SUM(AA6:AA10)</f>
        <v>37794235</v>
      </c>
    </row>
    <row r="12" spans="1:27" ht="13.5">
      <c r="A12" s="54" t="s">
        <v>38</v>
      </c>
      <c r="B12" s="35"/>
      <c r="C12" s="9"/>
      <c r="D12" s="10"/>
      <c r="E12" s="11">
        <v>2412765</v>
      </c>
      <c r="F12" s="11">
        <v>2412765</v>
      </c>
      <c r="G12" s="11"/>
      <c r="H12" s="11">
        <v>171034</v>
      </c>
      <c r="I12" s="11"/>
      <c r="J12" s="11">
        <v>171034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171034</v>
      </c>
      <c r="X12" s="11">
        <v>603191</v>
      </c>
      <c r="Y12" s="11">
        <v>-432157</v>
      </c>
      <c r="Z12" s="2">
        <v>-71.65</v>
      </c>
      <c r="AA12" s="15">
        <v>2412765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1800000</v>
      </c>
      <c r="F14" s="11">
        <v>1800000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450000</v>
      </c>
      <c r="Y14" s="11">
        <v>-450000</v>
      </c>
      <c r="Z14" s="2">
        <v>-100</v>
      </c>
      <c r="AA14" s="15">
        <v>1800000</v>
      </c>
    </row>
    <row r="15" spans="1:27" ht="13.5">
      <c r="A15" s="54" t="s">
        <v>41</v>
      </c>
      <c r="B15" s="35" t="s">
        <v>42</v>
      </c>
      <c r="C15" s="9"/>
      <c r="D15" s="10"/>
      <c r="E15" s="11">
        <v>3182000</v>
      </c>
      <c r="F15" s="11">
        <v>3182000</v>
      </c>
      <c r="G15" s="11"/>
      <c r="H15" s="11">
        <v>186000</v>
      </c>
      <c r="I15" s="11"/>
      <c r="J15" s="11">
        <v>186000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186000</v>
      </c>
      <c r="X15" s="11">
        <v>795500</v>
      </c>
      <c r="Y15" s="11">
        <v>-609500</v>
      </c>
      <c r="Z15" s="2">
        <v>-76.62</v>
      </c>
      <c r="AA15" s="15">
        <v>3182000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90000</v>
      </c>
      <c r="F18" s="18">
        <v>90000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22500</v>
      </c>
      <c r="Y18" s="18">
        <v>-22500</v>
      </c>
      <c r="Z18" s="3">
        <v>-100</v>
      </c>
      <c r="AA18" s="23">
        <v>90000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37694235</v>
      </c>
      <c r="F36" s="11">
        <f t="shared" si="4"/>
        <v>37694235</v>
      </c>
      <c r="G36" s="11">
        <f t="shared" si="4"/>
        <v>6403625</v>
      </c>
      <c r="H36" s="11">
        <f t="shared" si="4"/>
        <v>2628887</v>
      </c>
      <c r="I36" s="11">
        <f t="shared" si="4"/>
        <v>7989017</v>
      </c>
      <c r="J36" s="11">
        <f t="shared" si="4"/>
        <v>17021529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17021529</v>
      </c>
      <c r="X36" s="11">
        <f t="shared" si="4"/>
        <v>9423559</v>
      </c>
      <c r="Y36" s="11">
        <f t="shared" si="4"/>
        <v>7597970</v>
      </c>
      <c r="Z36" s="2">
        <f aca="true" t="shared" si="5" ref="Z36:Z49">+IF(X36&lt;&gt;0,+(Y36/X36)*100,0)</f>
        <v>80.62739353571193</v>
      </c>
      <c r="AA36" s="15">
        <f>AA6+AA21</f>
        <v>37694235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100000</v>
      </c>
      <c r="F40" s="11">
        <f t="shared" si="4"/>
        <v>100000</v>
      </c>
      <c r="G40" s="11">
        <f t="shared" si="4"/>
        <v>86792</v>
      </c>
      <c r="H40" s="11">
        <f t="shared" si="4"/>
        <v>0</v>
      </c>
      <c r="I40" s="11">
        <f t="shared" si="4"/>
        <v>0</v>
      </c>
      <c r="J40" s="11">
        <f t="shared" si="4"/>
        <v>86792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86792</v>
      </c>
      <c r="X40" s="11">
        <f t="shared" si="4"/>
        <v>25000</v>
      </c>
      <c r="Y40" s="11">
        <f t="shared" si="4"/>
        <v>61792</v>
      </c>
      <c r="Z40" s="2">
        <f t="shared" si="5"/>
        <v>247.168</v>
      </c>
      <c r="AA40" s="15">
        <f>AA10+AA25</f>
        <v>100000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37794235</v>
      </c>
      <c r="F41" s="51">
        <f t="shared" si="6"/>
        <v>37794235</v>
      </c>
      <c r="G41" s="51">
        <f t="shared" si="6"/>
        <v>6490417</v>
      </c>
      <c r="H41" s="51">
        <f t="shared" si="6"/>
        <v>2628887</v>
      </c>
      <c r="I41" s="51">
        <f t="shared" si="6"/>
        <v>7989017</v>
      </c>
      <c r="J41" s="51">
        <f t="shared" si="6"/>
        <v>17108321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17108321</v>
      </c>
      <c r="X41" s="51">
        <f t="shared" si="6"/>
        <v>9448559</v>
      </c>
      <c r="Y41" s="51">
        <f t="shared" si="6"/>
        <v>7659762</v>
      </c>
      <c r="Z41" s="52">
        <f t="shared" si="5"/>
        <v>81.06804434411639</v>
      </c>
      <c r="AA41" s="53">
        <f>SUM(AA36:AA40)</f>
        <v>37794235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2412765</v>
      </c>
      <c r="F42" s="67">
        <f t="shared" si="7"/>
        <v>2412765</v>
      </c>
      <c r="G42" s="67">
        <f t="shared" si="7"/>
        <v>0</v>
      </c>
      <c r="H42" s="67">
        <f t="shared" si="7"/>
        <v>171034</v>
      </c>
      <c r="I42" s="67">
        <f t="shared" si="7"/>
        <v>0</v>
      </c>
      <c r="J42" s="67">
        <f t="shared" si="7"/>
        <v>171034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171034</v>
      </c>
      <c r="X42" s="67">
        <f t="shared" si="7"/>
        <v>603191</v>
      </c>
      <c r="Y42" s="67">
        <f t="shared" si="7"/>
        <v>-432157</v>
      </c>
      <c r="Z42" s="69">
        <f t="shared" si="5"/>
        <v>-71.64513396254254</v>
      </c>
      <c r="AA42" s="68">
        <f aca="true" t="shared" si="8" ref="AA42:AA48">AA12+AA27</f>
        <v>2412765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1800000</v>
      </c>
      <c r="F44" s="67">
        <f t="shared" si="7"/>
        <v>1800000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450000</v>
      </c>
      <c r="Y44" s="67">
        <f t="shared" si="7"/>
        <v>-450000</v>
      </c>
      <c r="Z44" s="69">
        <f t="shared" si="5"/>
        <v>-100</v>
      </c>
      <c r="AA44" s="68">
        <f t="shared" si="8"/>
        <v>1800000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3182000</v>
      </c>
      <c r="F45" s="67">
        <f t="shared" si="7"/>
        <v>3182000</v>
      </c>
      <c r="G45" s="67">
        <f t="shared" si="7"/>
        <v>0</v>
      </c>
      <c r="H45" s="67">
        <f t="shared" si="7"/>
        <v>186000</v>
      </c>
      <c r="I45" s="67">
        <f t="shared" si="7"/>
        <v>0</v>
      </c>
      <c r="J45" s="67">
        <f t="shared" si="7"/>
        <v>186000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186000</v>
      </c>
      <c r="X45" s="67">
        <f t="shared" si="7"/>
        <v>795500</v>
      </c>
      <c r="Y45" s="67">
        <f t="shared" si="7"/>
        <v>-609500</v>
      </c>
      <c r="Z45" s="69">
        <f t="shared" si="5"/>
        <v>-76.61847894406034</v>
      </c>
      <c r="AA45" s="68">
        <f t="shared" si="8"/>
        <v>3182000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90000</v>
      </c>
      <c r="F48" s="67">
        <f t="shared" si="7"/>
        <v>90000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22500</v>
      </c>
      <c r="Y48" s="67">
        <f t="shared" si="7"/>
        <v>-22500</v>
      </c>
      <c r="Z48" s="69">
        <f t="shared" si="5"/>
        <v>-100</v>
      </c>
      <c r="AA48" s="68">
        <f t="shared" si="8"/>
        <v>90000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45279000</v>
      </c>
      <c r="F49" s="79">
        <f t="shared" si="9"/>
        <v>45279000</v>
      </c>
      <c r="G49" s="79">
        <f t="shared" si="9"/>
        <v>6490417</v>
      </c>
      <c r="H49" s="79">
        <f t="shared" si="9"/>
        <v>2985921</v>
      </c>
      <c r="I49" s="79">
        <f t="shared" si="9"/>
        <v>7989017</v>
      </c>
      <c r="J49" s="79">
        <f t="shared" si="9"/>
        <v>17465355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17465355</v>
      </c>
      <c r="X49" s="79">
        <f t="shared" si="9"/>
        <v>11319750</v>
      </c>
      <c r="Y49" s="79">
        <f t="shared" si="9"/>
        <v>6145605</v>
      </c>
      <c r="Z49" s="80">
        <f t="shared" si="5"/>
        <v>54.29099582587955</v>
      </c>
      <c r="AA49" s="81">
        <f>SUM(AA41:AA48)</f>
        <v>45279000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5130000</v>
      </c>
      <c r="F51" s="67">
        <f t="shared" si="10"/>
        <v>5130000</v>
      </c>
      <c r="G51" s="67">
        <f t="shared" si="10"/>
        <v>933763</v>
      </c>
      <c r="H51" s="67">
        <f t="shared" si="10"/>
        <v>4795462</v>
      </c>
      <c r="I51" s="67">
        <f t="shared" si="10"/>
        <v>449047</v>
      </c>
      <c r="J51" s="67">
        <f t="shared" si="10"/>
        <v>6178272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6178272</v>
      </c>
      <c r="X51" s="67">
        <f t="shared" si="10"/>
        <v>1282500</v>
      </c>
      <c r="Y51" s="67">
        <f t="shared" si="10"/>
        <v>4895772</v>
      </c>
      <c r="Z51" s="69">
        <f>+IF(X51&lt;&gt;0,+(Y51/X51)*100,0)</f>
        <v>381.7366081871345</v>
      </c>
      <c r="AA51" s="68">
        <f>SUM(AA57:AA61)</f>
        <v>5130000</v>
      </c>
    </row>
    <row r="52" spans="1:27" ht="13.5">
      <c r="A52" s="84" t="s">
        <v>32</v>
      </c>
      <c r="B52" s="47"/>
      <c r="C52" s="9"/>
      <c r="D52" s="10"/>
      <c r="E52" s="11">
        <v>1400000</v>
      </c>
      <c r="F52" s="11">
        <v>1400000</v>
      </c>
      <c r="G52" s="11"/>
      <c r="H52" s="11">
        <v>4399669</v>
      </c>
      <c r="I52" s="11"/>
      <c r="J52" s="11">
        <v>4399669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4399669</v>
      </c>
      <c r="X52" s="11">
        <v>350000</v>
      </c>
      <c r="Y52" s="11">
        <v>4049669</v>
      </c>
      <c r="Z52" s="2">
        <v>1157.05</v>
      </c>
      <c r="AA52" s="15">
        <v>1400000</v>
      </c>
    </row>
    <row r="53" spans="1:27" ht="13.5">
      <c r="A53" s="84" t="s">
        <v>33</v>
      </c>
      <c r="B53" s="47"/>
      <c r="C53" s="9"/>
      <c r="D53" s="10"/>
      <c r="E53" s="11">
        <v>1200000</v>
      </c>
      <c r="F53" s="11">
        <v>1200000</v>
      </c>
      <c r="G53" s="11">
        <v>933763</v>
      </c>
      <c r="H53" s="11">
        <v>395793</v>
      </c>
      <c r="I53" s="11">
        <v>449047</v>
      </c>
      <c r="J53" s="11">
        <v>1778603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1778603</v>
      </c>
      <c r="X53" s="11">
        <v>300000</v>
      </c>
      <c r="Y53" s="11">
        <v>1478603</v>
      </c>
      <c r="Z53" s="2">
        <v>492.87</v>
      </c>
      <c r="AA53" s="15">
        <v>1200000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2600000</v>
      </c>
      <c r="F57" s="51">
        <f t="shared" si="11"/>
        <v>2600000</v>
      </c>
      <c r="G57" s="51">
        <f t="shared" si="11"/>
        <v>933763</v>
      </c>
      <c r="H57" s="51">
        <f t="shared" si="11"/>
        <v>4795462</v>
      </c>
      <c r="I57" s="51">
        <f t="shared" si="11"/>
        <v>449047</v>
      </c>
      <c r="J57" s="51">
        <f t="shared" si="11"/>
        <v>6178272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6178272</v>
      </c>
      <c r="X57" s="51">
        <f t="shared" si="11"/>
        <v>650000</v>
      </c>
      <c r="Y57" s="51">
        <f t="shared" si="11"/>
        <v>5528272</v>
      </c>
      <c r="Z57" s="52">
        <f>+IF(X57&lt;&gt;0,+(Y57/X57)*100,0)</f>
        <v>850.5033846153847</v>
      </c>
      <c r="AA57" s="53">
        <f>SUM(AA52:AA56)</f>
        <v>2600000</v>
      </c>
    </row>
    <row r="58" spans="1:27" ht="13.5">
      <c r="A58" s="86" t="s">
        <v>38</v>
      </c>
      <c r="B58" s="35"/>
      <c r="C58" s="9"/>
      <c r="D58" s="10"/>
      <c r="E58" s="11">
        <v>2000000</v>
      </c>
      <c r="F58" s="11">
        <v>2000000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500000</v>
      </c>
      <c r="Y58" s="11">
        <v>-500000</v>
      </c>
      <c r="Z58" s="2">
        <v>-100</v>
      </c>
      <c r="AA58" s="15">
        <v>2000000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530000</v>
      </c>
      <c r="F61" s="11">
        <v>530000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132500</v>
      </c>
      <c r="Y61" s="11">
        <v>-132500</v>
      </c>
      <c r="Z61" s="2">
        <v>-100</v>
      </c>
      <c r="AA61" s="15">
        <v>530000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29739000</v>
      </c>
      <c r="F5" s="43">
        <f t="shared" si="0"/>
        <v>29739000</v>
      </c>
      <c r="G5" s="43">
        <f t="shared" si="0"/>
        <v>1637664</v>
      </c>
      <c r="H5" s="43">
        <f t="shared" si="0"/>
        <v>3062874</v>
      </c>
      <c r="I5" s="43">
        <f t="shared" si="0"/>
        <v>6709649</v>
      </c>
      <c r="J5" s="43">
        <f t="shared" si="0"/>
        <v>11410187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11410187</v>
      </c>
      <c r="X5" s="43">
        <f t="shared" si="0"/>
        <v>7434750</v>
      </c>
      <c r="Y5" s="43">
        <f t="shared" si="0"/>
        <v>3975437</v>
      </c>
      <c r="Z5" s="44">
        <f>+IF(X5&lt;&gt;0,+(Y5/X5)*100,0)</f>
        <v>53.47102458051717</v>
      </c>
      <c r="AA5" s="45">
        <f>SUM(AA11:AA18)</f>
        <v>29739000</v>
      </c>
    </row>
    <row r="6" spans="1:27" ht="13.5">
      <c r="A6" s="46" t="s">
        <v>32</v>
      </c>
      <c r="B6" s="47"/>
      <c r="C6" s="9"/>
      <c r="D6" s="10"/>
      <c r="E6" s="11">
        <v>26939000</v>
      </c>
      <c r="F6" s="11">
        <v>26939000</v>
      </c>
      <c r="G6" s="11">
        <v>1637664</v>
      </c>
      <c r="H6" s="11">
        <v>3062874</v>
      </c>
      <c r="I6" s="11">
        <v>4830176</v>
      </c>
      <c r="J6" s="11">
        <v>9530714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9530714</v>
      </c>
      <c r="X6" s="11">
        <v>6734750</v>
      </c>
      <c r="Y6" s="11">
        <v>2795964</v>
      </c>
      <c r="Z6" s="2">
        <v>41.52</v>
      </c>
      <c r="AA6" s="15">
        <v>26939000</v>
      </c>
    </row>
    <row r="7" spans="1:27" ht="13.5">
      <c r="A7" s="46" t="s">
        <v>33</v>
      </c>
      <c r="B7" s="47"/>
      <c r="C7" s="9"/>
      <c r="D7" s="10"/>
      <c r="E7" s="11">
        <v>1500000</v>
      </c>
      <c r="F7" s="11">
        <v>1500000</v>
      </c>
      <c r="G7" s="11"/>
      <c r="H7" s="11"/>
      <c r="I7" s="11">
        <v>500000</v>
      </c>
      <c r="J7" s="11">
        <v>500000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500000</v>
      </c>
      <c r="X7" s="11">
        <v>375000</v>
      </c>
      <c r="Y7" s="11">
        <v>125000</v>
      </c>
      <c r="Z7" s="2">
        <v>33.33</v>
      </c>
      <c r="AA7" s="15">
        <v>1500000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28439000</v>
      </c>
      <c r="F11" s="51">
        <f t="shared" si="1"/>
        <v>28439000</v>
      </c>
      <c r="G11" s="51">
        <f t="shared" si="1"/>
        <v>1637664</v>
      </c>
      <c r="H11" s="51">
        <f t="shared" si="1"/>
        <v>3062874</v>
      </c>
      <c r="I11" s="51">
        <f t="shared" si="1"/>
        <v>5330176</v>
      </c>
      <c r="J11" s="51">
        <f t="shared" si="1"/>
        <v>10030714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10030714</v>
      </c>
      <c r="X11" s="51">
        <f t="shared" si="1"/>
        <v>7109750</v>
      </c>
      <c r="Y11" s="51">
        <f t="shared" si="1"/>
        <v>2920964</v>
      </c>
      <c r="Z11" s="52">
        <f>+IF(X11&lt;&gt;0,+(Y11/X11)*100,0)</f>
        <v>41.08391996905657</v>
      </c>
      <c r="AA11" s="53">
        <f>SUM(AA6:AA10)</f>
        <v>28439000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>
        <v>1379473</v>
      </c>
      <c r="J12" s="11">
        <v>1379473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1379473</v>
      </c>
      <c r="X12" s="11"/>
      <c r="Y12" s="11">
        <v>1379473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1300000</v>
      </c>
      <c r="F15" s="11">
        <v>1300000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325000</v>
      </c>
      <c r="Y15" s="11">
        <v>-325000</v>
      </c>
      <c r="Z15" s="2">
        <v>-100</v>
      </c>
      <c r="AA15" s="15">
        <v>1300000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26939000</v>
      </c>
      <c r="F36" s="11">
        <f t="shared" si="4"/>
        <v>26939000</v>
      </c>
      <c r="G36" s="11">
        <f t="shared" si="4"/>
        <v>1637664</v>
      </c>
      <c r="H36" s="11">
        <f t="shared" si="4"/>
        <v>3062874</v>
      </c>
      <c r="I36" s="11">
        <f t="shared" si="4"/>
        <v>4830176</v>
      </c>
      <c r="J36" s="11">
        <f t="shared" si="4"/>
        <v>9530714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9530714</v>
      </c>
      <c r="X36" s="11">
        <f t="shared" si="4"/>
        <v>6734750</v>
      </c>
      <c r="Y36" s="11">
        <f t="shared" si="4"/>
        <v>2795964</v>
      </c>
      <c r="Z36" s="2">
        <f aca="true" t="shared" si="5" ref="Z36:Z49">+IF(X36&lt;&gt;0,+(Y36/X36)*100,0)</f>
        <v>41.51548312854968</v>
      </c>
      <c r="AA36" s="15">
        <f>AA6+AA21</f>
        <v>26939000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1500000</v>
      </c>
      <c r="F37" s="11">
        <f t="shared" si="4"/>
        <v>1500000</v>
      </c>
      <c r="G37" s="11">
        <f t="shared" si="4"/>
        <v>0</v>
      </c>
      <c r="H37" s="11">
        <f t="shared" si="4"/>
        <v>0</v>
      </c>
      <c r="I37" s="11">
        <f t="shared" si="4"/>
        <v>500000</v>
      </c>
      <c r="J37" s="11">
        <f t="shared" si="4"/>
        <v>500000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500000</v>
      </c>
      <c r="X37" s="11">
        <f t="shared" si="4"/>
        <v>375000</v>
      </c>
      <c r="Y37" s="11">
        <f t="shared" si="4"/>
        <v>125000</v>
      </c>
      <c r="Z37" s="2">
        <f t="shared" si="5"/>
        <v>33.33333333333333</v>
      </c>
      <c r="AA37" s="15">
        <f>AA7+AA22</f>
        <v>1500000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28439000</v>
      </c>
      <c r="F41" s="51">
        <f t="shared" si="6"/>
        <v>28439000</v>
      </c>
      <c r="G41" s="51">
        <f t="shared" si="6"/>
        <v>1637664</v>
      </c>
      <c r="H41" s="51">
        <f t="shared" si="6"/>
        <v>3062874</v>
      </c>
      <c r="I41" s="51">
        <f t="shared" si="6"/>
        <v>5330176</v>
      </c>
      <c r="J41" s="51">
        <f t="shared" si="6"/>
        <v>10030714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10030714</v>
      </c>
      <c r="X41" s="51">
        <f t="shared" si="6"/>
        <v>7109750</v>
      </c>
      <c r="Y41" s="51">
        <f t="shared" si="6"/>
        <v>2920964</v>
      </c>
      <c r="Z41" s="52">
        <f t="shared" si="5"/>
        <v>41.08391996905657</v>
      </c>
      <c r="AA41" s="53">
        <f>SUM(AA36:AA40)</f>
        <v>28439000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1379473</v>
      </c>
      <c r="J42" s="67">
        <f t="shared" si="7"/>
        <v>1379473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1379473</v>
      </c>
      <c r="X42" s="67">
        <f t="shared" si="7"/>
        <v>0</v>
      </c>
      <c r="Y42" s="67">
        <f t="shared" si="7"/>
        <v>1379473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1300000</v>
      </c>
      <c r="F45" s="67">
        <f t="shared" si="7"/>
        <v>1300000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325000</v>
      </c>
      <c r="Y45" s="67">
        <f t="shared" si="7"/>
        <v>-325000</v>
      </c>
      <c r="Z45" s="69">
        <f t="shared" si="5"/>
        <v>-100</v>
      </c>
      <c r="AA45" s="68">
        <f t="shared" si="8"/>
        <v>1300000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29739000</v>
      </c>
      <c r="F49" s="79">
        <f t="shared" si="9"/>
        <v>29739000</v>
      </c>
      <c r="G49" s="79">
        <f t="shared" si="9"/>
        <v>1637664</v>
      </c>
      <c r="H49" s="79">
        <f t="shared" si="9"/>
        <v>3062874</v>
      </c>
      <c r="I49" s="79">
        <f t="shared" si="9"/>
        <v>6709649</v>
      </c>
      <c r="J49" s="79">
        <f t="shared" si="9"/>
        <v>11410187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11410187</v>
      </c>
      <c r="X49" s="79">
        <f t="shared" si="9"/>
        <v>7434750</v>
      </c>
      <c r="Y49" s="79">
        <f t="shared" si="9"/>
        <v>3975437</v>
      </c>
      <c r="Z49" s="80">
        <f t="shared" si="5"/>
        <v>53.47102458051717</v>
      </c>
      <c r="AA49" s="81">
        <f>SUM(AA41:AA48)</f>
        <v>29739000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7646607</v>
      </c>
      <c r="F51" s="67">
        <f t="shared" si="10"/>
        <v>7646607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1911652</v>
      </c>
      <c r="Y51" s="67">
        <f t="shared" si="10"/>
        <v>-1911652</v>
      </c>
      <c r="Z51" s="69">
        <f>+IF(X51&lt;&gt;0,+(Y51/X51)*100,0)</f>
        <v>-100</v>
      </c>
      <c r="AA51" s="68">
        <f>SUM(AA57:AA61)</f>
        <v>7646607</v>
      </c>
    </row>
    <row r="52" spans="1:27" ht="13.5">
      <c r="A52" s="84" t="s">
        <v>32</v>
      </c>
      <c r="B52" s="47"/>
      <c r="C52" s="9"/>
      <c r="D52" s="10"/>
      <c r="E52" s="11">
        <v>500000</v>
      </c>
      <c r="F52" s="11">
        <v>500000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125000</v>
      </c>
      <c r="Y52" s="11">
        <v>-125000</v>
      </c>
      <c r="Z52" s="2">
        <v>-100</v>
      </c>
      <c r="AA52" s="15">
        <v>500000</v>
      </c>
    </row>
    <row r="53" spans="1:27" ht="13.5">
      <c r="A53" s="84" t="s">
        <v>33</v>
      </c>
      <c r="B53" s="47"/>
      <c r="C53" s="9"/>
      <c r="D53" s="10"/>
      <c r="E53" s="11">
        <v>2600000</v>
      </c>
      <c r="F53" s="11">
        <v>2600000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650000</v>
      </c>
      <c r="Y53" s="11">
        <v>-650000</v>
      </c>
      <c r="Z53" s="2">
        <v>-100</v>
      </c>
      <c r="AA53" s="15">
        <v>2600000</v>
      </c>
    </row>
    <row r="54" spans="1:27" ht="13.5">
      <c r="A54" s="84" t="s">
        <v>34</v>
      </c>
      <c r="B54" s="47"/>
      <c r="C54" s="9"/>
      <c r="D54" s="10"/>
      <c r="E54" s="11">
        <v>2200000</v>
      </c>
      <c r="F54" s="11">
        <v>2200000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550000</v>
      </c>
      <c r="Y54" s="11">
        <v>-550000</v>
      </c>
      <c r="Z54" s="2">
        <v>-100</v>
      </c>
      <c r="AA54" s="15">
        <v>2200000</v>
      </c>
    </row>
    <row r="55" spans="1:27" ht="13.5">
      <c r="A55" s="84" t="s">
        <v>35</v>
      </c>
      <c r="B55" s="47"/>
      <c r="C55" s="9"/>
      <c r="D55" s="10"/>
      <c r="E55" s="11">
        <v>300000</v>
      </c>
      <c r="F55" s="11">
        <v>300000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75000</v>
      </c>
      <c r="Y55" s="11">
        <v>-75000</v>
      </c>
      <c r="Z55" s="2">
        <v>-100</v>
      </c>
      <c r="AA55" s="15">
        <v>300000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5600000</v>
      </c>
      <c r="F57" s="51">
        <f t="shared" si="11"/>
        <v>5600000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1400000</v>
      </c>
      <c r="Y57" s="51">
        <f t="shared" si="11"/>
        <v>-1400000</v>
      </c>
      <c r="Z57" s="52">
        <f>+IF(X57&lt;&gt;0,+(Y57/X57)*100,0)</f>
        <v>-100</v>
      </c>
      <c r="AA57" s="53">
        <f>SUM(AA52:AA56)</f>
        <v>5600000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2046607</v>
      </c>
      <c r="F61" s="11">
        <v>2046607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511652</v>
      </c>
      <c r="Y61" s="11">
        <v>-511652</v>
      </c>
      <c r="Z61" s="2">
        <v>-100</v>
      </c>
      <c r="AA61" s="15">
        <v>2046607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10658903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148361</v>
      </c>
      <c r="H68" s="11"/>
      <c r="I68" s="11">
        <v>117579</v>
      </c>
      <c r="J68" s="11">
        <v>265940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265940</v>
      </c>
      <c r="X68" s="11"/>
      <c r="Y68" s="11">
        <v>265940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10658903</v>
      </c>
      <c r="F69" s="79">
        <f t="shared" si="12"/>
        <v>0</v>
      </c>
      <c r="G69" s="79">
        <f t="shared" si="12"/>
        <v>148361</v>
      </c>
      <c r="H69" s="79">
        <f t="shared" si="12"/>
        <v>0</v>
      </c>
      <c r="I69" s="79">
        <f t="shared" si="12"/>
        <v>117579</v>
      </c>
      <c r="J69" s="79">
        <f t="shared" si="12"/>
        <v>265940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265940</v>
      </c>
      <c r="X69" s="79">
        <f t="shared" si="12"/>
        <v>0</v>
      </c>
      <c r="Y69" s="79">
        <f t="shared" si="12"/>
        <v>265940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2017-01-26T11:10:59Z</dcterms:created>
  <dcterms:modified xsi:type="dcterms:W3CDTF">2017-01-26T11:11:29Z</dcterms:modified>
  <cp:category/>
  <cp:version/>
  <cp:contentType/>
  <cp:contentStatus/>
</cp:coreProperties>
</file>