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'CPT'!$A$1:$AA$74</definedName>
    <definedName name="_xlnm.Print_Area" localSheetId="7">'DC1'!$A$1:$AA$74</definedName>
    <definedName name="_xlnm.Print_Area" localSheetId="13">'DC2'!$A$1:$AA$74</definedName>
    <definedName name="_xlnm.Print_Area" localSheetId="18">'DC3'!$A$1:$AA$74</definedName>
    <definedName name="_xlnm.Print_Area" localSheetId="26">'DC4'!$A$1:$AA$74</definedName>
    <definedName name="_xlnm.Print_Area" localSheetId="30">'DC5'!$A$1:$AA$74</definedName>
    <definedName name="_xlnm.Print_Area" localSheetId="0">'Summary'!$A$1:$AA$74</definedName>
    <definedName name="_xlnm.Print_Area" localSheetId="2">'WC011'!$A$1:$AA$74</definedName>
    <definedName name="_xlnm.Print_Area" localSheetId="3">'WC012'!$A$1:$AA$74</definedName>
    <definedName name="_xlnm.Print_Area" localSheetId="4">'WC013'!$A$1:$AA$74</definedName>
    <definedName name="_xlnm.Print_Area" localSheetId="5">'WC014'!$A$1:$AA$74</definedName>
    <definedName name="_xlnm.Print_Area" localSheetId="6">'WC015'!$A$1:$AA$74</definedName>
    <definedName name="_xlnm.Print_Area" localSheetId="8">'WC022'!$A$1:$AA$74</definedName>
    <definedName name="_xlnm.Print_Area" localSheetId="9">'WC023'!$A$1:$AA$74</definedName>
    <definedName name="_xlnm.Print_Area" localSheetId="10">'WC024'!$A$1:$AA$74</definedName>
    <definedName name="_xlnm.Print_Area" localSheetId="11">'WC025'!$A$1:$AA$74</definedName>
    <definedName name="_xlnm.Print_Area" localSheetId="12">'WC026'!$A$1:$AA$74</definedName>
    <definedName name="_xlnm.Print_Area" localSheetId="14">'WC031'!$A$1:$AA$74</definedName>
    <definedName name="_xlnm.Print_Area" localSheetId="15">'WC032'!$A$1:$AA$74</definedName>
    <definedName name="_xlnm.Print_Area" localSheetId="16">'WC033'!$A$1:$AA$74</definedName>
    <definedName name="_xlnm.Print_Area" localSheetId="17">'WC034'!$A$1:$AA$74</definedName>
    <definedName name="_xlnm.Print_Area" localSheetId="19">'WC041'!$A$1:$AA$74</definedName>
    <definedName name="_xlnm.Print_Area" localSheetId="20">'WC042'!$A$1:$AA$74</definedName>
    <definedName name="_xlnm.Print_Area" localSheetId="21">'WC043'!$A$1:$AA$74</definedName>
    <definedName name="_xlnm.Print_Area" localSheetId="22">'WC044'!$A$1:$AA$74</definedName>
    <definedName name="_xlnm.Print_Area" localSheetId="23">'WC045'!$A$1:$AA$74</definedName>
    <definedName name="_xlnm.Print_Area" localSheetId="24">'WC047'!$A$1:$AA$74</definedName>
    <definedName name="_xlnm.Print_Area" localSheetId="25">'WC048'!$A$1:$AA$74</definedName>
    <definedName name="_xlnm.Print_Area" localSheetId="27">'WC051'!$A$1:$AA$74</definedName>
    <definedName name="_xlnm.Print_Area" localSheetId="28">'WC052'!$A$1:$AA$74</definedName>
    <definedName name="_xlnm.Print_Area" localSheetId="29">'WC053'!$A$1:$AA$74</definedName>
  </definedNames>
  <calcPr calcMode="manual" fullCalcOnLoad="1"/>
</workbook>
</file>

<file path=xl/sharedStrings.xml><?xml version="1.0" encoding="utf-8"?>
<sst xmlns="http://schemas.openxmlformats.org/spreadsheetml/2006/main" count="3193" uniqueCount="94">
  <si>
    <t>Western Cape: Cape Town(CPT)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</si>
  <si>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</si>
  <si>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</si>
  <si>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</si>
  <si>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</si>
  <si>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</si>
  <si>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</si>
  <si>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</si>
  <si>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</si>
  <si>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</si>
  <si>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</si>
  <si>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</si>
  <si>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</si>
  <si>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</si>
  <si>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</si>
  <si>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</si>
  <si>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</si>
  <si>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</si>
  <si>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</si>
  <si>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</si>
  <si>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</si>
  <si>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</si>
  <si>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</si>
  <si>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</si>
  <si>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</si>
  <si>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</si>
  <si>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</si>
  <si>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</si>
  <si>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</si>
  <si>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</si>
  <si>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</si>
  <si>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</si>
  <si>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</si>
  <si>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</si>
  <si>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</si>
  <si>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</si>
  <si>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</si>
  <si>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</si>
  <si>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</si>
  <si>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</si>
  <si>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</si>
  <si>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</si>
  <si>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</si>
  <si>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</si>
  <si>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</si>
  <si>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</si>
  <si>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</si>
  <si>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</si>
  <si>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</si>
  <si>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</si>
  <si>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</si>
  <si>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</si>
  <si>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</si>
  <si>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</si>
  <si>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</si>
  <si>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</si>
  <si>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</si>
  <si>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</si>
  <si>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Western Cape: Matzikama(WC011) - Table C9 Quarterly Budget Statement - Capital Expenditure by Asset Clas ( All ) for 1st Quarter ended 30 September 2016 (Figures Finalised as at 2016/11/02)</t>
  </si>
  <si>
    <t>Western Cape: Cederberg(WC012) - Table C9 Quarterly Budget Statement - Capital Expenditure by Asset Clas ( All ) for 1st Quarter ended 30 September 2016 (Figures Finalised as at 2016/11/02)</t>
  </si>
  <si>
    <t>Western Cape: Bergrivier(WC013) - Table C9 Quarterly Budget Statement - Capital Expenditure by Asset Clas ( All ) for 1st Quarter ended 30 September 2016 (Figures Finalised as at 2016/11/02)</t>
  </si>
  <si>
    <t>Western Cape: Saldanha Bay(WC014) - Table C9 Quarterly Budget Statement - Capital Expenditure by Asset Clas ( All ) for 1st Quarter ended 30 September 2016 (Figures Finalised as at 2016/11/02)</t>
  </si>
  <si>
    <t>Western Cape: Swartland(WC015) - Table C9 Quarterly Budget Statement - Capital Expenditure by Asset Clas ( All ) for 1st Quarter ended 30 September 2016 (Figures Finalised as at 2016/11/02)</t>
  </si>
  <si>
    <t>Western Cape: West Coast(DC1) - Table C9 Quarterly Budget Statement - Capital Expenditure by Asset Clas ( All ) for 1st Quarter ended 30 September 2016 (Figures Finalised as at 2016/11/02)</t>
  </si>
  <si>
    <t>Western Cape: Witzenberg(WC022) - Table C9 Quarterly Budget Statement - Capital Expenditure by Asset Clas ( All ) for 1st Quarter ended 30 September 2016 (Figures Finalised as at 2016/11/02)</t>
  </si>
  <si>
    <t>Western Cape: Drakenstein(WC023) - Table C9 Quarterly Budget Statement - Capital Expenditure by Asset Clas ( All ) for 1st Quarter ended 30 September 2016 (Figures Finalised as at 2016/11/02)</t>
  </si>
  <si>
    <t>Western Cape: Stellenbosch(WC024) - Table C9 Quarterly Budget Statement - Capital Expenditure by Asset Clas ( All ) for 1st Quarter ended 30 September 2016 (Figures Finalised as at 2016/11/02)</t>
  </si>
  <si>
    <t>Western Cape: Breede Valley(WC025) - Table C9 Quarterly Budget Statement - Capital Expenditure by Asset Clas ( All ) for 1st Quarter ended 30 September 2016 (Figures Finalised as at 2016/11/02)</t>
  </si>
  <si>
    <t>Western Cape: Langeberg(WC026) - Table C9 Quarterly Budget Statement - Capital Expenditure by Asset Clas ( All ) for 1st Quarter ended 30 September 2016 (Figures Finalised as at 2016/11/02)</t>
  </si>
  <si>
    <t>Western Cape: Cape Winelands DM(DC2) - Table C9 Quarterly Budget Statement - Capital Expenditure by Asset Clas ( All ) for 1st Quarter ended 30 September 2016 (Figures Finalised as at 2016/11/02)</t>
  </si>
  <si>
    <t>Western Cape: Theewaterskloof(WC031) - Table C9 Quarterly Budget Statement - Capital Expenditure by Asset Clas ( All ) for 1st Quarter ended 30 September 2016 (Figures Finalised as at 2016/11/02)</t>
  </si>
  <si>
    <t>Western Cape: Overstrand(WC032) - Table C9 Quarterly Budget Statement - Capital Expenditure by Asset Clas ( All ) for 1st Quarter ended 30 September 2016 (Figures Finalised as at 2016/11/02)</t>
  </si>
  <si>
    <t>Western Cape: Cape Agulhas(WC033) - Table C9 Quarterly Budget Statement - Capital Expenditure by Asset Clas ( All ) for 1st Quarter ended 30 September 2016 (Figures Finalised as at 2016/11/02)</t>
  </si>
  <si>
    <t>Western Cape: Swellendam(WC034) - Table C9 Quarterly Budget Statement - Capital Expenditure by Asset Clas ( All ) for 1st Quarter ended 30 September 2016 (Figures Finalised as at 2016/11/02)</t>
  </si>
  <si>
    <t>Western Cape: Overberg(DC3) - Table C9 Quarterly Budget Statement - Capital Expenditure by Asset Clas ( All ) for 1st Quarter ended 30 September 2016 (Figures Finalised as at 2016/11/02)</t>
  </si>
  <si>
    <t>Western Cape: Kannaland(WC041) - Table C9 Quarterly Budget Statement - Capital Expenditure by Asset Clas ( All ) for 1st Quarter ended 30 September 2016 (Figures Finalised as at 2016/11/02)</t>
  </si>
  <si>
    <t>Western Cape: Hessequa(WC042) - Table C9 Quarterly Budget Statement - Capital Expenditure by Asset Clas ( All ) for 1st Quarter ended 30 September 2016 (Figures Finalised as at 2016/11/02)</t>
  </si>
  <si>
    <t>Western Cape: Mossel Bay(WC043) - Table C9 Quarterly Budget Statement - Capital Expenditure by Asset Clas ( All ) for 1st Quarter ended 30 September 2016 (Figures Finalised as at 2016/11/02)</t>
  </si>
  <si>
    <t>Western Cape: George(WC044) - Table C9 Quarterly Budget Statement - Capital Expenditure by Asset Clas ( All ) for 1st Quarter ended 30 September 2016 (Figures Finalised as at 2016/11/02)</t>
  </si>
  <si>
    <t>Western Cape: Oudtshoorn(WC045) - Table C9 Quarterly Budget Statement - Capital Expenditure by Asset Clas ( All ) for 1st Quarter ended 30 September 2016 (Figures Finalised as at 2016/11/02)</t>
  </si>
  <si>
    <t>Western Cape: Bitou(WC047) - Table C9 Quarterly Budget Statement - Capital Expenditure by Asset Clas ( All ) for 1st Quarter ended 30 September 2016 (Figures Finalised as at 2016/11/02)</t>
  </si>
  <si>
    <t>Western Cape: Knysna(WC048) - Table C9 Quarterly Budget Statement - Capital Expenditure by Asset Clas ( All ) for 1st Quarter ended 30 September 2016 (Figures Finalised as at 2016/11/02)</t>
  </si>
  <si>
    <t>Western Cape: Eden(DC4) - Table C9 Quarterly Budget Statement - Capital Expenditure by Asset Clas ( All ) for 1st Quarter ended 30 September 2016 (Figures Finalised as at 2016/11/02)</t>
  </si>
  <si>
    <t>Western Cape: Laingsburg(WC051) - Table C9 Quarterly Budget Statement - Capital Expenditure by Asset Clas ( All ) for 1st Quarter ended 30 September 2016 (Figures Finalised as at 2016/11/02)</t>
  </si>
  <si>
    <t>Western Cape: Prince Albert(WC052) - Table C9 Quarterly Budget Statement - Capital Expenditure by Asset Clas ( All ) for 1st Quarter ended 30 September 2016 (Figures Finalised as at 2016/11/02)</t>
  </si>
  <si>
    <t>Western Cape: Beaufort West(WC053) - Table C9 Quarterly Budget Statement - Capital Expenditure by Asset Clas ( All ) for 1st Quarter ended 30 September 2016 (Figures Finalised as at 2016/11/02)</t>
  </si>
  <si>
    <t>Western Cape: Central Karoo(DC5)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</si>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</sst>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4424789544</v>
      </c>
      <c r="D5" s="42">
        <f t="shared" si="0"/>
        <v>0</v>
      </c>
      <c r="E5" s="43">
        <f t="shared" si="0"/>
        <v>5239734395</v>
      </c>
      <c r="F5" s="43">
        <f t="shared" si="0"/>
        <v>5563302790</v>
      </c>
      <c r="G5" s="43">
        <f t="shared" si="0"/>
        <v>69777427</v>
      </c>
      <c r="H5" s="43">
        <f t="shared" si="0"/>
        <v>251967720</v>
      </c>
      <c r="I5" s="43">
        <f t="shared" si="0"/>
        <v>390568077</v>
      </c>
      <c r="J5" s="43">
        <f t="shared" si="0"/>
        <v>712313224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712313224</v>
      </c>
      <c r="X5" s="43">
        <f t="shared" si="0"/>
        <v>1390825710</v>
      </c>
      <c r="Y5" s="43">
        <f t="shared" si="0"/>
        <v>-678512486</v>
      </c>
      <c r="Z5" s="44">
        <f>+IF(X5&lt;&gt;0,+(Y5/X5)*100,0)</f>
        <v>-48.78486794725703</v>
      </c>
      <c r="AA5" s="45">
        <f>SUM(AA11:AA18)</f>
        <v>5563302790</v>
      </c>
    </row>
    <row r="6" spans="1:27" ht="13.5">
      <c r="A6" s="46" t="s">
        <v>32</v>
      </c>
      <c r="B6" s="47"/>
      <c r="C6" s="9">
        <v>967252018</v>
      </c>
      <c r="D6" s="10"/>
      <c r="E6" s="11">
        <v>1041450039</v>
      </c>
      <c r="F6" s="11">
        <v>1058055768</v>
      </c>
      <c r="G6" s="11">
        <v>2492149</v>
      </c>
      <c r="H6" s="11">
        <v>69740558</v>
      </c>
      <c r="I6" s="11">
        <v>99915184</v>
      </c>
      <c r="J6" s="11">
        <v>172147891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172147891</v>
      </c>
      <c r="X6" s="11">
        <v>264513943</v>
      </c>
      <c r="Y6" s="11">
        <v>-92366052</v>
      </c>
      <c r="Z6" s="2">
        <v>-34.92</v>
      </c>
      <c r="AA6" s="15">
        <v>1058055768</v>
      </c>
    </row>
    <row r="7" spans="1:27" ht="13.5">
      <c r="A7" s="46" t="s">
        <v>33</v>
      </c>
      <c r="B7" s="47"/>
      <c r="C7" s="9">
        <v>648991355</v>
      </c>
      <c r="D7" s="10"/>
      <c r="E7" s="11">
        <v>946804841</v>
      </c>
      <c r="F7" s="11">
        <v>969998505</v>
      </c>
      <c r="G7" s="11">
        <v>24718958</v>
      </c>
      <c r="H7" s="11">
        <v>45792760</v>
      </c>
      <c r="I7" s="11">
        <v>57369049</v>
      </c>
      <c r="J7" s="11">
        <v>127880767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127880767</v>
      </c>
      <c r="X7" s="11">
        <v>242499627</v>
      </c>
      <c r="Y7" s="11">
        <v>-114618860</v>
      </c>
      <c r="Z7" s="2">
        <v>-47.27</v>
      </c>
      <c r="AA7" s="15">
        <v>969998505</v>
      </c>
    </row>
    <row r="8" spans="1:27" ht="13.5">
      <c r="A8" s="46" t="s">
        <v>34</v>
      </c>
      <c r="B8" s="47"/>
      <c r="C8" s="9">
        <v>324137473</v>
      </c>
      <c r="D8" s="10"/>
      <c r="E8" s="11">
        <v>590836411</v>
      </c>
      <c r="F8" s="11">
        <v>622314136</v>
      </c>
      <c r="G8" s="11">
        <v>-752749</v>
      </c>
      <c r="H8" s="11">
        <v>29467473</v>
      </c>
      <c r="I8" s="11">
        <v>29260411</v>
      </c>
      <c r="J8" s="11">
        <v>57975135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57975135</v>
      </c>
      <c r="X8" s="11">
        <v>155578538</v>
      </c>
      <c r="Y8" s="11">
        <v>-97603403</v>
      </c>
      <c r="Z8" s="2">
        <v>-62.74</v>
      </c>
      <c r="AA8" s="15">
        <v>622314136</v>
      </c>
    </row>
    <row r="9" spans="1:27" ht="13.5">
      <c r="A9" s="46" t="s">
        <v>35</v>
      </c>
      <c r="B9" s="47"/>
      <c r="C9" s="9">
        <v>429159453</v>
      </c>
      <c r="D9" s="10"/>
      <c r="E9" s="11">
        <v>556645424</v>
      </c>
      <c r="F9" s="11">
        <v>625333749</v>
      </c>
      <c r="G9" s="11">
        <v>17365579</v>
      </c>
      <c r="H9" s="11">
        <v>31778582</v>
      </c>
      <c r="I9" s="11">
        <v>56565021</v>
      </c>
      <c r="J9" s="11">
        <v>105709182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105709182</v>
      </c>
      <c r="X9" s="11">
        <v>156333439</v>
      </c>
      <c r="Y9" s="11">
        <v>-50624257</v>
      </c>
      <c r="Z9" s="2">
        <v>-32.38</v>
      </c>
      <c r="AA9" s="15">
        <v>625333749</v>
      </c>
    </row>
    <row r="10" spans="1:27" ht="13.5">
      <c r="A10" s="46" t="s">
        <v>36</v>
      </c>
      <c r="B10" s="47"/>
      <c r="C10" s="9">
        <v>425246142</v>
      </c>
      <c r="D10" s="10"/>
      <c r="E10" s="11">
        <v>403146109</v>
      </c>
      <c r="F10" s="11">
        <v>465773337</v>
      </c>
      <c r="G10" s="11">
        <v>13982597</v>
      </c>
      <c r="H10" s="11">
        <v>8228258</v>
      </c>
      <c r="I10" s="11">
        <v>3401944</v>
      </c>
      <c r="J10" s="11">
        <v>25612799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25612799</v>
      </c>
      <c r="X10" s="11">
        <v>116443336</v>
      </c>
      <c r="Y10" s="11">
        <v>-90830537</v>
      </c>
      <c r="Z10" s="2">
        <v>-78</v>
      </c>
      <c r="AA10" s="15">
        <v>465773337</v>
      </c>
    </row>
    <row r="11" spans="1:27" ht="13.5">
      <c r="A11" s="48" t="s">
        <v>37</v>
      </c>
      <c r="B11" s="47"/>
      <c r="C11" s="49">
        <f aca="true" t="shared" si="1" ref="C11:Y11">SUM(C6:C10)</f>
        <v>2794786441</v>
      </c>
      <c r="D11" s="50">
        <f t="shared" si="1"/>
        <v>0</v>
      </c>
      <c r="E11" s="51">
        <f t="shared" si="1"/>
        <v>3538882824</v>
      </c>
      <c r="F11" s="51">
        <f t="shared" si="1"/>
        <v>3741475495</v>
      </c>
      <c r="G11" s="51">
        <f t="shared" si="1"/>
        <v>57806534</v>
      </c>
      <c r="H11" s="51">
        <f t="shared" si="1"/>
        <v>185007631</v>
      </c>
      <c r="I11" s="51">
        <f t="shared" si="1"/>
        <v>246511609</v>
      </c>
      <c r="J11" s="51">
        <f t="shared" si="1"/>
        <v>489325774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489325774</v>
      </c>
      <c r="X11" s="51">
        <f t="shared" si="1"/>
        <v>935368883</v>
      </c>
      <c r="Y11" s="51">
        <f t="shared" si="1"/>
        <v>-446043109</v>
      </c>
      <c r="Z11" s="52">
        <f>+IF(X11&lt;&gt;0,+(Y11/X11)*100,0)</f>
        <v>-47.68633178916644</v>
      </c>
      <c r="AA11" s="53">
        <f>SUM(AA6:AA10)</f>
        <v>3741475495</v>
      </c>
    </row>
    <row r="12" spans="1:27" ht="13.5">
      <c r="A12" s="54" t="s">
        <v>38</v>
      </c>
      <c r="B12" s="35"/>
      <c r="C12" s="9">
        <v>181581828</v>
      </c>
      <c r="D12" s="10"/>
      <c r="E12" s="11">
        <v>293258713</v>
      </c>
      <c r="F12" s="11">
        <v>379284483</v>
      </c>
      <c r="G12" s="11">
        <v>1857694</v>
      </c>
      <c r="H12" s="11">
        <v>12419783</v>
      </c>
      <c r="I12" s="11">
        <v>6766275</v>
      </c>
      <c r="J12" s="11">
        <v>21043752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21043752</v>
      </c>
      <c r="X12" s="11">
        <v>94821121</v>
      </c>
      <c r="Y12" s="11">
        <v>-73777369</v>
      </c>
      <c r="Z12" s="2">
        <v>-77.81</v>
      </c>
      <c r="AA12" s="15">
        <v>379284483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53535845</v>
      </c>
      <c r="D14" s="10"/>
      <c r="E14" s="11">
        <v>810000</v>
      </c>
      <c r="F14" s="11">
        <v>810000</v>
      </c>
      <c r="G14" s="11"/>
      <c r="H14" s="11"/>
      <c r="I14" s="11">
        <v>1825414</v>
      </c>
      <c r="J14" s="11">
        <v>1825414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1825414</v>
      </c>
      <c r="X14" s="11">
        <v>202500</v>
      </c>
      <c r="Y14" s="11">
        <v>1622914</v>
      </c>
      <c r="Z14" s="2">
        <v>801.44</v>
      </c>
      <c r="AA14" s="15">
        <v>810000</v>
      </c>
    </row>
    <row r="15" spans="1:27" ht="13.5">
      <c r="A15" s="54" t="s">
        <v>41</v>
      </c>
      <c r="B15" s="35" t="s">
        <v>42</v>
      </c>
      <c r="C15" s="9">
        <v>1389685649</v>
      </c>
      <c r="D15" s="10"/>
      <c r="E15" s="11">
        <v>1399697058</v>
      </c>
      <c r="F15" s="11">
        <v>1434144913</v>
      </c>
      <c r="G15" s="11">
        <v>10113199</v>
      </c>
      <c r="H15" s="11">
        <v>54540306</v>
      </c>
      <c r="I15" s="11">
        <v>132290773</v>
      </c>
      <c r="J15" s="11">
        <v>196944278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196944278</v>
      </c>
      <c r="X15" s="11">
        <v>358536231</v>
      </c>
      <c r="Y15" s="11">
        <v>-161591953</v>
      </c>
      <c r="Z15" s="2">
        <v>-45.07</v>
      </c>
      <c r="AA15" s="15">
        <v>1434144913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5199781</v>
      </c>
      <c r="D18" s="17"/>
      <c r="E18" s="18">
        <v>7085800</v>
      </c>
      <c r="F18" s="18">
        <v>7587899</v>
      </c>
      <c r="G18" s="18"/>
      <c r="H18" s="18"/>
      <c r="I18" s="18">
        <v>3174006</v>
      </c>
      <c r="J18" s="18">
        <v>3174006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3174006</v>
      </c>
      <c r="X18" s="18">
        <v>1896975</v>
      </c>
      <c r="Y18" s="18">
        <v>1277031</v>
      </c>
      <c r="Z18" s="3">
        <v>67.32</v>
      </c>
      <c r="AA18" s="23">
        <v>7587899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3216806759</v>
      </c>
      <c r="D20" s="59">
        <f t="shared" si="2"/>
        <v>0</v>
      </c>
      <c r="E20" s="60">
        <f t="shared" si="2"/>
        <v>4418214790</v>
      </c>
      <c r="F20" s="60">
        <f t="shared" si="2"/>
        <v>4693558757</v>
      </c>
      <c r="G20" s="60">
        <f t="shared" si="2"/>
        <v>43189731</v>
      </c>
      <c r="H20" s="60">
        <f t="shared" si="2"/>
        <v>168552515</v>
      </c>
      <c r="I20" s="60">
        <f t="shared" si="2"/>
        <v>216031716</v>
      </c>
      <c r="J20" s="60">
        <f t="shared" si="2"/>
        <v>427773962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427773962</v>
      </c>
      <c r="X20" s="60">
        <f t="shared" si="2"/>
        <v>1173389696</v>
      </c>
      <c r="Y20" s="60">
        <f t="shared" si="2"/>
        <v>-745615734</v>
      </c>
      <c r="Z20" s="61">
        <f>+IF(X20&lt;&gt;0,+(Y20/X20)*100,0)</f>
        <v>-63.54374310101322</v>
      </c>
      <c r="AA20" s="62">
        <f>SUM(AA26:AA33)</f>
        <v>4693558757</v>
      </c>
    </row>
    <row r="21" spans="1:27" ht="13.5">
      <c r="A21" s="46" t="s">
        <v>32</v>
      </c>
      <c r="B21" s="47"/>
      <c r="C21" s="9">
        <v>596684841</v>
      </c>
      <c r="D21" s="10"/>
      <c r="E21" s="11">
        <v>875192063</v>
      </c>
      <c r="F21" s="11">
        <v>945402353</v>
      </c>
      <c r="G21" s="11">
        <v>1017941</v>
      </c>
      <c r="H21" s="11">
        <v>52030763</v>
      </c>
      <c r="I21" s="11">
        <v>50495921</v>
      </c>
      <c r="J21" s="11">
        <v>103544625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103544625</v>
      </c>
      <c r="X21" s="11">
        <v>236350589</v>
      </c>
      <c r="Y21" s="11">
        <v>-132805964</v>
      </c>
      <c r="Z21" s="2">
        <v>-56.19</v>
      </c>
      <c r="AA21" s="15">
        <v>945402353</v>
      </c>
    </row>
    <row r="22" spans="1:27" ht="13.5">
      <c r="A22" s="46" t="s">
        <v>33</v>
      </c>
      <c r="B22" s="47"/>
      <c r="C22" s="9">
        <v>505632084</v>
      </c>
      <c r="D22" s="10"/>
      <c r="E22" s="11">
        <v>772257089</v>
      </c>
      <c r="F22" s="11">
        <v>814018908</v>
      </c>
      <c r="G22" s="11">
        <v>14085334</v>
      </c>
      <c r="H22" s="11">
        <v>27246628</v>
      </c>
      <c r="I22" s="11">
        <v>31091685</v>
      </c>
      <c r="J22" s="11">
        <v>72423647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72423647</v>
      </c>
      <c r="X22" s="11">
        <v>203504727</v>
      </c>
      <c r="Y22" s="11">
        <v>-131081080</v>
      </c>
      <c r="Z22" s="2">
        <v>-64.41</v>
      </c>
      <c r="AA22" s="15">
        <v>814018908</v>
      </c>
    </row>
    <row r="23" spans="1:27" ht="13.5">
      <c r="A23" s="46" t="s">
        <v>34</v>
      </c>
      <c r="B23" s="47"/>
      <c r="C23" s="9">
        <v>461826459</v>
      </c>
      <c r="D23" s="10"/>
      <c r="E23" s="11">
        <v>441571024</v>
      </c>
      <c r="F23" s="11">
        <v>475186854</v>
      </c>
      <c r="G23" s="11">
        <v>17482719</v>
      </c>
      <c r="H23" s="11">
        <v>29351280</v>
      </c>
      <c r="I23" s="11">
        <v>35342908</v>
      </c>
      <c r="J23" s="11">
        <v>82176907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82176907</v>
      </c>
      <c r="X23" s="11">
        <v>118796714</v>
      </c>
      <c r="Y23" s="11">
        <v>-36619807</v>
      </c>
      <c r="Z23" s="2">
        <v>-30.83</v>
      </c>
      <c r="AA23" s="15">
        <v>475186854</v>
      </c>
    </row>
    <row r="24" spans="1:27" ht="13.5">
      <c r="A24" s="46" t="s">
        <v>35</v>
      </c>
      <c r="B24" s="47"/>
      <c r="C24" s="9">
        <v>537675634</v>
      </c>
      <c r="D24" s="10"/>
      <c r="E24" s="11">
        <v>977467696</v>
      </c>
      <c r="F24" s="11">
        <v>1013116257</v>
      </c>
      <c r="G24" s="11">
        <v>6457289</v>
      </c>
      <c r="H24" s="11">
        <v>21077353</v>
      </c>
      <c r="I24" s="11">
        <v>41228363</v>
      </c>
      <c r="J24" s="11">
        <v>68763005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68763005</v>
      </c>
      <c r="X24" s="11">
        <v>253279065</v>
      </c>
      <c r="Y24" s="11">
        <v>-184516060</v>
      </c>
      <c r="Z24" s="2">
        <v>-72.85</v>
      </c>
      <c r="AA24" s="15">
        <v>1013116257</v>
      </c>
    </row>
    <row r="25" spans="1:27" ht="13.5">
      <c r="A25" s="46" t="s">
        <v>36</v>
      </c>
      <c r="B25" s="47"/>
      <c r="C25" s="9">
        <v>333405658</v>
      </c>
      <c r="D25" s="10"/>
      <c r="E25" s="11">
        <v>159206891</v>
      </c>
      <c r="F25" s="11">
        <v>201874573</v>
      </c>
      <c r="G25" s="11">
        <v>-3045930</v>
      </c>
      <c r="H25" s="11">
        <v>5176926</v>
      </c>
      <c r="I25" s="11">
        <v>12625826</v>
      </c>
      <c r="J25" s="11">
        <v>14756822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14756822</v>
      </c>
      <c r="X25" s="11">
        <v>50468644</v>
      </c>
      <c r="Y25" s="11">
        <v>-35711822</v>
      </c>
      <c r="Z25" s="2">
        <v>-70.76</v>
      </c>
      <c r="AA25" s="15">
        <v>201874573</v>
      </c>
    </row>
    <row r="26" spans="1:27" ht="13.5">
      <c r="A26" s="48" t="s">
        <v>37</v>
      </c>
      <c r="B26" s="63"/>
      <c r="C26" s="49">
        <f aca="true" t="shared" si="3" ref="C26:Y26">SUM(C21:C25)</f>
        <v>2435224676</v>
      </c>
      <c r="D26" s="50">
        <f t="shared" si="3"/>
        <v>0</v>
      </c>
      <c r="E26" s="51">
        <f t="shared" si="3"/>
        <v>3225694763</v>
      </c>
      <c r="F26" s="51">
        <f t="shared" si="3"/>
        <v>3449598945</v>
      </c>
      <c r="G26" s="51">
        <f t="shared" si="3"/>
        <v>35997353</v>
      </c>
      <c r="H26" s="51">
        <f t="shared" si="3"/>
        <v>134882950</v>
      </c>
      <c r="I26" s="51">
        <f t="shared" si="3"/>
        <v>170784703</v>
      </c>
      <c r="J26" s="51">
        <f t="shared" si="3"/>
        <v>341665006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341665006</v>
      </c>
      <c r="X26" s="51">
        <f t="shared" si="3"/>
        <v>862399739</v>
      </c>
      <c r="Y26" s="51">
        <f t="shared" si="3"/>
        <v>-520734733</v>
      </c>
      <c r="Z26" s="52">
        <f>+IF(X26&lt;&gt;0,+(Y26/X26)*100,0)</f>
        <v>-60.38206059800303</v>
      </c>
      <c r="AA26" s="53">
        <f>SUM(AA21:AA25)</f>
        <v>3449598945</v>
      </c>
    </row>
    <row r="27" spans="1:27" ht="13.5">
      <c r="A27" s="54" t="s">
        <v>38</v>
      </c>
      <c r="B27" s="64"/>
      <c r="C27" s="9">
        <v>172223075</v>
      </c>
      <c r="D27" s="10"/>
      <c r="E27" s="11">
        <v>312213231</v>
      </c>
      <c r="F27" s="11">
        <v>321052855</v>
      </c>
      <c r="G27" s="11">
        <v>2114707</v>
      </c>
      <c r="H27" s="11">
        <v>11141191</v>
      </c>
      <c r="I27" s="11">
        <v>13808384</v>
      </c>
      <c r="J27" s="11">
        <v>27064282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27064282</v>
      </c>
      <c r="X27" s="11">
        <v>80263215</v>
      </c>
      <c r="Y27" s="11">
        <v>-53198933</v>
      </c>
      <c r="Z27" s="2">
        <v>-66.28</v>
      </c>
      <c r="AA27" s="15">
        <v>321052855</v>
      </c>
    </row>
    <row r="28" spans="1:27" ht="13.5">
      <c r="A28" s="54" t="s">
        <v>39</v>
      </c>
      <c r="B28" s="64"/>
      <c r="C28" s="12">
        <v>6546520</v>
      </c>
      <c r="D28" s="13"/>
      <c r="E28" s="14">
        <v>47807919</v>
      </c>
      <c r="F28" s="14">
        <v>47828883</v>
      </c>
      <c r="G28" s="14"/>
      <c r="H28" s="14">
        <v>3440524</v>
      </c>
      <c r="I28" s="14">
        <v>2833088</v>
      </c>
      <c r="J28" s="14">
        <v>6273612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6273612</v>
      </c>
      <c r="X28" s="14">
        <v>11957221</v>
      </c>
      <c r="Y28" s="14">
        <v>-5683609</v>
      </c>
      <c r="Z28" s="2">
        <v>-47.53</v>
      </c>
      <c r="AA28" s="22">
        <v>47828883</v>
      </c>
    </row>
    <row r="29" spans="1:27" ht="13.5">
      <c r="A29" s="54" t="s">
        <v>40</v>
      </c>
      <c r="B29" s="64"/>
      <c r="C29" s="9">
        <v>2399971</v>
      </c>
      <c r="D29" s="10"/>
      <c r="E29" s="11">
        <v>52850000</v>
      </c>
      <c r="F29" s="11">
        <v>52850000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13212500</v>
      </c>
      <c r="Y29" s="11">
        <v>-13212500</v>
      </c>
      <c r="Z29" s="2">
        <v>-100</v>
      </c>
      <c r="AA29" s="15">
        <v>52850000</v>
      </c>
    </row>
    <row r="30" spans="1:27" ht="13.5">
      <c r="A30" s="54" t="s">
        <v>41</v>
      </c>
      <c r="B30" s="35" t="s">
        <v>42</v>
      </c>
      <c r="C30" s="9">
        <v>599962517</v>
      </c>
      <c r="D30" s="10"/>
      <c r="E30" s="11">
        <v>769398877</v>
      </c>
      <c r="F30" s="11">
        <v>806342579</v>
      </c>
      <c r="G30" s="11">
        <v>5077671</v>
      </c>
      <c r="H30" s="11">
        <v>19087850</v>
      </c>
      <c r="I30" s="11">
        <v>28605541</v>
      </c>
      <c r="J30" s="11">
        <v>52771062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52771062</v>
      </c>
      <c r="X30" s="11">
        <v>201585647</v>
      </c>
      <c r="Y30" s="11">
        <v>-148814585</v>
      </c>
      <c r="Z30" s="2">
        <v>-73.82</v>
      </c>
      <c r="AA30" s="15">
        <v>806342579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450000</v>
      </c>
      <c r="D33" s="17"/>
      <c r="E33" s="18">
        <v>10250000</v>
      </c>
      <c r="F33" s="18">
        <v>15885495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3971374</v>
      </c>
      <c r="Y33" s="18">
        <v>-3971374</v>
      </c>
      <c r="Z33" s="3">
        <v>-100</v>
      </c>
      <c r="AA33" s="23">
        <v>15885495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1563936859</v>
      </c>
      <c r="D36" s="10">
        <f t="shared" si="4"/>
        <v>0</v>
      </c>
      <c r="E36" s="11">
        <f t="shared" si="4"/>
        <v>1916642102</v>
      </c>
      <c r="F36" s="11">
        <f t="shared" si="4"/>
        <v>2003458121</v>
      </c>
      <c r="G36" s="11">
        <f t="shared" si="4"/>
        <v>3510090</v>
      </c>
      <c r="H36" s="11">
        <f t="shared" si="4"/>
        <v>121771321</v>
      </c>
      <c r="I36" s="11">
        <f t="shared" si="4"/>
        <v>150411105</v>
      </c>
      <c r="J36" s="11">
        <f t="shared" si="4"/>
        <v>275692516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275692516</v>
      </c>
      <c r="X36" s="11">
        <f t="shared" si="4"/>
        <v>500864532</v>
      </c>
      <c r="Y36" s="11">
        <f t="shared" si="4"/>
        <v>-225172016</v>
      </c>
      <c r="Z36" s="2">
        <f aca="true" t="shared" si="5" ref="Z36:Z49">+IF(X36&lt;&gt;0,+(Y36/X36)*100,0)</f>
        <v>-44.95667023992827</v>
      </c>
      <c r="AA36" s="15">
        <f>AA6+AA21</f>
        <v>2003458121</v>
      </c>
    </row>
    <row r="37" spans="1:27" ht="13.5">
      <c r="A37" s="46" t="s">
        <v>33</v>
      </c>
      <c r="B37" s="47"/>
      <c r="C37" s="9">
        <f t="shared" si="4"/>
        <v>1154623439</v>
      </c>
      <c r="D37" s="10">
        <f t="shared" si="4"/>
        <v>0</v>
      </c>
      <c r="E37" s="11">
        <f t="shared" si="4"/>
        <v>1719061930</v>
      </c>
      <c r="F37" s="11">
        <f t="shared" si="4"/>
        <v>1784017413</v>
      </c>
      <c r="G37" s="11">
        <f t="shared" si="4"/>
        <v>38804292</v>
      </c>
      <c r="H37" s="11">
        <f t="shared" si="4"/>
        <v>73039388</v>
      </c>
      <c r="I37" s="11">
        <f t="shared" si="4"/>
        <v>88460734</v>
      </c>
      <c r="J37" s="11">
        <f t="shared" si="4"/>
        <v>200304414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200304414</v>
      </c>
      <c r="X37" s="11">
        <f t="shared" si="4"/>
        <v>446004354</v>
      </c>
      <c r="Y37" s="11">
        <f t="shared" si="4"/>
        <v>-245699940</v>
      </c>
      <c r="Z37" s="2">
        <f t="shared" si="5"/>
        <v>-55.08913484732483</v>
      </c>
      <c r="AA37" s="15">
        <f>AA7+AA22</f>
        <v>1784017413</v>
      </c>
    </row>
    <row r="38" spans="1:27" ht="13.5">
      <c r="A38" s="46" t="s">
        <v>34</v>
      </c>
      <c r="B38" s="47"/>
      <c r="C38" s="9">
        <f t="shared" si="4"/>
        <v>785963932</v>
      </c>
      <c r="D38" s="10">
        <f t="shared" si="4"/>
        <v>0</v>
      </c>
      <c r="E38" s="11">
        <f t="shared" si="4"/>
        <v>1032407435</v>
      </c>
      <c r="F38" s="11">
        <f t="shared" si="4"/>
        <v>1097500990</v>
      </c>
      <c r="G38" s="11">
        <f t="shared" si="4"/>
        <v>16729970</v>
      </c>
      <c r="H38" s="11">
        <f t="shared" si="4"/>
        <v>58818753</v>
      </c>
      <c r="I38" s="11">
        <f t="shared" si="4"/>
        <v>64603319</v>
      </c>
      <c r="J38" s="11">
        <f t="shared" si="4"/>
        <v>140152042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140152042</v>
      </c>
      <c r="X38" s="11">
        <f t="shared" si="4"/>
        <v>274375252</v>
      </c>
      <c r="Y38" s="11">
        <f t="shared" si="4"/>
        <v>-134223210</v>
      </c>
      <c r="Z38" s="2">
        <f t="shared" si="5"/>
        <v>-48.919576026485075</v>
      </c>
      <c r="AA38" s="15">
        <f>AA8+AA23</f>
        <v>1097500990</v>
      </c>
    </row>
    <row r="39" spans="1:27" ht="13.5">
      <c r="A39" s="46" t="s">
        <v>35</v>
      </c>
      <c r="B39" s="47"/>
      <c r="C39" s="9">
        <f t="shared" si="4"/>
        <v>966835087</v>
      </c>
      <c r="D39" s="10">
        <f t="shared" si="4"/>
        <v>0</v>
      </c>
      <c r="E39" s="11">
        <f t="shared" si="4"/>
        <v>1534113120</v>
      </c>
      <c r="F39" s="11">
        <f t="shared" si="4"/>
        <v>1638450006</v>
      </c>
      <c r="G39" s="11">
        <f t="shared" si="4"/>
        <v>23822868</v>
      </c>
      <c r="H39" s="11">
        <f t="shared" si="4"/>
        <v>52855935</v>
      </c>
      <c r="I39" s="11">
        <f t="shared" si="4"/>
        <v>97793384</v>
      </c>
      <c r="J39" s="11">
        <f t="shared" si="4"/>
        <v>174472187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174472187</v>
      </c>
      <c r="X39" s="11">
        <f t="shared" si="4"/>
        <v>409612504</v>
      </c>
      <c r="Y39" s="11">
        <f t="shared" si="4"/>
        <v>-235140317</v>
      </c>
      <c r="Z39" s="2">
        <f t="shared" si="5"/>
        <v>-57.405551516073835</v>
      </c>
      <c r="AA39" s="15">
        <f>AA9+AA24</f>
        <v>1638450006</v>
      </c>
    </row>
    <row r="40" spans="1:27" ht="13.5">
      <c r="A40" s="46" t="s">
        <v>36</v>
      </c>
      <c r="B40" s="47"/>
      <c r="C40" s="9">
        <f t="shared" si="4"/>
        <v>758651800</v>
      </c>
      <c r="D40" s="10">
        <f t="shared" si="4"/>
        <v>0</v>
      </c>
      <c r="E40" s="11">
        <f t="shared" si="4"/>
        <v>562353000</v>
      </c>
      <c r="F40" s="11">
        <f t="shared" si="4"/>
        <v>667647910</v>
      </c>
      <c r="G40" s="11">
        <f t="shared" si="4"/>
        <v>10936667</v>
      </c>
      <c r="H40" s="11">
        <f t="shared" si="4"/>
        <v>13405184</v>
      </c>
      <c r="I40" s="11">
        <f t="shared" si="4"/>
        <v>16027770</v>
      </c>
      <c r="J40" s="11">
        <f t="shared" si="4"/>
        <v>40369621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40369621</v>
      </c>
      <c r="X40" s="11">
        <f t="shared" si="4"/>
        <v>166911980</v>
      </c>
      <c r="Y40" s="11">
        <f t="shared" si="4"/>
        <v>-126542359</v>
      </c>
      <c r="Z40" s="2">
        <f t="shared" si="5"/>
        <v>-75.81382654498496</v>
      </c>
      <c r="AA40" s="15">
        <f>AA10+AA25</f>
        <v>667647910</v>
      </c>
    </row>
    <row r="41" spans="1:27" ht="13.5">
      <c r="A41" s="48" t="s">
        <v>37</v>
      </c>
      <c r="B41" s="47"/>
      <c r="C41" s="49">
        <f aca="true" t="shared" si="6" ref="C41:Y41">SUM(C36:C40)</f>
        <v>5230011117</v>
      </c>
      <c r="D41" s="50">
        <f t="shared" si="6"/>
        <v>0</v>
      </c>
      <c r="E41" s="51">
        <f t="shared" si="6"/>
        <v>6764577587</v>
      </c>
      <c r="F41" s="51">
        <f t="shared" si="6"/>
        <v>7191074440</v>
      </c>
      <c r="G41" s="51">
        <f t="shared" si="6"/>
        <v>93803887</v>
      </c>
      <c r="H41" s="51">
        <f t="shared" si="6"/>
        <v>319890581</v>
      </c>
      <c r="I41" s="51">
        <f t="shared" si="6"/>
        <v>417296312</v>
      </c>
      <c r="J41" s="51">
        <f t="shared" si="6"/>
        <v>830990780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830990780</v>
      </c>
      <c r="X41" s="51">
        <f t="shared" si="6"/>
        <v>1797768622</v>
      </c>
      <c r="Y41" s="51">
        <f t="shared" si="6"/>
        <v>-966777842</v>
      </c>
      <c r="Z41" s="52">
        <f t="shared" si="5"/>
        <v>-53.77654444343728</v>
      </c>
      <c r="AA41" s="53">
        <f>SUM(AA36:AA40)</f>
        <v>7191074440</v>
      </c>
    </row>
    <row r="42" spans="1:27" ht="13.5">
      <c r="A42" s="54" t="s">
        <v>38</v>
      </c>
      <c r="B42" s="35"/>
      <c r="C42" s="65">
        <f aca="true" t="shared" si="7" ref="C42:Y48">C12+C27</f>
        <v>353804903</v>
      </c>
      <c r="D42" s="66">
        <f t="shared" si="7"/>
        <v>0</v>
      </c>
      <c r="E42" s="67">
        <f t="shared" si="7"/>
        <v>605471944</v>
      </c>
      <c r="F42" s="67">
        <f t="shared" si="7"/>
        <v>700337338</v>
      </c>
      <c r="G42" s="67">
        <f t="shared" si="7"/>
        <v>3972401</v>
      </c>
      <c r="H42" s="67">
        <f t="shared" si="7"/>
        <v>23560974</v>
      </c>
      <c r="I42" s="67">
        <f t="shared" si="7"/>
        <v>20574659</v>
      </c>
      <c r="J42" s="67">
        <f t="shared" si="7"/>
        <v>48108034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48108034</v>
      </c>
      <c r="X42" s="67">
        <f t="shared" si="7"/>
        <v>175084336</v>
      </c>
      <c r="Y42" s="67">
        <f t="shared" si="7"/>
        <v>-126976302</v>
      </c>
      <c r="Z42" s="69">
        <f t="shared" si="5"/>
        <v>-72.52293660353489</v>
      </c>
      <c r="AA42" s="68">
        <f aca="true" t="shared" si="8" ref="AA42:AA48">AA12+AA27</f>
        <v>700337338</v>
      </c>
    </row>
    <row r="43" spans="1:27" ht="13.5">
      <c r="A43" s="54" t="s">
        <v>39</v>
      </c>
      <c r="B43" s="35"/>
      <c r="C43" s="70">
        <f t="shared" si="7"/>
        <v>6546520</v>
      </c>
      <c r="D43" s="71">
        <f t="shared" si="7"/>
        <v>0</v>
      </c>
      <c r="E43" s="72">
        <f t="shared" si="7"/>
        <v>47807919</v>
      </c>
      <c r="F43" s="72">
        <f t="shared" si="7"/>
        <v>47828883</v>
      </c>
      <c r="G43" s="72">
        <f t="shared" si="7"/>
        <v>0</v>
      </c>
      <c r="H43" s="72">
        <f t="shared" si="7"/>
        <v>3440524</v>
      </c>
      <c r="I43" s="72">
        <f t="shared" si="7"/>
        <v>2833088</v>
      </c>
      <c r="J43" s="72">
        <f t="shared" si="7"/>
        <v>6273612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6273612</v>
      </c>
      <c r="X43" s="72">
        <f t="shared" si="7"/>
        <v>11957221</v>
      </c>
      <c r="Y43" s="72">
        <f t="shared" si="7"/>
        <v>-5683609</v>
      </c>
      <c r="Z43" s="73">
        <f t="shared" si="5"/>
        <v>-47.53285901464897</v>
      </c>
      <c r="AA43" s="74">
        <f t="shared" si="8"/>
        <v>47828883</v>
      </c>
    </row>
    <row r="44" spans="1:27" ht="13.5">
      <c r="A44" s="54" t="s">
        <v>40</v>
      </c>
      <c r="B44" s="35"/>
      <c r="C44" s="65">
        <f t="shared" si="7"/>
        <v>55935816</v>
      </c>
      <c r="D44" s="66">
        <f t="shared" si="7"/>
        <v>0</v>
      </c>
      <c r="E44" s="67">
        <f t="shared" si="7"/>
        <v>53660000</v>
      </c>
      <c r="F44" s="67">
        <f t="shared" si="7"/>
        <v>53660000</v>
      </c>
      <c r="G44" s="67">
        <f t="shared" si="7"/>
        <v>0</v>
      </c>
      <c r="H44" s="67">
        <f t="shared" si="7"/>
        <v>0</v>
      </c>
      <c r="I44" s="67">
        <f t="shared" si="7"/>
        <v>1825414</v>
      </c>
      <c r="J44" s="67">
        <f t="shared" si="7"/>
        <v>1825414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1825414</v>
      </c>
      <c r="X44" s="67">
        <f t="shared" si="7"/>
        <v>13415000</v>
      </c>
      <c r="Y44" s="67">
        <f t="shared" si="7"/>
        <v>-11589586</v>
      </c>
      <c r="Z44" s="69">
        <f t="shared" si="5"/>
        <v>-86.3927394707417</v>
      </c>
      <c r="AA44" s="68">
        <f t="shared" si="8"/>
        <v>53660000</v>
      </c>
    </row>
    <row r="45" spans="1:27" ht="13.5">
      <c r="A45" s="54" t="s">
        <v>41</v>
      </c>
      <c r="B45" s="35" t="s">
        <v>42</v>
      </c>
      <c r="C45" s="65">
        <f t="shared" si="7"/>
        <v>1989648166</v>
      </c>
      <c r="D45" s="66">
        <f t="shared" si="7"/>
        <v>0</v>
      </c>
      <c r="E45" s="67">
        <f t="shared" si="7"/>
        <v>2169095935</v>
      </c>
      <c r="F45" s="67">
        <f t="shared" si="7"/>
        <v>2240487492</v>
      </c>
      <c r="G45" s="67">
        <f t="shared" si="7"/>
        <v>15190870</v>
      </c>
      <c r="H45" s="67">
        <f t="shared" si="7"/>
        <v>73628156</v>
      </c>
      <c r="I45" s="67">
        <f t="shared" si="7"/>
        <v>160896314</v>
      </c>
      <c r="J45" s="67">
        <f t="shared" si="7"/>
        <v>249715340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249715340</v>
      </c>
      <c r="X45" s="67">
        <f t="shared" si="7"/>
        <v>560121878</v>
      </c>
      <c r="Y45" s="67">
        <f t="shared" si="7"/>
        <v>-310406538</v>
      </c>
      <c r="Z45" s="69">
        <f t="shared" si="5"/>
        <v>-55.417677864744995</v>
      </c>
      <c r="AA45" s="68">
        <f t="shared" si="8"/>
        <v>2240487492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5649781</v>
      </c>
      <c r="D48" s="66">
        <f t="shared" si="7"/>
        <v>0</v>
      </c>
      <c r="E48" s="67">
        <f t="shared" si="7"/>
        <v>17335800</v>
      </c>
      <c r="F48" s="67">
        <f t="shared" si="7"/>
        <v>23473394</v>
      </c>
      <c r="G48" s="67">
        <f t="shared" si="7"/>
        <v>0</v>
      </c>
      <c r="H48" s="67">
        <f t="shared" si="7"/>
        <v>0</v>
      </c>
      <c r="I48" s="67">
        <f t="shared" si="7"/>
        <v>3174006</v>
      </c>
      <c r="J48" s="67">
        <f t="shared" si="7"/>
        <v>3174006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3174006</v>
      </c>
      <c r="X48" s="67">
        <f t="shared" si="7"/>
        <v>5868349</v>
      </c>
      <c r="Y48" s="67">
        <f t="shared" si="7"/>
        <v>-2694343</v>
      </c>
      <c r="Z48" s="69">
        <f t="shared" si="5"/>
        <v>-45.913135023155576</v>
      </c>
      <c r="AA48" s="68">
        <f t="shared" si="8"/>
        <v>23473394</v>
      </c>
    </row>
    <row r="49" spans="1:27" ht="13.5">
      <c r="A49" s="75" t="s">
        <v>49</v>
      </c>
      <c r="B49" s="76"/>
      <c r="C49" s="77">
        <f aca="true" t="shared" si="9" ref="C49:Y49">SUM(C41:C48)</f>
        <v>7641596303</v>
      </c>
      <c r="D49" s="78">
        <f t="shared" si="9"/>
        <v>0</v>
      </c>
      <c r="E49" s="79">
        <f t="shared" si="9"/>
        <v>9657949185</v>
      </c>
      <c r="F49" s="79">
        <f t="shared" si="9"/>
        <v>10256861547</v>
      </c>
      <c r="G49" s="79">
        <f t="shared" si="9"/>
        <v>112967158</v>
      </c>
      <c r="H49" s="79">
        <f t="shared" si="9"/>
        <v>420520235</v>
      </c>
      <c r="I49" s="79">
        <f t="shared" si="9"/>
        <v>606599793</v>
      </c>
      <c r="J49" s="79">
        <f t="shared" si="9"/>
        <v>1140087186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1140087186</v>
      </c>
      <c r="X49" s="79">
        <f t="shared" si="9"/>
        <v>2564215406</v>
      </c>
      <c r="Y49" s="79">
        <f t="shared" si="9"/>
        <v>-1424128220</v>
      </c>
      <c r="Z49" s="80">
        <f t="shared" si="5"/>
        <v>-55.538556420325946</v>
      </c>
      <c r="AA49" s="81">
        <f>SUM(AA41:AA48)</f>
        <v>10256861547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3625938130</v>
      </c>
      <c r="D51" s="66">
        <f t="shared" si="10"/>
        <v>0</v>
      </c>
      <c r="E51" s="67">
        <f t="shared" si="10"/>
        <v>4951692612</v>
      </c>
      <c r="F51" s="67">
        <f t="shared" si="10"/>
        <v>4785160972</v>
      </c>
      <c r="G51" s="67">
        <f t="shared" si="10"/>
        <v>133821191</v>
      </c>
      <c r="H51" s="67">
        <f t="shared" si="10"/>
        <v>256086265</v>
      </c>
      <c r="I51" s="67">
        <f t="shared" si="10"/>
        <v>298429385</v>
      </c>
      <c r="J51" s="67">
        <f t="shared" si="10"/>
        <v>688336841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688336841</v>
      </c>
      <c r="X51" s="67">
        <f t="shared" si="10"/>
        <v>1196290256</v>
      </c>
      <c r="Y51" s="67">
        <f t="shared" si="10"/>
        <v>-507953415</v>
      </c>
      <c r="Z51" s="69">
        <f>+IF(X51&lt;&gt;0,+(Y51/X51)*100,0)</f>
        <v>-42.460716573787764</v>
      </c>
      <c r="AA51" s="68">
        <f>SUM(AA57:AA61)</f>
        <v>4785160972</v>
      </c>
    </row>
    <row r="52" spans="1:27" ht="13.5">
      <c r="A52" s="84" t="s">
        <v>32</v>
      </c>
      <c r="B52" s="47"/>
      <c r="C52" s="9">
        <v>536965979</v>
      </c>
      <c r="D52" s="10"/>
      <c r="E52" s="11">
        <v>1144966209</v>
      </c>
      <c r="F52" s="11">
        <v>712750448</v>
      </c>
      <c r="G52" s="11">
        <v>15617447</v>
      </c>
      <c r="H52" s="11">
        <v>33587055</v>
      </c>
      <c r="I52" s="11">
        <v>70898317</v>
      </c>
      <c r="J52" s="11">
        <v>120102819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120102819</v>
      </c>
      <c r="X52" s="11">
        <v>178187615</v>
      </c>
      <c r="Y52" s="11">
        <v>-58084796</v>
      </c>
      <c r="Z52" s="2">
        <v>-32.6</v>
      </c>
      <c r="AA52" s="15">
        <v>712750448</v>
      </c>
    </row>
    <row r="53" spans="1:27" ht="13.5">
      <c r="A53" s="84" t="s">
        <v>33</v>
      </c>
      <c r="B53" s="47"/>
      <c r="C53" s="9">
        <v>431478659</v>
      </c>
      <c r="D53" s="10"/>
      <c r="E53" s="11">
        <v>705676452</v>
      </c>
      <c r="F53" s="11">
        <v>543823565</v>
      </c>
      <c r="G53" s="11">
        <v>20596636</v>
      </c>
      <c r="H53" s="11">
        <v>32775199</v>
      </c>
      <c r="I53" s="11">
        <v>47894270</v>
      </c>
      <c r="J53" s="11">
        <v>101266105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101266105</v>
      </c>
      <c r="X53" s="11">
        <v>135955892</v>
      </c>
      <c r="Y53" s="11">
        <v>-34689787</v>
      </c>
      <c r="Z53" s="2">
        <v>-25.52</v>
      </c>
      <c r="AA53" s="15">
        <v>543823565</v>
      </c>
    </row>
    <row r="54" spans="1:27" ht="13.5">
      <c r="A54" s="84" t="s">
        <v>34</v>
      </c>
      <c r="B54" s="47"/>
      <c r="C54" s="9">
        <v>86267750</v>
      </c>
      <c r="D54" s="10"/>
      <c r="E54" s="11">
        <v>210038607</v>
      </c>
      <c r="F54" s="11">
        <v>143666487</v>
      </c>
      <c r="G54" s="11">
        <v>4975647</v>
      </c>
      <c r="H54" s="11">
        <v>4988505</v>
      </c>
      <c r="I54" s="11">
        <v>7773517</v>
      </c>
      <c r="J54" s="11">
        <v>17737669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17737669</v>
      </c>
      <c r="X54" s="11">
        <v>35916625</v>
      </c>
      <c r="Y54" s="11">
        <v>-18178956</v>
      </c>
      <c r="Z54" s="2">
        <v>-50.61</v>
      </c>
      <c r="AA54" s="15">
        <v>143666487</v>
      </c>
    </row>
    <row r="55" spans="1:27" ht="13.5">
      <c r="A55" s="84" t="s">
        <v>35</v>
      </c>
      <c r="B55" s="47"/>
      <c r="C55" s="9">
        <v>139482556</v>
      </c>
      <c r="D55" s="10"/>
      <c r="E55" s="11">
        <v>661069693</v>
      </c>
      <c r="F55" s="11">
        <v>229540150</v>
      </c>
      <c r="G55" s="11">
        <v>4123631</v>
      </c>
      <c r="H55" s="11">
        <v>9793312</v>
      </c>
      <c r="I55" s="11">
        <v>43206223</v>
      </c>
      <c r="J55" s="11">
        <v>57123166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57123166</v>
      </c>
      <c r="X55" s="11">
        <v>57385039</v>
      </c>
      <c r="Y55" s="11">
        <v>-261873</v>
      </c>
      <c r="Z55" s="2">
        <v>-0.46</v>
      </c>
      <c r="AA55" s="15">
        <v>229540150</v>
      </c>
    </row>
    <row r="56" spans="1:27" ht="13.5">
      <c r="A56" s="84" t="s">
        <v>36</v>
      </c>
      <c r="B56" s="47"/>
      <c r="C56" s="9">
        <v>64315928</v>
      </c>
      <c r="D56" s="10"/>
      <c r="E56" s="11">
        <v>545034669</v>
      </c>
      <c r="F56" s="11">
        <v>101324019</v>
      </c>
      <c r="G56" s="11">
        <v>4077104</v>
      </c>
      <c r="H56" s="11">
        <v>3521854</v>
      </c>
      <c r="I56" s="11">
        <v>36173777</v>
      </c>
      <c r="J56" s="11">
        <v>43772735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43772735</v>
      </c>
      <c r="X56" s="11">
        <v>25331006</v>
      </c>
      <c r="Y56" s="11">
        <v>18441729</v>
      </c>
      <c r="Z56" s="2">
        <v>72.8</v>
      </c>
      <c r="AA56" s="15">
        <v>101324019</v>
      </c>
    </row>
    <row r="57" spans="1:27" ht="13.5">
      <c r="A57" s="85" t="s">
        <v>37</v>
      </c>
      <c r="B57" s="47"/>
      <c r="C57" s="49">
        <f aca="true" t="shared" si="11" ref="C57:Y57">SUM(C52:C56)</f>
        <v>1258510872</v>
      </c>
      <c r="D57" s="50">
        <f t="shared" si="11"/>
        <v>0</v>
      </c>
      <c r="E57" s="51">
        <f t="shared" si="11"/>
        <v>3266785630</v>
      </c>
      <c r="F57" s="51">
        <f t="shared" si="11"/>
        <v>1731104669</v>
      </c>
      <c r="G57" s="51">
        <f t="shared" si="11"/>
        <v>49390465</v>
      </c>
      <c r="H57" s="51">
        <f t="shared" si="11"/>
        <v>84665925</v>
      </c>
      <c r="I57" s="51">
        <f t="shared" si="11"/>
        <v>205946104</v>
      </c>
      <c r="J57" s="51">
        <f t="shared" si="11"/>
        <v>340002494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340002494</v>
      </c>
      <c r="X57" s="51">
        <f t="shared" si="11"/>
        <v>432776177</v>
      </c>
      <c r="Y57" s="51">
        <f t="shared" si="11"/>
        <v>-92773683</v>
      </c>
      <c r="Z57" s="52">
        <f>+IF(X57&lt;&gt;0,+(Y57/X57)*100,0)</f>
        <v>-21.436873823117118</v>
      </c>
      <c r="AA57" s="53">
        <f>SUM(AA52:AA56)</f>
        <v>1731104669</v>
      </c>
    </row>
    <row r="58" spans="1:27" ht="13.5">
      <c r="A58" s="86" t="s">
        <v>38</v>
      </c>
      <c r="B58" s="35"/>
      <c r="C58" s="9">
        <v>117873570</v>
      </c>
      <c r="D58" s="10"/>
      <c r="E58" s="11">
        <v>674811492</v>
      </c>
      <c r="F58" s="11">
        <v>189699218</v>
      </c>
      <c r="G58" s="11">
        <v>1350333</v>
      </c>
      <c r="H58" s="11">
        <v>3442765</v>
      </c>
      <c r="I58" s="11">
        <v>29696629</v>
      </c>
      <c r="J58" s="11">
        <v>34489727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34489727</v>
      </c>
      <c r="X58" s="11">
        <v>47424806</v>
      </c>
      <c r="Y58" s="11">
        <v>-12935079</v>
      </c>
      <c r="Z58" s="2">
        <v>-27.27</v>
      </c>
      <c r="AA58" s="15">
        <v>189699218</v>
      </c>
    </row>
    <row r="59" spans="1:27" ht="13.5">
      <c r="A59" s="86" t="s">
        <v>39</v>
      </c>
      <c r="B59" s="35"/>
      <c r="C59" s="12">
        <v>21530031</v>
      </c>
      <c r="D59" s="13"/>
      <c r="E59" s="14">
        <v>42340</v>
      </c>
      <c r="F59" s="14">
        <v>13566075</v>
      </c>
      <c r="G59" s="14">
        <v>887814</v>
      </c>
      <c r="H59" s="14">
        <v>1449654</v>
      </c>
      <c r="I59" s="14"/>
      <c r="J59" s="14">
        <v>2337468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2337468</v>
      </c>
      <c r="X59" s="14">
        <v>3391519</v>
      </c>
      <c r="Y59" s="14">
        <v>-1054051</v>
      </c>
      <c r="Z59" s="2">
        <v>-31.08</v>
      </c>
      <c r="AA59" s="22">
        <v>13566075</v>
      </c>
    </row>
    <row r="60" spans="1:27" ht="13.5">
      <c r="A60" s="86" t="s">
        <v>40</v>
      </c>
      <c r="B60" s="35"/>
      <c r="C60" s="9"/>
      <c r="D60" s="10"/>
      <c r="E60" s="11">
        <v>37400</v>
      </c>
      <c r="F60" s="11">
        <v>37400</v>
      </c>
      <c r="G60" s="11">
        <v>441</v>
      </c>
      <c r="H60" s="11">
        <v>7620</v>
      </c>
      <c r="I60" s="11"/>
      <c r="J60" s="11">
        <v>8061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8061</v>
      </c>
      <c r="X60" s="11">
        <v>9350</v>
      </c>
      <c r="Y60" s="11">
        <v>-1289</v>
      </c>
      <c r="Z60" s="2">
        <v>-13.79</v>
      </c>
      <c r="AA60" s="15">
        <v>37400</v>
      </c>
    </row>
    <row r="61" spans="1:27" ht="13.5">
      <c r="A61" s="86" t="s">
        <v>41</v>
      </c>
      <c r="B61" s="35" t="s">
        <v>51</v>
      </c>
      <c r="C61" s="9">
        <v>2228023657</v>
      </c>
      <c r="D61" s="10"/>
      <c r="E61" s="11">
        <v>1010015750</v>
      </c>
      <c r="F61" s="11">
        <v>2850753610</v>
      </c>
      <c r="G61" s="11">
        <v>82192138</v>
      </c>
      <c r="H61" s="11">
        <v>166520301</v>
      </c>
      <c r="I61" s="11">
        <v>62786652</v>
      </c>
      <c r="J61" s="11">
        <v>311499091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311499091</v>
      </c>
      <c r="X61" s="11">
        <v>712688404</v>
      </c>
      <c r="Y61" s="11">
        <v>-401189313</v>
      </c>
      <c r="Z61" s="2">
        <v>-56.29</v>
      </c>
      <c r="AA61" s="15">
        <v>2850753610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1697797149</v>
      </c>
      <c r="F65" s="11"/>
      <c r="G65" s="11">
        <v>80271509</v>
      </c>
      <c r="H65" s="11">
        <v>188040423</v>
      </c>
      <c r="I65" s="11">
        <v>302018222</v>
      </c>
      <c r="J65" s="11">
        <v>570330154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570330154</v>
      </c>
      <c r="X65" s="11"/>
      <c r="Y65" s="11">
        <v>570330154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362605719</v>
      </c>
      <c r="F66" s="14"/>
      <c r="G66" s="14">
        <v>17603233</v>
      </c>
      <c r="H66" s="14">
        <v>51424254</v>
      </c>
      <c r="I66" s="14">
        <v>76427226</v>
      </c>
      <c r="J66" s="14">
        <v>145454713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145454713</v>
      </c>
      <c r="X66" s="14"/>
      <c r="Y66" s="14">
        <v>145454713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1895976948</v>
      </c>
      <c r="F67" s="11"/>
      <c r="G67" s="11">
        <v>41263633</v>
      </c>
      <c r="H67" s="11">
        <v>143334796</v>
      </c>
      <c r="I67" s="11">
        <v>273221399</v>
      </c>
      <c r="J67" s="11">
        <v>457819828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457819828</v>
      </c>
      <c r="X67" s="11"/>
      <c r="Y67" s="11">
        <v>457819828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609732164</v>
      </c>
      <c r="F68" s="11"/>
      <c r="G68" s="11">
        <v>16391941</v>
      </c>
      <c r="H68" s="11">
        <v>44874521</v>
      </c>
      <c r="I68" s="11">
        <v>65637526</v>
      </c>
      <c r="J68" s="11">
        <v>126903988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126903988</v>
      </c>
      <c r="X68" s="11"/>
      <c r="Y68" s="11">
        <v>126903988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4566111980</v>
      </c>
      <c r="F69" s="79">
        <f t="shared" si="12"/>
        <v>0</v>
      </c>
      <c r="G69" s="79">
        <f t="shared" si="12"/>
        <v>155530316</v>
      </c>
      <c r="H69" s="79">
        <f t="shared" si="12"/>
        <v>427673994</v>
      </c>
      <c r="I69" s="79">
        <f t="shared" si="12"/>
        <v>717304373</v>
      </c>
      <c r="J69" s="79">
        <f t="shared" si="12"/>
        <v>1300508683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1300508683</v>
      </c>
      <c r="X69" s="79">
        <f t="shared" si="12"/>
        <v>0</v>
      </c>
      <c r="Y69" s="79">
        <f t="shared" si="12"/>
        <v>1300508683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317052333</v>
      </c>
      <c r="D5" s="42">
        <f t="shared" si="0"/>
        <v>0</v>
      </c>
      <c r="E5" s="43">
        <f t="shared" si="0"/>
        <v>414239070</v>
      </c>
      <c r="F5" s="43">
        <f t="shared" si="0"/>
        <v>574878786</v>
      </c>
      <c r="G5" s="43">
        <f t="shared" si="0"/>
        <v>762151</v>
      </c>
      <c r="H5" s="43">
        <f t="shared" si="0"/>
        <v>24003037</v>
      </c>
      <c r="I5" s="43">
        <f t="shared" si="0"/>
        <v>34458428</v>
      </c>
      <c r="J5" s="43">
        <f t="shared" si="0"/>
        <v>59223616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59223616</v>
      </c>
      <c r="X5" s="43">
        <f t="shared" si="0"/>
        <v>143719697</v>
      </c>
      <c r="Y5" s="43">
        <f t="shared" si="0"/>
        <v>-84496081</v>
      </c>
      <c r="Z5" s="44">
        <f>+IF(X5&lt;&gt;0,+(Y5/X5)*100,0)</f>
        <v>-58.792276051069045</v>
      </c>
      <c r="AA5" s="45">
        <f>SUM(AA11:AA18)</f>
        <v>574878786</v>
      </c>
    </row>
    <row r="6" spans="1:27" ht="13.5">
      <c r="A6" s="46" t="s">
        <v>32</v>
      </c>
      <c r="B6" s="47"/>
      <c r="C6" s="9">
        <v>59221648</v>
      </c>
      <c r="D6" s="10"/>
      <c r="E6" s="11">
        <v>39338068</v>
      </c>
      <c r="F6" s="11">
        <v>45810537</v>
      </c>
      <c r="G6" s="11"/>
      <c r="H6" s="11">
        <v>632838</v>
      </c>
      <c r="I6" s="11">
        <v>3288172</v>
      </c>
      <c r="J6" s="11">
        <v>3921010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3921010</v>
      </c>
      <c r="X6" s="11">
        <v>11452634</v>
      </c>
      <c r="Y6" s="11">
        <v>-7531624</v>
      </c>
      <c r="Z6" s="2">
        <v>-65.76</v>
      </c>
      <c r="AA6" s="15">
        <v>45810537</v>
      </c>
    </row>
    <row r="7" spans="1:27" ht="13.5">
      <c r="A7" s="46" t="s">
        <v>33</v>
      </c>
      <c r="B7" s="47"/>
      <c r="C7" s="9">
        <v>32510846</v>
      </c>
      <c r="D7" s="10"/>
      <c r="E7" s="11">
        <v>125242782</v>
      </c>
      <c r="F7" s="11">
        <v>132646936</v>
      </c>
      <c r="G7" s="11">
        <v>-2983</v>
      </c>
      <c r="H7" s="11">
        <v>639613</v>
      </c>
      <c r="I7" s="11">
        <v>7074132</v>
      </c>
      <c r="J7" s="11">
        <v>7710762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7710762</v>
      </c>
      <c r="X7" s="11">
        <v>33161734</v>
      </c>
      <c r="Y7" s="11">
        <v>-25450972</v>
      </c>
      <c r="Z7" s="2">
        <v>-76.75</v>
      </c>
      <c r="AA7" s="15">
        <v>132646936</v>
      </c>
    </row>
    <row r="8" spans="1:27" ht="13.5">
      <c r="A8" s="46" t="s">
        <v>34</v>
      </c>
      <c r="B8" s="47"/>
      <c r="C8" s="9">
        <v>73092277</v>
      </c>
      <c r="D8" s="10"/>
      <c r="E8" s="11">
        <v>57226933</v>
      </c>
      <c r="F8" s="11">
        <v>83540224</v>
      </c>
      <c r="G8" s="11"/>
      <c r="H8" s="11">
        <v>13484655</v>
      </c>
      <c r="I8" s="11">
        <v>9461335</v>
      </c>
      <c r="J8" s="11">
        <v>22945990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22945990</v>
      </c>
      <c r="X8" s="11">
        <v>20885056</v>
      </c>
      <c r="Y8" s="11">
        <v>2060934</v>
      </c>
      <c r="Z8" s="2">
        <v>9.87</v>
      </c>
      <c r="AA8" s="15">
        <v>83540224</v>
      </c>
    </row>
    <row r="9" spans="1:27" ht="13.5">
      <c r="A9" s="46" t="s">
        <v>35</v>
      </c>
      <c r="B9" s="47"/>
      <c r="C9" s="9">
        <v>92907284</v>
      </c>
      <c r="D9" s="10"/>
      <c r="E9" s="11">
        <v>110848267</v>
      </c>
      <c r="F9" s="11">
        <v>190121873</v>
      </c>
      <c r="G9" s="11">
        <v>698300</v>
      </c>
      <c r="H9" s="11">
        <v>7241728</v>
      </c>
      <c r="I9" s="11">
        <v>9667521</v>
      </c>
      <c r="J9" s="11">
        <v>17607549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17607549</v>
      </c>
      <c r="X9" s="11">
        <v>47530468</v>
      </c>
      <c r="Y9" s="11">
        <v>-29922919</v>
      </c>
      <c r="Z9" s="2">
        <v>-62.96</v>
      </c>
      <c r="AA9" s="15">
        <v>190121873</v>
      </c>
    </row>
    <row r="10" spans="1:27" ht="13.5">
      <c r="A10" s="46" t="s">
        <v>36</v>
      </c>
      <c r="B10" s="47"/>
      <c r="C10" s="9"/>
      <c r="D10" s="10"/>
      <c r="E10" s="11">
        <v>5375000</v>
      </c>
      <c r="F10" s="11">
        <v>8282534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2070634</v>
      </c>
      <c r="Y10" s="11">
        <v>-2070634</v>
      </c>
      <c r="Z10" s="2">
        <v>-100</v>
      </c>
      <c r="AA10" s="15">
        <v>8282534</v>
      </c>
    </row>
    <row r="11" spans="1:27" ht="13.5">
      <c r="A11" s="48" t="s">
        <v>37</v>
      </c>
      <c r="B11" s="47"/>
      <c r="C11" s="49">
        <f aca="true" t="shared" si="1" ref="C11:Y11">SUM(C6:C10)</f>
        <v>257732055</v>
      </c>
      <c r="D11" s="50">
        <f t="shared" si="1"/>
        <v>0</v>
      </c>
      <c r="E11" s="51">
        <f t="shared" si="1"/>
        <v>338031050</v>
      </c>
      <c r="F11" s="51">
        <f t="shared" si="1"/>
        <v>460402104</v>
      </c>
      <c r="G11" s="51">
        <f t="shared" si="1"/>
        <v>695317</v>
      </c>
      <c r="H11" s="51">
        <f t="shared" si="1"/>
        <v>21998834</v>
      </c>
      <c r="I11" s="51">
        <f t="shared" si="1"/>
        <v>29491160</v>
      </c>
      <c r="J11" s="51">
        <f t="shared" si="1"/>
        <v>52185311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52185311</v>
      </c>
      <c r="X11" s="51">
        <f t="shared" si="1"/>
        <v>115100526</v>
      </c>
      <c r="Y11" s="51">
        <f t="shared" si="1"/>
        <v>-62915215</v>
      </c>
      <c r="Z11" s="52">
        <f>+IF(X11&lt;&gt;0,+(Y11/X11)*100,0)</f>
        <v>-54.661101201223005</v>
      </c>
      <c r="AA11" s="53">
        <f>SUM(AA6:AA10)</f>
        <v>460402104</v>
      </c>
    </row>
    <row r="12" spans="1:27" ht="13.5">
      <c r="A12" s="54" t="s">
        <v>38</v>
      </c>
      <c r="B12" s="35"/>
      <c r="C12" s="9"/>
      <c r="D12" s="10"/>
      <c r="E12" s="11">
        <v>18330213</v>
      </c>
      <c r="F12" s="11">
        <v>39520067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9880017</v>
      </c>
      <c r="Y12" s="11">
        <v>-9880017</v>
      </c>
      <c r="Z12" s="2">
        <v>-100</v>
      </c>
      <c r="AA12" s="15">
        <v>39520067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66554</v>
      </c>
      <c r="D14" s="10"/>
      <c r="E14" s="11"/>
      <c r="F14" s="11"/>
      <c r="G14" s="11"/>
      <c r="H14" s="11"/>
      <c r="I14" s="11">
        <v>304441</v>
      </c>
      <c r="J14" s="11">
        <v>304441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304441</v>
      </c>
      <c r="X14" s="11"/>
      <c r="Y14" s="11">
        <v>304441</v>
      </c>
      <c r="Z14" s="2"/>
      <c r="AA14" s="15"/>
    </row>
    <row r="15" spans="1:27" ht="13.5">
      <c r="A15" s="54" t="s">
        <v>41</v>
      </c>
      <c r="B15" s="35" t="s">
        <v>42</v>
      </c>
      <c r="C15" s="9">
        <v>59253724</v>
      </c>
      <c r="D15" s="10"/>
      <c r="E15" s="11">
        <v>57377807</v>
      </c>
      <c r="F15" s="11">
        <v>73636807</v>
      </c>
      <c r="G15" s="11">
        <v>66834</v>
      </c>
      <c r="H15" s="11">
        <v>2004203</v>
      </c>
      <c r="I15" s="11">
        <v>4662827</v>
      </c>
      <c r="J15" s="11">
        <v>6733864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6733864</v>
      </c>
      <c r="X15" s="11">
        <v>18409202</v>
      </c>
      <c r="Y15" s="11">
        <v>-11675338</v>
      </c>
      <c r="Z15" s="2">
        <v>-63.42</v>
      </c>
      <c r="AA15" s="15">
        <v>73636807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500000</v>
      </c>
      <c r="F18" s="18">
        <v>1319808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329952</v>
      </c>
      <c r="Y18" s="18">
        <v>-329952</v>
      </c>
      <c r="Z18" s="3">
        <v>-100</v>
      </c>
      <c r="AA18" s="23">
        <v>1319808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178235372</v>
      </c>
      <c r="F20" s="60">
        <f t="shared" si="2"/>
        <v>238143443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59535861</v>
      </c>
      <c r="Y20" s="60">
        <f t="shared" si="2"/>
        <v>-59535861</v>
      </c>
      <c r="Z20" s="61">
        <f>+IF(X20&lt;&gt;0,+(Y20/X20)*100,0)</f>
        <v>-100</v>
      </c>
      <c r="AA20" s="62">
        <f>SUM(AA26:AA33)</f>
        <v>238143443</v>
      </c>
    </row>
    <row r="21" spans="1:27" ht="13.5">
      <c r="A21" s="46" t="s">
        <v>32</v>
      </c>
      <c r="B21" s="47"/>
      <c r="C21" s="9"/>
      <c r="D21" s="10"/>
      <c r="E21" s="11">
        <v>26109974</v>
      </c>
      <c r="F21" s="11">
        <v>32326151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8081538</v>
      </c>
      <c r="Y21" s="11">
        <v>-8081538</v>
      </c>
      <c r="Z21" s="2">
        <v>-100</v>
      </c>
      <c r="AA21" s="15">
        <v>32326151</v>
      </c>
    </row>
    <row r="22" spans="1:27" ht="13.5">
      <c r="A22" s="46" t="s">
        <v>33</v>
      </c>
      <c r="B22" s="47"/>
      <c r="C22" s="9"/>
      <c r="D22" s="10"/>
      <c r="E22" s="11">
        <v>23973360</v>
      </c>
      <c r="F22" s="11">
        <v>45119349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11279837</v>
      </c>
      <c r="Y22" s="11">
        <v>-11279837</v>
      </c>
      <c r="Z22" s="2">
        <v>-100</v>
      </c>
      <c r="AA22" s="15">
        <v>45119349</v>
      </c>
    </row>
    <row r="23" spans="1:27" ht="13.5">
      <c r="A23" s="46" t="s">
        <v>34</v>
      </c>
      <c r="B23" s="47"/>
      <c r="C23" s="9"/>
      <c r="D23" s="10"/>
      <c r="E23" s="11">
        <v>15711297</v>
      </c>
      <c r="F23" s="11">
        <v>18395355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4598839</v>
      </c>
      <c r="Y23" s="11">
        <v>-4598839</v>
      </c>
      <c r="Z23" s="2">
        <v>-100</v>
      </c>
      <c r="AA23" s="15">
        <v>18395355</v>
      </c>
    </row>
    <row r="24" spans="1:27" ht="13.5">
      <c r="A24" s="46" t="s">
        <v>35</v>
      </c>
      <c r="B24" s="47"/>
      <c r="C24" s="9"/>
      <c r="D24" s="10"/>
      <c r="E24" s="11">
        <v>95008364</v>
      </c>
      <c r="F24" s="11">
        <v>113666851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28416713</v>
      </c>
      <c r="Y24" s="11">
        <v>-28416713</v>
      </c>
      <c r="Z24" s="2">
        <v>-100</v>
      </c>
      <c r="AA24" s="15">
        <v>113666851</v>
      </c>
    </row>
    <row r="25" spans="1:27" ht="13.5">
      <c r="A25" s="46" t="s">
        <v>36</v>
      </c>
      <c r="B25" s="47"/>
      <c r="C25" s="9"/>
      <c r="D25" s="10"/>
      <c r="E25" s="11">
        <v>1000000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</v>
      </c>
      <c r="Y25" s="11">
        <v>-250000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161802995</v>
      </c>
      <c r="F26" s="51">
        <f t="shared" si="3"/>
        <v>210507706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52626927</v>
      </c>
      <c r="Y26" s="51">
        <f t="shared" si="3"/>
        <v>-52626927</v>
      </c>
      <c r="Z26" s="52">
        <f>+IF(X26&lt;&gt;0,+(Y26/X26)*100,0)</f>
        <v>-100</v>
      </c>
      <c r="AA26" s="53">
        <f>SUM(AA21:AA25)</f>
        <v>210507706</v>
      </c>
    </row>
    <row r="27" spans="1:27" ht="13.5">
      <c r="A27" s="54" t="s">
        <v>38</v>
      </c>
      <c r="B27" s="64"/>
      <c r="C27" s="9"/>
      <c r="D27" s="10"/>
      <c r="E27" s="11">
        <v>11877377</v>
      </c>
      <c r="F27" s="11">
        <v>12686657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3171664</v>
      </c>
      <c r="Y27" s="11">
        <v>-3171664</v>
      </c>
      <c r="Z27" s="2">
        <v>-100</v>
      </c>
      <c r="AA27" s="15">
        <v>12686657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4555000</v>
      </c>
      <c r="F30" s="11">
        <v>14949080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3737270</v>
      </c>
      <c r="Y30" s="11">
        <v>-3737270</v>
      </c>
      <c r="Z30" s="2">
        <v>-100</v>
      </c>
      <c r="AA30" s="15">
        <v>14949080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59221648</v>
      </c>
      <c r="D36" s="10">
        <f t="shared" si="4"/>
        <v>0</v>
      </c>
      <c r="E36" s="11">
        <f t="shared" si="4"/>
        <v>65448042</v>
      </c>
      <c r="F36" s="11">
        <f t="shared" si="4"/>
        <v>78136688</v>
      </c>
      <c r="G36" s="11">
        <f t="shared" si="4"/>
        <v>0</v>
      </c>
      <c r="H36" s="11">
        <f t="shared" si="4"/>
        <v>632838</v>
      </c>
      <c r="I36" s="11">
        <f t="shared" si="4"/>
        <v>3288172</v>
      </c>
      <c r="J36" s="11">
        <f t="shared" si="4"/>
        <v>3921010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3921010</v>
      </c>
      <c r="X36" s="11">
        <f t="shared" si="4"/>
        <v>19534172</v>
      </c>
      <c r="Y36" s="11">
        <f t="shared" si="4"/>
        <v>-15613162</v>
      </c>
      <c r="Z36" s="2">
        <f aca="true" t="shared" si="5" ref="Z36:Z49">+IF(X36&lt;&gt;0,+(Y36/X36)*100,0)</f>
        <v>-79.92743178466945</v>
      </c>
      <c r="AA36" s="15">
        <f>AA6+AA21</f>
        <v>78136688</v>
      </c>
    </row>
    <row r="37" spans="1:27" ht="13.5">
      <c r="A37" s="46" t="s">
        <v>33</v>
      </c>
      <c r="B37" s="47"/>
      <c r="C37" s="9">
        <f t="shared" si="4"/>
        <v>32510846</v>
      </c>
      <c r="D37" s="10">
        <f t="shared" si="4"/>
        <v>0</v>
      </c>
      <c r="E37" s="11">
        <f t="shared" si="4"/>
        <v>149216142</v>
      </c>
      <c r="F37" s="11">
        <f t="shared" si="4"/>
        <v>177766285</v>
      </c>
      <c r="G37" s="11">
        <f t="shared" si="4"/>
        <v>-2983</v>
      </c>
      <c r="H37" s="11">
        <f t="shared" si="4"/>
        <v>639613</v>
      </c>
      <c r="I37" s="11">
        <f t="shared" si="4"/>
        <v>7074132</v>
      </c>
      <c r="J37" s="11">
        <f t="shared" si="4"/>
        <v>7710762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7710762</v>
      </c>
      <c r="X37" s="11">
        <f t="shared" si="4"/>
        <v>44441571</v>
      </c>
      <c r="Y37" s="11">
        <f t="shared" si="4"/>
        <v>-36730809</v>
      </c>
      <c r="Z37" s="2">
        <f t="shared" si="5"/>
        <v>-82.64966375738607</v>
      </c>
      <c r="AA37" s="15">
        <f>AA7+AA22</f>
        <v>177766285</v>
      </c>
    </row>
    <row r="38" spans="1:27" ht="13.5">
      <c r="A38" s="46" t="s">
        <v>34</v>
      </c>
      <c r="B38" s="47"/>
      <c r="C38" s="9">
        <f t="shared" si="4"/>
        <v>73092277</v>
      </c>
      <c r="D38" s="10">
        <f t="shared" si="4"/>
        <v>0</v>
      </c>
      <c r="E38" s="11">
        <f t="shared" si="4"/>
        <v>72938230</v>
      </c>
      <c r="F38" s="11">
        <f t="shared" si="4"/>
        <v>101935579</v>
      </c>
      <c r="G38" s="11">
        <f t="shared" si="4"/>
        <v>0</v>
      </c>
      <c r="H38" s="11">
        <f t="shared" si="4"/>
        <v>13484655</v>
      </c>
      <c r="I38" s="11">
        <f t="shared" si="4"/>
        <v>9461335</v>
      </c>
      <c r="J38" s="11">
        <f t="shared" si="4"/>
        <v>22945990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22945990</v>
      </c>
      <c r="X38" s="11">
        <f t="shared" si="4"/>
        <v>25483895</v>
      </c>
      <c r="Y38" s="11">
        <f t="shared" si="4"/>
        <v>-2537905</v>
      </c>
      <c r="Z38" s="2">
        <f t="shared" si="5"/>
        <v>-9.958858329937398</v>
      </c>
      <c r="AA38" s="15">
        <f>AA8+AA23</f>
        <v>101935579</v>
      </c>
    </row>
    <row r="39" spans="1:27" ht="13.5">
      <c r="A39" s="46" t="s">
        <v>35</v>
      </c>
      <c r="B39" s="47"/>
      <c r="C39" s="9">
        <f t="shared" si="4"/>
        <v>92907284</v>
      </c>
      <c r="D39" s="10">
        <f t="shared" si="4"/>
        <v>0</v>
      </c>
      <c r="E39" s="11">
        <f t="shared" si="4"/>
        <v>205856631</v>
      </c>
      <c r="F39" s="11">
        <f t="shared" si="4"/>
        <v>303788724</v>
      </c>
      <c r="G39" s="11">
        <f t="shared" si="4"/>
        <v>698300</v>
      </c>
      <c r="H39" s="11">
        <f t="shared" si="4"/>
        <v>7241728</v>
      </c>
      <c r="I39" s="11">
        <f t="shared" si="4"/>
        <v>9667521</v>
      </c>
      <c r="J39" s="11">
        <f t="shared" si="4"/>
        <v>17607549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17607549</v>
      </c>
      <c r="X39" s="11">
        <f t="shared" si="4"/>
        <v>75947181</v>
      </c>
      <c r="Y39" s="11">
        <f t="shared" si="4"/>
        <v>-58339632</v>
      </c>
      <c r="Z39" s="2">
        <f t="shared" si="5"/>
        <v>-76.81605983505825</v>
      </c>
      <c r="AA39" s="15">
        <f>AA9+AA24</f>
        <v>303788724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6375000</v>
      </c>
      <c r="F40" s="11">
        <f t="shared" si="4"/>
        <v>9282534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2320634</v>
      </c>
      <c r="Y40" s="11">
        <f t="shared" si="4"/>
        <v>-2320634</v>
      </c>
      <c r="Z40" s="2">
        <f t="shared" si="5"/>
        <v>-100</v>
      </c>
      <c r="AA40" s="15">
        <f>AA10+AA25</f>
        <v>9282534</v>
      </c>
    </row>
    <row r="41" spans="1:27" ht="13.5">
      <c r="A41" s="48" t="s">
        <v>37</v>
      </c>
      <c r="B41" s="47"/>
      <c r="C41" s="49">
        <f aca="true" t="shared" si="6" ref="C41:Y41">SUM(C36:C40)</f>
        <v>257732055</v>
      </c>
      <c r="D41" s="50">
        <f t="shared" si="6"/>
        <v>0</v>
      </c>
      <c r="E41" s="51">
        <f t="shared" si="6"/>
        <v>499834045</v>
      </c>
      <c r="F41" s="51">
        <f t="shared" si="6"/>
        <v>670909810</v>
      </c>
      <c r="G41" s="51">
        <f t="shared" si="6"/>
        <v>695317</v>
      </c>
      <c r="H41" s="51">
        <f t="shared" si="6"/>
        <v>21998834</v>
      </c>
      <c r="I41" s="51">
        <f t="shared" si="6"/>
        <v>29491160</v>
      </c>
      <c r="J41" s="51">
        <f t="shared" si="6"/>
        <v>52185311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52185311</v>
      </c>
      <c r="X41" s="51">
        <f t="shared" si="6"/>
        <v>167727453</v>
      </c>
      <c r="Y41" s="51">
        <f t="shared" si="6"/>
        <v>-115542142</v>
      </c>
      <c r="Z41" s="52">
        <f t="shared" si="5"/>
        <v>-68.8868398901878</v>
      </c>
      <c r="AA41" s="53">
        <f>SUM(AA36:AA40)</f>
        <v>670909810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30207590</v>
      </c>
      <c r="F42" s="67">
        <f t="shared" si="7"/>
        <v>52206724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13051681</v>
      </c>
      <c r="Y42" s="67">
        <f t="shared" si="7"/>
        <v>-13051681</v>
      </c>
      <c r="Z42" s="69">
        <f t="shared" si="5"/>
        <v>-100</v>
      </c>
      <c r="AA42" s="68">
        <f aca="true" t="shared" si="8" ref="AA42:AA48">AA12+AA27</f>
        <v>52206724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66554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304441</v>
      </c>
      <c r="J44" s="67">
        <f t="shared" si="7"/>
        <v>304441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304441</v>
      </c>
      <c r="X44" s="67">
        <f t="shared" si="7"/>
        <v>0</v>
      </c>
      <c r="Y44" s="67">
        <f t="shared" si="7"/>
        <v>304441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59253724</v>
      </c>
      <c r="D45" s="66">
        <f t="shared" si="7"/>
        <v>0</v>
      </c>
      <c r="E45" s="67">
        <f t="shared" si="7"/>
        <v>61932807</v>
      </c>
      <c r="F45" s="67">
        <f t="shared" si="7"/>
        <v>88585887</v>
      </c>
      <c r="G45" s="67">
        <f t="shared" si="7"/>
        <v>66834</v>
      </c>
      <c r="H45" s="67">
        <f t="shared" si="7"/>
        <v>2004203</v>
      </c>
      <c r="I45" s="67">
        <f t="shared" si="7"/>
        <v>4662827</v>
      </c>
      <c r="J45" s="67">
        <f t="shared" si="7"/>
        <v>6733864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6733864</v>
      </c>
      <c r="X45" s="67">
        <f t="shared" si="7"/>
        <v>22146472</v>
      </c>
      <c r="Y45" s="67">
        <f t="shared" si="7"/>
        <v>-15412608</v>
      </c>
      <c r="Z45" s="69">
        <f t="shared" si="5"/>
        <v>-69.59396512455798</v>
      </c>
      <c r="AA45" s="68">
        <f t="shared" si="8"/>
        <v>88585887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500000</v>
      </c>
      <c r="F48" s="67">
        <f t="shared" si="7"/>
        <v>1319808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329952</v>
      </c>
      <c r="Y48" s="67">
        <f t="shared" si="7"/>
        <v>-329952</v>
      </c>
      <c r="Z48" s="69">
        <f t="shared" si="5"/>
        <v>-100</v>
      </c>
      <c r="AA48" s="68">
        <f t="shared" si="8"/>
        <v>1319808</v>
      </c>
    </row>
    <row r="49" spans="1:27" ht="13.5">
      <c r="A49" s="75" t="s">
        <v>49</v>
      </c>
      <c r="B49" s="76"/>
      <c r="C49" s="77">
        <f aca="true" t="shared" si="9" ref="C49:Y49">SUM(C41:C48)</f>
        <v>317052333</v>
      </c>
      <c r="D49" s="78">
        <f t="shared" si="9"/>
        <v>0</v>
      </c>
      <c r="E49" s="79">
        <f t="shared" si="9"/>
        <v>592474442</v>
      </c>
      <c r="F49" s="79">
        <f t="shared" si="9"/>
        <v>813022229</v>
      </c>
      <c r="G49" s="79">
        <f t="shared" si="9"/>
        <v>762151</v>
      </c>
      <c r="H49" s="79">
        <f t="shared" si="9"/>
        <v>24003037</v>
      </c>
      <c r="I49" s="79">
        <f t="shared" si="9"/>
        <v>34458428</v>
      </c>
      <c r="J49" s="79">
        <f t="shared" si="9"/>
        <v>59223616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59223616</v>
      </c>
      <c r="X49" s="79">
        <f t="shared" si="9"/>
        <v>203255558</v>
      </c>
      <c r="Y49" s="79">
        <f t="shared" si="9"/>
        <v>-144031942</v>
      </c>
      <c r="Z49" s="80">
        <f t="shared" si="5"/>
        <v>-70.86248632866413</v>
      </c>
      <c r="AA49" s="81">
        <f>SUM(AA41:AA48)</f>
        <v>813022229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181209619</v>
      </c>
      <c r="F51" s="67">
        <f t="shared" si="10"/>
        <v>181209619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45302406</v>
      </c>
      <c r="Y51" s="67">
        <f t="shared" si="10"/>
        <v>-45302406</v>
      </c>
      <c r="Z51" s="69">
        <f>+IF(X51&lt;&gt;0,+(Y51/X51)*100,0)</f>
        <v>-100</v>
      </c>
      <c r="AA51" s="68">
        <f>SUM(AA57:AA61)</f>
        <v>181209619</v>
      </c>
    </row>
    <row r="52" spans="1:27" ht="13.5">
      <c r="A52" s="84" t="s">
        <v>32</v>
      </c>
      <c r="B52" s="47"/>
      <c r="C52" s="9"/>
      <c r="D52" s="10"/>
      <c r="E52" s="11">
        <v>19278453</v>
      </c>
      <c r="F52" s="11">
        <v>19278453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4819613</v>
      </c>
      <c r="Y52" s="11">
        <v>-4819613</v>
      </c>
      <c r="Z52" s="2">
        <v>-100</v>
      </c>
      <c r="AA52" s="15">
        <v>19278453</v>
      </c>
    </row>
    <row r="53" spans="1:27" ht="13.5">
      <c r="A53" s="84" t="s">
        <v>33</v>
      </c>
      <c r="B53" s="47"/>
      <c r="C53" s="9"/>
      <c r="D53" s="10"/>
      <c r="E53" s="11">
        <v>35164932</v>
      </c>
      <c r="F53" s="11">
        <v>35164932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8791233</v>
      </c>
      <c r="Y53" s="11">
        <v>-8791233</v>
      </c>
      <c r="Z53" s="2">
        <v>-100</v>
      </c>
      <c r="AA53" s="15">
        <v>35164932</v>
      </c>
    </row>
    <row r="54" spans="1:27" ht="13.5">
      <c r="A54" s="84" t="s">
        <v>34</v>
      </c>
      <c r="B54" s="47"/>
      <c r="C54" s="9"/>
      <c r="D54" s="10"/>
      <c r="E54" s="11">
        <v>22129890</v>
      </c>
      <c r="F54" s="11">
        <v>22129890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5532473</v>
      </c>
      <c r="Y54" s="11">
        <v>-5532473</v>
      </c>
      <c r="Z54" s="2">
        <v>-100</v>
      </c>
      <c r="AA54" s="15">
        <v>22129890</v>
      </c>
    </row>
    <row r="55" spans="1:27" ht="13.5">
      <c r="A55" s="84" t="s">
        <v>35</v>
      </c>
      <c r="B55" s="47"/>
      <c r="C55" s="9"/>
      <c r="D55" s="10"/>
      <c r="E55" s="11">
        <v>26276246</v>
      </c>
      <c r="F55" s="11">
        <v>26276246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6569062</v>
      </c>
      <c r="Y55" s="11">
        <v>-6569062</v>
      </c>
      <c r="Z55" s="2">
        <v>-100</v>
      </c>
      <c r="AA55" s="15">
        <v>26276246</v>
      </c>
    </row>
    <row r="56" spans="1:27" ht="13.5">
      <c r="A56" s="84" t="s">
        <v>36</v>
      </c>
      <c r="B56" s="47"/>
      <c r="C56" s="9"/>
      <c r="D56" s="10"/>
      <c r="E56" s="11">
        <v>17384356</v>
      </c>
      <c r="F56" s="11">
        <v>17384356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4346089</v>
      </c>
      <c r="Y56" s="11">
        <v>-4346089</v>
      </c>
      <c r="Z56" s="2">
        <v>-100</v>
      </c>
      <c r="AA56" s="15">
        <v>17384356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120233877</v>
      </c>
      <c r="F57" s="51">
        <f t="shared" si="11"/>
        <v>120233877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30058470</v>
      </c>
      <c r="Y57" s="51">
        <f t="shared" si="11"/>
        <v>-30058470</v>
      </c>
      <c r="Z57" s="52">
        <f>+IF(X57&lt;&gt;0,+(Y57/X57)*100,0)</f>
        <v>-100</v>
      </c>
      <c r="AA57" s="53">
        <f>SUM(AA52:AA56)</f>
        <v>120233877</v>
      </c>
    </row>
    <row r="58" spans="1:27" ht="13.5">
      <c r="A58" s="86" t="s">
        <v>38</v>
      </c>
      <c r="B58" s="35"/>
      <c r="C58" s="9"/>
      <c r="D58" s="10"/>
      <c r="E58" s="11">
        <v>47745538</v>
      </c>
      <c r="F58" s="11">
        <v>47745538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11936385</v>
      </c>
      <c r="Y58" s="11">
        <v>-11936385</v>
      </c>
      <c r="Z58" s="2">
        <v>-100</v>
      </c>
      <c r="AA58" s="15">
        <v>47745538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13230204</v>
      </c>
      <c r="F61" s="11">
        <v>13230204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3307551</v>
      </c>
      <c r="Y61" s="11">
        <v>-3307551</v>
      </c>
      <c r="Z61" s="2">
        <v>-100</v>
      </c>
      <c r="AA61" s="15">
        <v>13230204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-45633242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-878090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-882361</v>
      </c>
      <c r="F68" s="11"/>
      <c r="G68" s="11">
        <v>523443</v>
      </c>
      <c r="H68" s="11">
        <v>2266087</v>
      </c>
      <c r="I68" s="11">
        <v>2924505</v>
      </c>
      <c r="J68" s="11">
        <v>5714035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5714035</v>
      </c>
      <c r="X68" s="11"/>
      <c r="Y68" s="11">
        <v>5714035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-47393693</v>
      </c>
      <c r="F69" s="79">
        <f t="shared" si="12"/>
        <v>0</v>
      </c>
      <c r="G69" s="79">
        <f t="shared" si="12"/>
        <v>523443</v>
      </c>
      <c r="H69" s="79">
        <f t="shared" si="12"/>
        <v>2266087</v>
      </c>
      <c r="I69" s="79">
        <f t="shared" si="12"/>
        <v>2924505</v>
      </c>
      <c r="J69" s="79">
        <f t="shared" si="12"/>
        <v>5714035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5714035</v>
      </c>
      <c r="X69" s="79">
        <f t="shared" si="12"/>
        <v>0</v>
      </c>
      <c r="Y69" s="79">
        <f t="shared" si="12"/>
        <v>5714035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63867749</v>
      </c>
      <c r="F5" s="43">
        <f t="shared" si="0"/>
        <v>86494757</v>
      </c>
      <c r="G5" s="43">
        <f t="shared" si="0"/>
        <v>57000</v>
      </c>
      <c r="H5" s="43">
        <f t="shared" si="0"/>
        <v>6804558</v>
      </c>
      <c r="I5" s="43">
        <f t="shared" si="0"/>
        <v>18837769</v>
      </c>
      <c r="J5" s="43">
        <f t="shared" si="0"/>
        <v>25699327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25699327</v>
      </c>
      <c r="X5" s="43">
        <f t="shared" si="0"/>
        <v>21623690</v>
      </c>
      <c r="Y5" s="43">
        <f t="shared" si="0"/>
        <v>4075637</v>
      </c>
      <c r="Z5" s="44">
        <f>+IF(X5&lt;&gt;0,+(Y5/X5)*100,0)</f>
        <v>18.84801807647076</v>
      </c>
      <c r="AA5" s="45">
        <f>SUM(AA11:AA18)</f>
        <v>86494757</v>
      </c>
    </row>
    <row r="6" spans="1:27" ht="13.5">
      <c r="A6" s="46" t="s">
        <v>32</v>
      </c>
      <c r="B6" s="47"/>
      <c r="C6" s="9"/>
      <c r="D6" s="10"/>
      <c r="E6" s="11">
        <v>4280000</v>
      </c>
      <c r="F6" s="11">
        <v>4280000</v>
      </c>
      <c r="G6" s="11"/>
      <c r="H6" s="11"/>
      <c r="I6" s="11">
        <v>398735</v>
      </c>
      <c r="J6" s="11">
        <v>398735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398735</v>
      </c>
      <c r="X6" s="11">
        <v>1070000</v>
      </c>
      <c r="Y6" s="11">
        <v>-671265</v>
      </c>
      <c r="Z6" s="2">
        <v>-62.74</v>
      </c>
      <c r="AA6" s="15">
        <v>4280000</v>
      </c>
    </row>
    <row r="7" spans="1:27" ht="13.5">
      <c r="A7" s="46" t="s">
        <v>33</v>
      </c>
      <c r="B7" s="47"/>
      <c r="C7" s="9"/>
      <c r="D7" s="10"/>
      <c r="E7" s="11">
        <v>16300000</v>
      </c>
      <c r="F7" s="11">
        <v>17847908</v>
      </c>
      <c r="G7" s="11"/>
      <c r="H7" s="11"/>
      <c r="I7" s="11">
        <v>159070</v>
      </c>
      <c r="J7" s="11">
        <v>159070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159070</v>
      </c>
      <c r="X7" s="11">
        <v>4461977</v>
      </c>
      <c r="Y7" s="11">
        <v>-4302907</v>
      </c>
      <c r="Z7" s="2">
        <v>-96.43</v>
      </c>
      <c r="AA7" s="15">
        <v>17847908</v>
      </c>
    </row>
    <row r="8" spans="1:27" ht="13.5">
      <c r="A8" s="46" t="s">
        <v>34</v>
      </c>
      <c r="B8" s="47"/>
      <c r="C8" s="9"/>
      <c r="D8" s="10"/>
      <c r="E8" s="11">
        <v>26000000</v>
      </c>
      <c r="F8" s="11">
        <v>26535364</v>
      </c>
      <c r="G8" s="11"/>
      <c r="H8" s="11">
        <v>3185957</v>
      </c>
      <c r="I8" s="11">
        <v>2490961</v>
      </c>
      <c r="J8" s="11">
        <v>5676918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5676918</v>
      </c>
      <c r="X8" s="11">
        <v>6633841</v>
      </c>
      <c r="Y8" s="11">
        <v>-956923</v>
      </c>
      <c r="Z8" s="2">
        <v>-14.42</v>
      </c>
      <c r="AA8" s="15">
        <v>26535364</v>
      </c>
    </row>
    <row r="9" spans="1:27" ht="13.5">
      <c r="A9" s="46" t="s">
        <v>35</v>
      </c>
      <c r="B9" s="47"/>
      <c r="C9" s="9"/>
      <c r="D9" s="10"/>
      <c r="E9" s="11">
        <v>250000</v>
      </c>
      <c r="F9" s="11">
        <v>250000</v>
      </c>
      <c r="G9" s="11"/>
      <c r="H9" s="11">
        <v>3085026</v>
      </c>
      <c r="I9" s="11">
        <v>13599683</v>
      </c>
      <c r="J9" s="11">
        <v>16684709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16684709</v>
      </c>
      <c r="X9" s="11">
        <v>62500</v>
      </c>
      <c r="Y9" s="11">
        <v>16622209</v>
      </c>
      <c r="Z9" s="2">
        <v>26595.53</v>
      </c>
      <c r="AA9" s="15">
        <v>250000</v>
      </c>
    </row>
    <row r="10" spans="1:27" ht="13.5">
      <c r="A10" s="46" t="s">
        <v>36</v>
      </c>
      <c r="B10" s="47"/>
      <c r="C10" s="9"/>
      <c r="D10" s="10"/>
      <c r="E10" s="11">
        <v>400000</v>
      </c>
      <c r="F10" s="11">
        <v>14025778</v>
      </c>
      <c r="G10" s="11">
        <v>57000</v>
      </c>
      <c r="H10" s="11">
        <v>25439</v>
      </c>
      <c r="I10" s="11">
        <v>1362664</v>
      </c>
      <c r="J10" s="11">
        <v>1445103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1445103</v>
      </c>
      <c r="X10" s="11">
        <v>3506445</v>
      </c>
      <c r="Y10" s="11">
        <v>-2061342</v>
      </c>
      <c r="Z10" s="2">
        <v>-58.79</v>
      </c>
      <c r="AA10" s="15">
        <v>14025778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47230000</v>
      </c>
      <c r="F11" s="51">
        <f t="shared" si="1"/>
        <v>62939050</v>
      </c>
      <c r="G11" s="51">
        <f t="shared" si="1"/>
        <v>57000</v>
      </c>
      <c r="H11" s="51">
        <f t="shared" si="1"/>
        <v>6296422</v>
      </c>
      <c r="I11" s="51">
        <f t="shared" si="1"/>
        <v>18011113</v>
      </c>
      <c r="J11" s="51">
        <f t="shared" si="1"/>
        <v>24364535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24364535</v>
      </c>
      <c r="X11" s="51">
        <f t="shared" si="1"/>
        <v>15734763</v>
      </c>
      <c r="Y11" s="51">
        <f t="shared" si="1"/>
        <v>8629772</v>
      </c>
      <c r="Z11" s="52">
        <f>+IF(X11&lt;&gt;0,+(Y11/X11)*100,0)</f>
        <v>54.845262048116005</v>
      </c>
      <c r="AA11" s="53">
        <f>SUM(AA6:AA10)</f>
        <v>62939050</v>
      </c>
    </row>
    <row r="12" spans="1:27" ht="13.5">
      <c r="A12" s="54" t="s">
        <v>38</v>
      </c>
      <c r="B12" s="35"/>
      <c r="C12" s="9"/>
      <c r="D12" s="10"/>
      <c r="E12" s="11">
        <v>10711749</v>
      </c>
      <c r="F12" s="11">
        <v>16223172</v>
      </c>
      <c r="G12" s="11"/>
      <c r="H12" s="11">
        <v>4790</v>
      </c>
      <c r="I12" s="11">
        <v>260454</v>
      </c>
      <c r="J12" s="11">
        <v>265244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265244</v>
      </c>
      <c r="X12" s="11">
        <v>4055793</v>
      </c>
      <c r="Y12" s="11">
        <v>-3790549</v>
      </c>
      <c r="Z12" s="2">
        <v>-93.46</v>
      </c>
      <c r="AA12" s="15">
        <v>16223172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5426000</v>
      </c>
      <c r="F15" s="11">
        <v>6832535</v>
      </c>
      <c r="G15" s="11"/>
      <c r="H15" s="11">
        <v>503346</v>
      </c>
      <c r="I15" s="11">
        <v>566202</v>
      </c>
      <c r="J15" s="11">
        <v>1069548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1069548</v>
      </c>
      <c r="X15" s="11">
        <v>1708134</v>
      </c>
      <c r="Y15" s="11">
        <v>-638586</v>
      </c>
      <c r="Z15" s="2">
        <v>-37.39</v>
      </c>
      <c r="AA15" s="15">
        <v>6832535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500000</v>
      </c>
      <c r="F18" s="18">
        <v>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125000</v>
      </c>
      <c r="Y18" s="18">
        <v>-125000</v>
      </c>
      <c r="Z18" s="3">
        <v>-100</v>
      </c>
      <c r="AA18" s="23">
        <v>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399923964</v>
      </c>
      <c r="F20" s="60">
        <f t="shared" si="2"/>
        <v>452705286</v>
      </c>
      <c r="G20" s="60">
        <f t="shared" si="2"/>
        <v>8989</v>
      </c>
      <c r="H20" s="60">
        <f t="shared" si="2"/>
        <v>1753110</v>
      </c>
      <c r="I20" s="60">
        <f t="shared" si="2"/>
        <v>1852957</v>
      </c>
      <c r="J20" s="60">
        <f t="shared" si="2"/>
        <v>3615056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3615056</v>
      </c>
      <c r="X20" s="60">
        <f t="shared" si="2"/>
        <v>113176322</v>
      </c>
      <c r="Y20" s="60">
        <f t="shared" si="2"/>
        <v>-109561266</v>
      </c>
      <c r="Z20" s="61">
        <f>+IF(X20&lt;&gt;0,+(Y20/X20)*100,0)</f>
        <v>-96.80581950701666</v>
      </c>
      <c r="AA20" s="62">
        <f>SUM(AA26:AA33)</f>
        <v>452705286</v>
      </c>
    </row>
    <row r="21" spans="1:27" ht="13.5">
      <c r="A21" s="46" t="s">
        <v>32</v>
      </c>
      <c r="B21" s="47"/>
      <c r="C21" s="9"/>
      <c r="D21" s="10"/>
      <c r="E21" s="11">
        <v>36145934</v>
      </c>
      <c r="F21" s="11">
        <v>40812125</v>
      </c>
      <c r="G21" s="11"/>
      <c r="H21" s="11">
        <v>1051635</v>
      </c>
      <c r="I21" s="11">
        <v>54258</v>
      </c>
      <c r="J21" s="11">
        <v>1105893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1105893</v>
      </c>
      <c r="X21" s="11">
        <v>10203031</v>
      </c>
      <c r="Y21" s="11">
        <v>-9097138</v>
      </c>
      <c r="Z21" s="2">
        <v>-89.16</v>
      </c>
      <c r="AA21" s="15">
        <v>40812125</v>
      </c>
    </row>
    <row r="22" spans="1:27" ht="13.5">
      <c r="A22" s="46" t="s">
        <v>33</v>
      </c>
      <c r="B22" s="47"/>
      <c r="C22" s="9"/>
      <c r="D22" s="10"/>
      <c r="E22" s="11">
        <v>22790000</v>
      </c>
      <c r="F22" s="11">
        <v>32310000</v>
      </c>
      <c r="G22" s="11">
        <v>8989</v>
      </c>
      <c r="H22" s="11">
        <v>21331</v>
      </c>
      <c r="I22" s="11"/>
      <c r="J22" s="11">
        <v>30320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30320</v>
      </c>
      <c r="X22" s="11">
        <v>8077500</v>
      </c>
      <c r="Y22" s="11">
        <v>-8047180</v>
      </c>
      <c r="Z22" s="2">
        <v>-99.62</v>
      </c>
      <c r="AA22" s="15">
        <v>32310000</v>
      </c>
    </row>
    <row r="23" spans="1:27" ht="13.5">
      <c r="A23" s="46" t="s">
        <v>34</v>
      </c>
      <c r="B23" s="47"/>
      <c r="C23" s="9"/>
      <c r="D23" s="10"/>
      <c r="E23" s="11">
        <v>28419000</v>
      </c>
      <c r="F23" s="11">
        <v>35130705</v>
      </c>
      <c r="G23" s="11"/>
      <c r="H23" s="11">
        <v>100797</v>
      </c>
      <c r="I23" s="11">
        <v>4001</v>
      </c>
      <c r="J23" s="11">
        <v>104798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104798</v>
      </c>
      <c r="X23" s="11">
        <v>8782676</v>
      </c>
      <c r="Y23" s="11">
        <v>-8677878</v>
      </c>
      <c r="Z23" s="2">
        <v>-98.81</v>
      </c>
      <c r="AA23" s="15">
        <v>35130705</v>
      </c>
    </row>
    <row r="24" spans="1:27" ht="13.5">
      <c r="A24" s="46" t="s">
        <v>35</v>
      </c>
      <c r="B24" s="47"/>
      <c r="C24" s="9"/>
      <c r="D24" s="10"/>
      <c r="E24" s="11">
        <v>202966810</v>
      </c>
      <c r="F24" s="11">
        <v>210669277</v>
      </c>
      <c r="G24" s="11"/>
      <c r="H24" s="11"/>
      <c r="I24" s="11">
        <v>1644715</v>
      </c>
      <c r="J24" s="11">
        <v>1644715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1644715</v>
      </c>
      <c r="X24" s="11">
        <v>52667319</v>
      </c>
      <c r="Y24" s="11">
        <v>-51022604</v>
      </c>
      <c r="Z24" s="2">
        <v>-96.88</v>
      </c>
      <c r="AA24" s="15">
        <v>210669277</v>
      </c>
    </row>
    <row r="25" spans="1:27" ht="13.5">
      <c r="A25" s="46" t="s">
        <v>36</v>
      </c>
      <c r="B25" s="47"/>
      <c r="C25" s="9"/>
      <c r="D25" s="10"/>
      <c r="E25" s="11">
        <v>4850000</v>
      </c>
      <c r="F25" s="11">
        <v>17560830</v>
      </c>
      <c r="G25" s="11"/>
      <c r="H25" s="11"/>
      <c r="I25" s="11">
        <v>19298</v>
      </c>
      <c r="J25" s="11">
        <v>19298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19298</v>
      </c>
      <c r="X25" s="11">
        <v>4390208</v>
      </c>
      <c r="Y25" s="11">
        <v>-4370910</v>
      </c>
      <c r="Z25" s="2">
        <v>-99.56</v>
      </c>
      <c r="AA25" s="15">
        <v>17560830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295171744</v>
      </c>
      <c r="F26" s="51">
        <f t="shared" si="3"/>
        <v>336482937</v>
      </c>
      <c r="G26" s="51">
        <f t="shared" si="3"/>
        <v>8989</v>
      </c>
      <c r="H26" s="51">
        <f t="shared" si="3"/>
        <v>1173763</v>
      </c>
      <c r="I26" s="51">
        <f t="shared" si="3"/>
        <v>1722272</v>
      </c>
      <c r="J26" s="51">
        <f t="shared" si="3"/>
        <v>2905024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2905024</v>
      </c>
      <c r="X26" s="51">
        <f t="shared" si="3"/>
        <v>84120734</v>
      </c>
      <c r="Y26" s="51">
        <f t="shared" si="3"/>
        <v>-81215710</v>
      </c>
      <c r="Z26" s="52">
        <f>+IF(X26&lt;&gt;0,+(Y26/X26)*100,0)</f>
        <v>-96.54660169750777</v>
      </c>
      <c r="AA26" s="53">
        <f>SUM(AA21:AA25)</f>
        <v>336482937</v>
      </c>
    </row>
    <row r="27" spans="1:27" ht="13.5">
      <c r="A27" s="54" t="s">
        <v>38</v>
      </c>
      <c r="B27" s="64"/>
      <c r="C27" s="9"/>
      <c r="D27" s="10"/>
      <c r="E27" s="11">
        <v>40073370</v>
      </c>
      <c r="F27" s="11">
        <v>41587252</v>
      </c>
      <c r="G27" s="11"/>
      <c r="H27" s="11">
        <v>42000</v>
      </c>
      <c r="I27" s="11"/>
      <c r="J27" s="11">
        <v>42000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42000</v>
      </c>
      <c r="X27" s="11">
        <v>10396813</v>
      </c>
      <c r="Y27" s="11">
        <v>-10354813</v>
      </c>
      <c r="Z27" s="2">
        <v>-99.6</v>
      </c>
      <c r="AA27" s="15">
        <v>41587252</v>
      </c>
    </row>
    <row r="28" spans="1:27" ht="13.5">
      <c r="A28" s="54" t="s">
        <v>39</v>
      </c>
      <c r="B28" s="64"/>
      <c r="C28" s="12"/>
      <c r="D28" s="13"/>
      <c r="E28" s="14">
        <v>600000</v>
      </c>
      <c r="F28" s="14">
        <v>600000</v>
      </c>
      <c r="G28" s="14"/>
      <c r="H28" s="14"/>
      <c r="I28" s="14">
        <v>7062</v>
      </c>
      <c r="J28" s="14">
        <v>7062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7062</v>
      </c>
      <c r="X28" s="14">
        <v>150000</v>
      </c>
      <c r="Y28" s="14">
        <v>-142938</v>
      </c>
      <c r="Z28" s="2">
        <v>-95.29</v>
      </c>
      <c r="AA28" s="22">
        <v>600000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61628850</v>
      </c>
      <c r="F30" s="11">
        <v>70712691</v>
      </c>
      <c r="G30" s="11"/>
      <c r="H30" s="11">
        <v>537347</v>
      </c>
      <c r="I30" s="11">
        <v>123623</v>
      </c>
      <c r="J30" s="11">
        <v>660970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660970</v>
      </c>
      <c r="X30" s="11">
        <v>17678173</v>
      </c>
      <c r="Y30" s="11">
        <v>-17017203</v>
      </c>
      <c r="Z30" s="2">
        <v>-96.26</v>
      </c>
      <c r="AA30" s="15">
        <v>70712691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2450000</v>
      </c>
      <c r="F33" s="18">
        <v>3322406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830602</v>
      </c>
      <c r="Y33" s="18">
        <v>-830602</v>
      </c>
      <c r="Z33" s="3">
        <v>-100</v>
      </c>
      <c r="AA33" s="23">
        <v>3322406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40425934</v>
      </c>
      <c r="F36" s="11">
        <f t="shared" si="4"/>
        <v>45092125</v>
      </c>
      <c r="G36" s="11">
        <f t="shared" si="4"/>
        <v>0</v>
      </c>
      <c r="H36" s="11">
        <f t="shared" si="4"/>
        <v>1051635</v>
      </c>
      <c r="I36" s="11">
        <f t="shared" si="4"/>
        <v>452993</v>
      </c>
      <c r="J36" s="11">
        <f t="shared" si="4"/>
        <v>1504628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1504628</v>
      </c>
      <c r="X36" s="11">
        <f t="shared" si="4"/>
        <v>11273031</v>
      </c>
      <c r="Y36" s="11">
        <f t="shared" si="4"/>
        <v>-9768403</v>
      </c>
      <c r="Z36" s="2">
        <f aca="true" t="shared" si="5" ref="Z36:Z49">+IF(X36&lt;&gt;0,+(Y36/X36)*100,0)</f>
        <v>-86.65285316788359</v>
      </c>
      <c r="AA36" s="15">
        <f>AA6+AA21</f>
        <v>45092125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39090000</v>
      </c>
      <c r="F37" s="11">
        <f t="shared" si="4"/>
        <v>50157908</v>
      </c>
      <c r="G37" s="11">
        <f t="shared" si="4"/>
        <v>8989</v>
      </c>
      <c r="H37" s="11">
        <f t="shared" si="4"/>
        <v>21331</v>
      </c>
      <c r="I37" s="11">
        <f t="shared" si="4"/>
        <v>159070</v>
      </c>
      <c r="J37" s="11">
        <f t="shared" si="4"/>
        <v>189390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189390</v>
      </c>
      <c r="X37" s="11">
        <f t="shared" si="4"/>
        <v>12539477</v>
      </c>
      <c r="Y37" s="11">
        <f t="shared" si="4"/>
        <v>-12350087</v>
      </c>
      <c r="Z37" s="2">
        <f t="shared" si="5"/>
        <v>-98.48964992718597</v>
      </c>
      <c r="AA37" s="15">
        <f>AA7+AA22</f>
        <v>50157908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54419000</v>
      </c>
      <c r="F38" s="11">
        <f t="shared" si="4"/>
        <v>61666069</v>
      </c>
      <c r="G38" s="11">
        <f t="shared" si="4"/>
        <v>0</v>
      </c>
      <c r="H38" s="11">
        <f t="shared" si="4"/>
        <v>3286754</v>
      </c>
      <c r="I38" s="11">
        <f t="shared" si="4"/>
        <v>2494962</v>
      </c>
      <c r="J38" s="11">
        <f t="shared" si="4"/>
        <v>5781716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5781716</v>
      </c>
      <c r="X38" s="11">
        <f t="shared" si="4"/>
        <v>15416517</v>
      </c>
      <c r="Y38" s="11">
        <f t="shared" si="4"/>
        <v>-9634801</v>
      </c>
      <c r="Z38" s="2">
        <f t="shared" si="5"/>
        <v>-62.496613210363925</v>
      </c>
      <c r="AA38" s="15">
        <f>AA8+AA23</f>
        <v>61666069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203216810</v>
      </c>
      <c r="F39" s="11">
        <f t="shared" si="4"/>
        <v>210919277</v>
      </c>
      <c r="G39" s="11">
        <f t="shared" si="4"/>
        <v>0</v>
      </c>
      <c r="H39" s="11">
        <f t="shared" si="4"/>
        <v>3085026</v>
      </c>
      <c r="I39" s="11">
        <f t="shared" si="4"/>
        <v>15244398</v>
      </c>
      <c r="J39" s="11">
        <f t="shared" si="4"/>
        <v>18329424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18329424</v>
      </c>
      <c r="X39" s="11">
        <f t="shared" si="4"/>
        <v>52729819</v>
      </c>
      <c r="Y39" s="11">
        <f t="shared" si="4"/>
        <v>-34400395</v>
      </c>
      <c r="Z39" s="2">
        <f t="shared" si="5"/>
        <v>-65.23897796804499</v>
      </c>
      <c r="AA39" s="15">
        <f>AA9+AA24</f>
        <v>210919277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5250000</v>
      </c>
      <c r="F40" s="11">
        <f t="shared" si="4"/>
        <v>31586608</v>
      </c>
      <c r="G40" s="11">
        <f t="shared" si="4"/>
        <v>57000</v>
      </c>
      <c r="H40" s="11">
        <f t="shared" si="4"/>
        <v>25439</v>
      </c>
      <c r="I40" s="11">
        <f t="shared" si="4"/>
        <v>1381962</v>
      </c>
      <c r="J40" s="11">
        <f t="shared" si="4"/>
        <v>1464401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1464401</v>
      </c>
      <c r="X40" s="11">
        <f t="shared" si="4"/>
        <v>7896653</v>
      </c>
      <c r="Y40" s="11">
        <f t="shared" si="4"/>
        <v>-6432252</v>
      </c>
      <c r="Z40" s="2">
        <f t="shared" si="5"/>
        <v>-81.45542168308523</v>
      </c>
      <c r="AA40" s="15">
        <f>AA10+AA25</f>
        <v>31586608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342401744</v>
      </c>
      <c r="F41" s="51">
        <f t="shared" si="6"/>
        <v>399421987</v>
      </c>
      <c r="G41" s="51">
        <f t="shared" si="6"/>
        <v>65989</v>
      </c>
      <c r="H41" s="51">
        <f t="shared" si="6"/>
        <v>7470185</v>
      </c>
      <c r="I41" s="51">
        <f t="shared" si="6"/>
        <v>19733385</v>
      </c>
      <c r="J41" s="51">
        <f t="shared" si="6"/>
        <v>27269559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27269559</v>
      </c>
      <c r="X41" s="51">
        <f t="shared" si="6"/>
        <v>99855497</v>
      </c>
      <c r="Y41" s="51">
        <f t="shared" si="6"/>
        <v>-72585938</v>
      </c>
      <c r="Z41" s="52">
        <f t="shared" si="5"/>
        <v>-72.6909786448712</v>
      </c>
      <c r="AA41" s="53">
        <f>SUM(AA36:AA40)</f>
        <v>399421987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50785119</v>
      </c>
      <c r="F42" s="67">
        <f t="shared" si="7"/>
        <v>57810424</v>
      </c>
      <c r="G42" s="67">
        <f t="shared" si="7"/>
        <v>0</v>
      </c>
      <c r="H42" s="67">
        <f t="shared" si="7"/>
        <v>46790</v>
      </c>
      <c r="I42" s="67">
        <f t="shared" si="7"/>
        <v>260454</v>
      </c>
      <c r="J42" s="67">
        <f t="shared" si="7"/>
        <v>307244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307244</v>
      </c>
      <c r="X42" s="67">
        <f t="shared" si="7"/>
        <v>14452606</v>
      </c>
      <c r="Y42" s="67">
        <f t="shared" si="7"/>
        <v>-14145362</v>
      </c>
      <c r="Z42" s="69">
        <f t="shared" si="5"/>
        <v>-97.87412733731205</v>
      </c>
      <c r="AA42" s="68">
        <f aca="true" t="shared" si="8" ref="AA42:AA48">AA12+AA27</f>
        <v>57810424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600000</v>
      </c>
      <c r="F43" s="72">
        <f t="shared" si="7"/>
        <v>600000</v>
      </c>
      <c r="G43" s="72">
        <f t="shared" si="7"/>
        <v>0</v>
      </c>
      <c r="H43" s="72">
        <f t="shared" si="7"/>
        <v>0</v>
      </c>
      <c r="I43" s="72">
        <f t="shared" si="7"/>
        <v>7062</v>
      </c>
      <c r="J43" s="72">
        <f t="shared" si="7"/>
        <v>7062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7062</v>
      </c>
      <c r="X43" s="72">
        <f t="shared" si="7"/>
        <v>150000</v>
      </c>
      <c r="Y43" s="72">
        <f t="shared" si="7"/>
        <v>-142938</v>
      </c>
      <c r="Z43" s="73">
        <f t="shared" si="5"/>
        <v>-95.292</v>
      </c>
      <c r="AA43" s="74">
        <f t="shared" si="8"/>
        <v>600000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67054850</v>
      </c>
      <c r="F45" s="67">
        <f t="shared" si="7"/>
        <v>77545226</v>
      </c>
      <c r="G45" s="67">
        <f t="shared" si="7"/>
        <v>0</v>
      </c>
      <c r="H45" s="67">
        <f t="shared" si="7"/>
        <v>1040693</v>
      </c>
      <c r="I45" s="67">
        <f t="shared" si="7"/>
        <v>689825</v>
      </c>
      <c r="J45" s="67">
        <f t="shared" si="7"/>
        <v>1730518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1730518</v>
      </c>
      <c r="X45" s="67">
        <f t="shared" si="7"/>
        <v>19386307</v>
      </c>
      <c r="Y45" s="67">
        <f t="shared" si="7"/>
        <v>-17655789</v>
      </c>
      <c r="Z45" s="69">
        <f t="shared" si="5"/>
        <v>-91.07350358167751</v>
      </c>
      <c r="AA45" s="68">
        <f t="shared" si="8"/>
        <v>77545226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2950000</v>
      </c>
      <c r="F48" s="67">
        <f t="shared" si="7"/>
        <v>3822406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955602</v>
      </c>
      <c r="Y48" s="67">
        <f t="shared" si="7"/>
        <v>-955602</v>
      </c>
      <c r="Z48" s="69">
        <f t="shared" si="5"/>
        <v>-100</v>
      </c>
      <c r="AA48" s="68">
        <f t="shared" si="8"/>
        <v>3822406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463791713</v>
      </c>
      <c r="F49" s="79">
        <f t="shared" si="9"/>
        <v>539200043</v>
      </c>
      <c r="G49" s="79">
        <f t="shared" si="9"/>
        <v>65989</v>
      </c>
      <c r="H49" s="79">
        <f t="shared" si="9"/>
        <v>8557668</v>
      </c>
      <c r="I49" s="79">
        <f t="shared" si="9"/>
        <v>20690726</v>
      </c>
      <c r="J49" s="79">
        <f t="shared" si="9"/>
        <v>29314383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29314383</v>
      </c>
      <c r="X49" s="79">
        <f t="shared" si="9"/>
        <v>134800012</v>
      </c>
      <c r="Y49" s="79">
        <f t="shared" si="9"/>
        <v>-105485629</v>
      </c>
      <c r="Z49" s="80">
        <f t="shared" si="5"/>
        <v>-78.25342701008069</v>
      </c>
      <c r="AA49" s="81">
        <f>SUM(AA41:AA48)</f>
        <v>539200043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83498996</v>
      </c>
      <c r="F51" s="67">
        <f t="shared" si="10"/>
        <v>83498996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20874749</v>
      </c>
      <c r="Y51" s="67">
        <f t="shared" si="10"/>
        <v>-20874749</v>
      </c>
      <c r="Z51" s="69">
        <f>+IF(X51&lt;&gt;0,+(Y51/X51)*100,0)</f>
        <v>-100</v>
      </c>
      <c r="AA51" s="68">
        <f>SUM(AA57:AA61)</f>
        <v>83498996</v>
      </c>
    </row>
    <row r="52" spans="1:27" ht="13.5">
      <c r="A52" s="84" t="s">
        <v>32</v>
      </c>
      <c r="B52" s="47"/>
      <c r="C52" s="9"/>
      <c r="D52" s="10"/>
      <c r="E52" s="11">
        <v>11678120</v>
      </c>
      <c r="F52" s="11">
        <v>11678120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2919530</v>
      </c>
      <c r="Y52" s="11">
        <v>-2919530</v>
      </c>
      <c r="Z52" s="2">
        <v>-100</v>
      </c>
      <c r="AA52" s="15">
        <v>11678120</v>
      </c>
    </row>
    <row r="53" spans="1:27" ht="13.5">
      <c r="A53" s="84" t="s">
        <v>33</v>
      </c>
      <c r="B53" s="47"/>
      <c r="C53" s="9"/>
      <c r="D53" s="10"/>
      <c r="E53" s="11">
        <v>13490817</v>
      </c>
      <c r="F53" s="11">
        <v>13490817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3372704</v>
      </c>
      <c r="Y53" s="11">
        <v>-3372704</v>
      </c>
      <c r="Z53" s="2">
        <v>-100</v>
      </c>
      <c r="AA53" s="15">
        <v>13490817</v>
      </c>
    </row>
    <row r="54" spans="1:27" ht="13.5">
      <c r="A54" s="84" t="s">
        <v>34</v>
      </c>
      <c r="B54" s="47"/>
      <c r="C54" s="9"/>
      <c r="D54" s="10"/>
      <c r="E54" s="11">
        <v>11077018</v>
      </c>
      <c r="F54" s="11">
        <v>11077018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2769255</v>
      </c>
      <c r="Y54" s="11">
        <v>-2769255</v>
      </c>
      <c r="Z54" s="2">
        <v>-100</v>
      </c>
      <c r="AA54" s="15">
        <v>11077018</v>
      </c>
    </row>
    <row r="55" spans="1:27" ht="13.5">
      <c r="A55" s="84" t="s">
        <v>35</v>
      </c>
      <c r="B55" s="47"/>
      <c r="C55" s="9"/>
      <c r="D55" s="10"/>
      <c r="E55" s="11">
        <v>11225285</v>
      </c>
      <c r="F55" s="11">
        <v>11225285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2806321</v>
      </c>
      <c r="Y55" s="11">
        <v>-2806321</v>
      </c>
      <c r="Z55" s="2">
        <v>-100</v>
      </c>
      <c r="AA55" s="15">
        <v>11225285</v>
      </c>
    </row>
    <row r="56" spans="1:27" ht="13.5">
      <c r="A56" s="84" t="s">
        <v>36</v>
      </c>
      <c r="B56" s="47"/>
      <c r="C56" s="9"/>
      <c r="D56" s="10"/>
      <c r="E56" s="11">
        <v>3279405</v>
      </c>
      <c r="F56" s="11">
        <v>3279405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819851</v>
      </c>
      <c r="Y56" s="11">
        <v>-819851</v>
      </c>
      <c r="Z56" s="2">
        <v>-100</v>
      </c>
      <c r="AA56" s="15">
        <v>3279405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50750645</v>
      </c>
      <c r="F57" s="51">
        <f t="shared" si="11"/>
        <v>50750645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12687661</v>
      </c>
      <c r="Y57" s="51">
        <f t="shared" si="11"/>
        <v>-12687661</v>
      </c>
      <c r="Z57" s="52">
        <f>+IF(X57&lt;&gt;0,+(Y57/X57)*100,0)</f>
        <v>-100</v>
      </c>
      <c r="AA57" s="53">
        <f>SUM(AA52:AA56)</f>
        <v>50750645</v>
      </c>
    </row>
    <row r="58" spans="1:27" ht="13.5">
      <c r="A58" s="86" t="s">
        <v>38</v>
      </c>
      <c r="B58" s="35"/>
      <c r="C58" s="9"/>
      <c r="D58" s="10"/>
      <c r="E58" s="11">
        <v>21704536</v>
      </c>
      <c r="F58" s="11">
        <v>21704536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5426134</v>
      </c>
      <c r="Y58" s="11">
        <v>-5426134</v>
      </c>
      <c r="Z58" s="2">
        <v>-100</v>
      </c>
      <c r="AA58" s="15">
        <v>21704536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11043815</v>
      </c>
      <c r="F61" s="11">
        <v>11043815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2760954</v>
      </c>
      <c r="Y61" s="11">
        <v>-2760954</v>
      </c>
      <c r="Z61" s="2">
        <v>-100</v>
      </c>
      <c r="AA61" s="15">
        <v>11043815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1097026</v>
      </c>
      <c r="H65" s="11">
        <v>1382727</v>
      </c>
      <c r="I65" s="11">
        <v>1369491</v>
      </c>
      <c r="J65" s="11">
        <v>3849244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3849244</v>
      </c>
      <c r="X65" s="11"/>
      <c r="Y65" s="11">
        <v>3849244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515602</v>
      </c>
      <c r="H66" s="14">
        <v>1077654</v>
      </c>
      <c r="I66" s="14">
        <v>1006135</v>
      </c>
      <c r="J66" s="14">
        <v>2599391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2599391</v>
      </c>
      <c r="X66" s="14"/>
      <c r="Y66" s="14">
        <v>2599391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83498996</v>
      </c>
      <c r="F68" s="11"/>
      <c r="G68" s="11">
        <v>621673</v>
      </c>
      <c r="H68" s="11">
        <v>1170469</v>
      </c>
      <c r="I68" s="11">
        <v>3791294</v>
      </c>
      <c r="J68" s="11">
        <v>5583436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5583436</v>
      </c>
      <c r="X68" s="11"/>
      <c r="Y68" s="11">
        <v>5583436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83498996</v>
      </c>
      <c r="F69" s="79">
        <f t="shared" si="12"/>
        <v>0</v>
      </c>
      <c r="G69" s="79">
        <f t="shared" si="12"/>
        <v>2234301</v>
      </c>
      <c r="H69" s="79">
        <f t="shared" si="12"/>
        <v>3630850</v>
      </c>
      <c r="I69" s="79">
        <f t="shared" si="12"/>
        <v>6166920</v>
      </c>
      <c r="J69" s="79">
        <f t="shared" si="12"/>
        <v>12032071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12032071</v>
      </c>
      <c r="X69" s="79">
        <f t="shared" si="12"/>
        <v>0</v>
      </c>
      <c r="Y69" s="79">
        <f t="shared" si="12"/>
        <v>12032071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53309757</v>
      </c>
      <c r="D5" s="42">
        <f t="shared" si="0"/>
        <v>0</v>
      </c>
      <c r="E5" s="43">
        <f t="shared" si="0"/>
        <v>60460293</v>
      </c>
      <c r="F5" s="43">
        <f t="shared" si="0"/>
        <v>70701359</v>
      </c>
      <c r="G5" s="43">
        <f t="shared" si="0"/>
        <v>76626</v>
      </c>
      <c r="H5" s="43">
        <f t="shared" si="0"/>
        <v>1739032</v>
      </c>
      <c r="I5" s="43">
        <f t="shared" si="0"/>
        <v>1684029</v>
      </c>
      <c r="J5" s="43">
        <f t="shared" si="0"/>
        <v>3499687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3499687</v>
      </c>
      <c r="X5" s="43">
        <f t="shared" si="0"/>
        <v>17675340</v>
      </c>
      <c r="Y5" s="43">
        <f t="shared" si="0"/>
        <v>-14175653</v>
      </c>
      <c r="Z5" s="44">
        <f>+IF(X5&lt;&gt;0,+(Y5/X5)*100,0)</f>
        <v>-80.20017153842586</v>
      </c>
      <c r="AA5" s="45">
        <f>SUM(AA11:AA18)</f>
        <v>70701359</v>
      </c>
    </row>
    <row r="6" spans="1:27" ht="13.5">
      <c r="A6" s="46" t="s">
        <v>32</v>
      </c>
      <c r="B6" s="47"/>
      <c r="C6" s="9">
        <v>9800925</v>
      </c>
      <c r="D6" s="10"/>
      <c r="E6" s="11">
        <v>5861101</v>
      </c>
      <c r="F6" s="11">
        <v>11998843</v>
      </c>
      <c r="G6" s="11"/>
      <c r="H6" s="11">
        <v>1352070</v>
      </c>
      <c r="I6" s="11">
        <v>339217</v>
      </c>
      <c r="J6" s="11">
        <v>1691287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1691287</v>
      </c>
      <c r="X6" s="11">
        <v>2999711</v>
      </c>
      <c r="Y6" s="11">
        <v>-1308424</v>
      </c>
      <c r="Z6" s="2">
        <v>-43.62</v>
      </c>
      <c r="AA6" s="15">
        <v>11998843</v>
      </c>
    </row>
    <row r="7" spans="1:27" ht="13.5">
      <c r="A7" s="46" t="s">
        <v>33</v>
      </c>
      <c r="B7" s="47"/>
      <c r="C7" s="9">
        <v>2252279</v>
      </c>
      <c r="D7" s="10"/>
      <c r="E7" s="11">
        <v>2279220</v>
      </c>
      <c r="F7" s="11">
        <v>2279220</v>
      </c>
      <c r="G7" s="11">
        <v>8934</v>
      </c>
      <c r="H7" s="11">
        <v>37669</v>
      </c>
      <c r="I7" s="11">
        <v>91589</v>
      </c>
      <c r="J7" s="11">
        <v>138192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138192</v>
      </c>
      <c r="X7" s="11">
        <v>569805</v>
      </c>
      <c r="Y7" s="11">
        <v>-431613</v>
      </c>
      <c r="Z7" s="2">
        <v>-75.75</v>
      </c>
      <c r="AA7" s="15">
        <v>2279220</v>
      </c>
    </row>
    <row r="8" spans="1:27" ht="13.5">
      <c r="A8" s="46" t="s">
        <v>34</v>
      </c>
      <c r="B8" s="47"/>
      <c r="C8" s="9">
        <v>18299582</v>
      </c>
      <c r="D8" s="10"/>
      <c r="E8" s="11">
        <v>11760912</v>
      </c>
      <c r="F8" s="11">
        <v>11949543</v>
      </c>
      <c r="G8" s="11"/>
      <c r="H8" s="11">
        <v>101381</v>
      </c>
      <c r="I8" s="11">
        <v>7158</v>
      </c>
      <c r="J8" s="11">
        <v>108539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108539</v>
      </c>
      <c r="X8" s="11">
        <v>2987386</v>
      </c>
      <c r="Y8" s="11">
        <v>-2878847</v>
      </c>
      <c r="Z8" s="2">
        <v>-96.37</v>
      </c>
      <c r="AA8" s="15">
        <v>11949543</v>
      </c>
    </row>
    <row r="9" spans="1:27" ht="13.5">
      <c r="A9" s="46" t="s">
        <v>35</v>
      </c>
      <c r="B9" s="47"/>
      <c r="C9" s="9">
        <v>2964137</v>
      </c>
      <c r="D9" s="10"/>
      <c r="E9" s="11">
        <v>22980560</v>
      </c>
      <c r="F9" s="11">
        <v>23294275</v>
      </c>
      <c r="G9" s="11">
        <v>67692</v>
      </c>
      <c r="H9" s="11">
        <v>247912</v>
      </c>
      <c r="I9" s="11">
        <v>1242965</v>
      </c>
      <c r="J9" s="11">
        <v>1558569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1558569</v>
      </c>
      <c r="X9" s="11">
        <v>5823569</v>
      </c>
      <c r="Y9" s="11">
        <v>-4265000</v>
      </c>
      <c r="Z9" s="2">
        <v>-73.24</v>
      </c>
      <c r="AA9" s="15">
        <v>23294275</v>
      </c>
    </row>
    <row r="10" spans="1:27" ht="13.5">
      <c r="A10" s="46" t="s">
        <v>36</v>
      </c>
      <c r="B10" s="47"/>
      <c r="C10" s="9">
        <v>1577955</v>
      </c>
      <c r="D10" s="10"/>
      <c r="E10" s="11">
        <v>3797000</v>
      </c>
      <c r="F10" s="11">
        <v>4197000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1049250</v>
      </c>
      <c r="Y10" s="11">
        <v>-1049250</v>
      </c>
      <c r="Z10" s="2">
        <v>-100</v>
      </c>
      <c r="AA10" s="15">
        <v>4197000</v>
      </c>
    </row>
    <row r="11" spans="1:27" ht="13.5">
      <c r="A11" s="48" t="s">
        <v>37</v>
      </c>
      <c r="B11" s="47"/>
      <c r="C11" s="49">
        <f aca="true" t="shared" si="1" ref="C11:Y11">SUM(C6:C10)</f>
        <v>34894878</v>
      </c>
      <c r="D11" s="50">
        <f t="shared" si="1"/>
        <v>0</v>
      </c>
      <c r="E11" s="51">
        <f t="shared" si="1"/>
        <v>46678793</v>
      </c>
      <c r="F11" s="51">
        <f t="shared" si="1"/>
        <v>53718881</v>
      </c>
      <c r="G11" s="51">
        <f t="shared" si="1"/>
        <v>76626</v>
      </c>
      <c r="H11" s="51">
        <f t="shared" si="1"/>
        <v>1739032</v>
      </c>
      <c r="I11" s="51">
        <f t="shared" si="1"/>
        <v>1680929</v>
      </c>
      <c r="J11" s="51">
        <f t="shared" si="1"/>
        <v>3496587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3496587</v>
      </c>
      <c r="X11" s="51">
        <f t="shared" si="1"/>
        <v>13429721</v>
      </c>
      <c r="Y11" s="51">
        <f t="shared" si="1"/>
        <v>-9933134</v>
      </c>
      <c r="Z11" s="52">
        <f>+IF(X11&lt;&gt;0,+(Y11/X11)*100,0)</f>
        <v>-73.96381503383428</v>
      </c>
      <c r="AA11" s="53">
        <f>SUM(AA6:AA10)</f>
        <v>53718881</v>
      </c>
    </row>
    <row r="12" spans="1:27" ht="13.5">
      <c r="A12" s="54" t="s">
        <v>38</v>
      </c>
      <c r="B12" s="35"/>
      <c r="C12" s="9">
        <v>7663567</v>
      </c>
      <c r="D12" s="10"/>
      <c r="E12" s="11">
        <v>8030000</v>
      </c>
      <c r="F12" s="11">
        <v>8573185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2143296</v>
      </c>
      <c r="Y12" s="11">
        <v>-2143296</v>
      </c>
      <c r="Z12" s="2">
        <v>-100</v>
      </c>
      <c r="AA12" s="15">
        <v>8573185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10425264</v>
      </c>
      <c r="D15" s="10"/>
      <c r="E15" s="11">
        <v>5751500</v>
      </c>
      <c r="F15" s="11">
        <v>8409293</v>
      </c>
      <c r="G15" s="11"/>
      <c r="H15" s="11"/>
      <c r="I15" s="11">
        <v>3100</v>
      </c>
      <c r="J15" s="11">
        <v>3100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3100</v>
      </c>
      <c r="X15" s="11">
        <v>2102323</v>
      </c>
      <c r="Y15" s="11">
        <v>-2099223</v>
      </c>
      <c r="Z15" s="2">
        <v>-99.85</v>
      </c>
      <c r="AA15" s="15">
        <v>8409293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326048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30260638</v>
      </c>
      <c r="D20" s="59">
        <f t="shared" si="2"/>
        <v>0</v>
      </c>
      <c r="E20" s="60">
        <f t="shared" si="2"/>
        <v>28017814</v>
      </c>
      <c r="F20" s="60">
        <f t="shared" si="2"/>
        <v>38608578</v>
      </c>
      <c r="G20" s="60">
        <f t="shared" si="2"/>
        <v>2841898</v>
      </c>
      <c r="H20" s="60">
        <f t="shared" si="2"/>
        <v>1228366</v>
      </c>
      <c r="I20" s="60">
        <f t="shared" si="2"/>
        <v>492454</v>
      </c>
      <c r="J20" s="60">
        <f t="shared" si="2"/>
        <v>4562718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4562718</v>
      </c>
      <c r="X20" s="60">
        <f t="shared" si="2"/>
        <v>9652145</v>
      </c>
      <c r="Y20" s="60">
        <f t="shared" si="2"/>
        <v>-5089427</v>
      </c>
      <c r="Z20" s="61">
        <f>+IF(X20&lt;&gt;0,+(Y20/X20)*100,0)</f>
        <v>-52.728455695599266</v>
      </c>
      <c r="AA20" s="62">
        <f>SUM(AA26:AA33)</f>
        <v>38608578</v>
      </c>
    </row>
    <row r="21" spans="1:27" ht="13.5">
      <c r="A21" s="46" t="s">
        <v>32</v>
      </c>
      <c r="B21" s="47"/>
      <c r="C21" s="9">
        <v>10018228</v>
      </c>
      <c r="D21" s="10"/>
      <c r="E21" s="11">
        <v>2000000</v>
      </c>
      <c r="F21" s="11">
        <v>2601336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650334</v>
      </c>
      <c r="Y21" s="11">
        <v>-650334</v>
      </c>
      <c r="Z21" s="2">
        <v>-100</v>
      </c>
      <c r="AA21" s="15">
        <v>2601336</v>
      </c>
    </row>
    <row r="22" spans="1:27" ht="13.5">
      <c r="A22" s="46" t="s">
        <v>33</v>
      </c>
      <c r="B22" s="47"/>
      <c r="C22" s="9">
        <v>5029360</v>
      </c>
      <c r="D22" s="10"/>
      <c r="E22" s="11">
        <v>6227500</v>
      </c>
      <c r="F22" s="11">
        <v>11221128</v>
      </c>
      <c r="G22" s="11">
        <v>1004752</v>
      </c>
      <c r="H22" s="11"/>
      <c r="I22" s="11">
        <v>780</v>
      </c>
      <c r="J22" s="11">
        <v>1005532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1005532</v>
      </c>
      <c r="X22" s="11">
        <v>2805282</v>
      </c>
      <c r="Y22" s="11">
        <v>-1799750</v>
      </c>
      <c r="Z22" s="2">
        <v>-64.16</v>
      </c>
      <c r="AA22" s="15">
        <v>11221128</v>
      </c>
    </row>
    <row r="23" spans="1:27" ht="13.5">
      <c r="A23" s="46" t="s">
        <v>34</v>
      </c>
      <c r="B23" s="47"/>
      <c r="C23" s="9">
        <v>1361803</v>
      </c>
      <c r="D23" s="10"/>
      <c r="E23" s="11">
        <v>6000000</v>
      </c>
      <c r="F23" s="11">
        <v>7995800</v>
      </c>
      <c r="G23" s="11">
        <v>158900</v>
      </c>
      <c r="H23" s="11">
        <v>1071582</v>
      </c>
      <c r="I23" s="11">
        <v>487813</v>
      </c>
      <c r="J23" s="11">
        <v>1718295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1718295</v>
      </c>
      <c r="X23" s="11">
        <v>1998950</v>
      </c>
      <c r="Y23" s="11">
        <v>-280655</v>
      </c>
      <c r="Z23" s="2">
        <v>-14.04</v>
      </c>
      <c r="AA23" s="15">
        <v>7995800</v>
      </c>
    </row>
    <row r="24" spans="1:27" ht="13.5">
      <c r="A24" s="46" t="s">
        <v>35</v>
      </c>
      <c r="B24" s="47"/>
      <c r="C24" s="9">
        <v>394179</v>
      </c>
      <c r="D24" s="10"/>
      <c r="E24" s="11">
        <v>6000000</v>
      </c>
      <c r="F24" s="11">
        <v>8000000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2000000</v>
      </c>
      <c r="Y24" s="11">
        <v>-2000000</v>
      </c>
      <c r="Z24" s="2">
        <v>-100</v>
      </c>
      <c r="AA24" s="15">
        <v>8000000</v>
      </c>
    </row>
    <row r="25" spans="1:27" ht="13.5">
      <c r="A25" s="46" t="s">
        <v>36</v>
      </c>
      <c r="B25" s="47"/>
      <c r="C25" s="9">
        <v>3957710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20761280</v>
      </c>
      <c r="D26" s="50">
        <f t="shared" si="3"/>
        <v>0</v>
      </c>
      <c r="E26" s="51">
        <f t="shared" si="3"/>
        <v>20227500</v>
      </c>
      <c r="F26" s="51">
        <f t="shared" si="3"/>
        <v>29818264</v>
      </c>
      <c r="G26" s="51">
        <f t="shared" si="3"/>
        <v>1163652</v>
      </c>
      <c r="H26" s="51">
        <f t="shared" si="3"/>
        <v>1071582</v>
      </c>
      <c r="I26" s="51">
        <f t="shared" si="3"/>
        <v>488593</v>
      </c>
      <c r="J26" s="51">
        <f t="shared" si="3"/>
        <v>2723827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2723827</v>
      </c>
      <c r="X26" s="51">
        <f t="shared" si="3"/>
        <v>7454566</v>
      </c>
      <c r="Y26" s="51">
        <f t="shared" si="3"/>
        <v>-4730739</v>
      </c>
      <c r="Z26" s="52">
        <f>+IF(X26&lt;&gt;0,+(Y26/X26)*100,0)</f>
        <v>-63.46095802223765</v>
      </c>
      <c r="AA26" s="53">
        <f>SUM(AA21:AA25)</f>
        <v>29818264</v>
      </c>
    </row>
    <row r="27" spans="1:27" ht="13.5">
      <c r="A27" s="54" t="s">
        <v>38</v>
      </c>
      <c r="B27" s="64"/>
      <c r="C27" s="9">
        <v>502462</v>
      </c>
      <c r="D27" s="10"/>
      <c r="E27" s="11">
        <v>2966944</v>
      </c>
      <c r="F27" s="11">
        <v>3966944</v>
      </c>
      <c r="G27" s="11"/>
      <c r="H27" s="11">
        <v>156784</v>
      </c>
      <c r="I27" s="11"/>
      <c r="J27" s="11">
        <v>156784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156784</v>
      </c>
      <c r="X27" s="11">
        <v>991736</v>
      </c>
      <c r="Y27" s="11">
        <v>-834952</v>
      </c>
      <c r="Z27" s="2">
        <v>-84.19</v>
      </c>
      <c r="AA27" s="15">
        <v>3966944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8996896</v>
      </c>
      <c r="D30" s="10"/>
      <c r="E30" s="11">
        <v>4823370</v>
      </c>
      <c r="F30" s="11">
        <v>4823370</v>
      </c>
      <c r="G30" s="11">
        <v>1678246</v>
      </c>
      <c r="H30" s="11"/>
      <c r="I30" s="11">
        <v>3861</v>
      </c>
      <c r="J30" s="11">
        <v>1682107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1682107</v>
      </c>
      <c r="X30" s="11">
        <v>1205843</v>
      </c>
      <c r="Y30" s="11">
        <v>476264</v>
      </c>
      <c r="Z30" s="2">
        <v>39.5</v>
      </c>
      <c r="AA30" s="15">
        <v>4823370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19819153</v>
      </c>
      <c r="D36" s="10">
        <f t="shared" si="4"/>
        <v>0</v>
      </c>
      <c r="E36" s="11">
        <f t="shared" si="4"/>
        <v>7861101</v>
      </c>
      <c r="F36" s="11">
        <f t="shared" si="4"/>
        <v>14600179</v>
      </c>
      <c r="G36" s="11">
        <f t="shared" si="4"/>
        <v>0</v>
      </c>
      <c r="H36" s="11">
        <f t="shared" si="4"/>
        <v>1352070</v>
      </c>
      <c r="I36" s="11">
        <f t="shared" si="4"/>
        <v>339217</v>
      </c>
      <c r="J36" s="11">
        <f t="shared" si="4"/>
        <v>1691287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1691287</v>
      </c>
      <c r="X36" s="11">
        <f t="shared" si="4"/>
        <v>3650045</v>
      </c>
      <c r="Y36" s="11">
        <f t="shared" si="4"/>
        <v>-1958758</v>
      </c>
      <c r="Z36" s="2">
        <f aca="true" t="shared" si="5" ref="Z36:Z49">+IF(X36&lt;&gt;0,+(Y36/X36)*100,0)</f>
        <v>-53.66394112949292</v>
      </c>
      <c r="AA36" s="15">
        <f>AA6+AA21</f>
        <v>14600179</v>
      </c>
    </row>
    <row r="37" spans="1:27" ht="13.5">
      <c r="A37" s="46" t="s">
        <v>33</v>
      </c>
      <c r="B37" s="47"/>
      <c r="C37" s="9">
        <f t="shared" si="4"/>
        <v>7281639</v>
      </c>
      <c r="D37" s="10">
        <f t="shared" si="4"/>
        <v>0</v>
      </c>
      <c r="E37" s="11">
        <f t="shared" si="4"/>
        <v>8506720</v>
      </c>
      <c r="F37" s="11">
        <f t="shared" si="4"/>
        <v>13500348</v>
      </c>
      <c r="G37" s="11">
        <f t="shared" si="4"/>
        <v>1013686</v>
      </c>
      <c r="H37" s="11">
        <f t="shared" si="4"/>
        <v>37669</v>
      </c>
      <c r="I37" s="11">
        <f t="shared" si="4"/>
        <v>92369</v>
      </c>
      <c r="J37" s="11">
        <f t="shared" si="4"/>
        <v>1143724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1143724</v>
      </c>
      <c r="X37" s="11">
        <f t="shared" si="4"/>
        <v>3375087</v>
      </c>
      <c r="Y37" s="11">
        <f t="shared" si="4"/>
        <v>-2231363</v>
      </c>
      <c r="Z37" s="2">
        <f t="shared" si="5"/>
        <v>-66.1127550193521</v>
      </c>
      <c r="AA37" s="15">
        <f>AA7+AA22</f>
        <v>13500348</v>
      </c>
    </row>
    <row r="38" spans="1:27" ht="13.5">
      <c r="A38" s="46" t="s">
        <v>34</v>
      </c>
      <c r="B38" s="47"/>
      <c r="C38" s="9">
        <f t="shared" si="4"/>
        <v>19661385</v>
      </c>
      <c r="D38" s="10">
        <f t="shared" si="4"/>
        <v>0</v>
      </c>
      <c r="E38" s="11">
        <f t="shared" si="4"/>
        <v>17760912</v>
      </c>
      <c r="F38" s="11">
        <f t="shared" si="4"/>
        <v>19945343</v>
      </c>
      <c r="G38" s="11">
        <f t="shared" si="4"/>
        <v>158900</v>
      </c>
      <c r="H38" s="11">
        <f t="shared" si="4"/>
        <v>1172963</v>
      </c>
      <c r="I38" s="11">
        <f t="shared" si="4"/>
        <v>494971</v>
      </c>
      <c r="J38" s="11">
        <f t="shared" si="4"/>
        <v>1826834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1826834</v>
      </c>
      <c r="X38" s="11">
        <f t="shared" si="4"/>
        <v>4986336</v>
      </c>
      <c r="Y38" s="11">
        <f t="shared" si="4"/>
        <v>-3159502</v>
      </c>
      <c r="Z38" s="2">
        <f t="shared" si="5"/>
        <v>-63.363198950090805</v>
      </c>
      <c r="AA38" s="15">
        <f>AA8+AA23</f>
        <v>19945343</v>
      </c>
    </row>
    <row r="39" spans="1:27" ht="13.5">
      <c r="A39" s="46" t="s">
        <v>35</v>
      </c>
      <c r="B39" s="47"/>
      <c r="C39" s="9">
        <f t="shared" si="4"/>
        <v>3358316</v>
      </c>
      <c r="D39" s="10">
        <f t="shared" si="4"/>
        <v>0</v>
      </c>
      <c r="E39" s="11">
        <f t="shared" si="4"/>
        <v>28980560</v>
      </c>
      <c r="F39" s="11">
        <f t="shared" si="4"/>
        <v>31294275</v>
      </c>
      <c r="G39" s="11">
        <f t="shared" si="4"/>
        <v>67692</v>
      </c>
      <c r="H39" s="11">
        <f t="shared" si="4"/>
        <v>247912</v>
      </c>
      <c r="I39" s="11">
        <f t="shared" si="4"/>
        <v>1242965</v>
      </c>
      <c r="J39" s="11">
        <f t="shared" si="4"/>
        <v>1558569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1558569</v>
      </c>
      <c r="X39" s="11">
        <f t="shared" si="4"/>
        <v>7823569</v>
      </c>
      <c r="Y39" s="11">
        <f t="shared" si="4"/>
        <v>-6265000</v>
      </c>
      <c r="Z39" s="2">
        <f t="shared" si="5"/>
        <v>-80.07854215895584</v>
      </c>
      <c r="AA39" s="15">
        <f>AA9+AA24</f>
        <v>31294275</v>
      </c>
    </row>
    <row r="40" spans="1:27" ht="13.5">
      <c r="A40" s="46" t="s">
        <v>36</v>
      </c>
      <c r="B40" s="47"/>
      <c r="C40" s="9">
        <f t="shared" si="4"/>
        <v>5535665</v>
      </c>
      <c r="D40" s="10">
        <f t="shared" si="4"/>
        <v>0</v>
      </c>
      <c r="E40" s="11">
        <f t="shared" si="4"/>
        <v>3797000</v>
      </c>
      <c r="F40" s="11">
        <f t="shared" si="4"/>
        <v>4197000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1049250</v>
      </c>
      <c r="Y40" s="11">
        <f t="shared" si="4"/>
        <v>-1049250</v>
      </c>
      <c r="Z40" s="2">
        <f t="shared" si="5"/>
        <v>-100</v>
      </c>
      <c r="AA40" s="15">
        <f>AA10+AA25</f>
        <v>4197000</v>
      </c>
    </row>
    <row r="41" spans="1:27" ht="13.5">
      <c r="A41" s="48" t="s">
        <v>37</v>
      </c>
      <c r="B41" s="47"/>
      <c r="C41" s="49">
        <f aca="true" t="shared" si="6" ref="C41:Y41">SUM(C36:C40)</f>
        <v>55656158</v>
      </c>
      <c r="D41" s="50">
        <f t="shared" si="6"/>
        <v>0</v>
      </c>
      <c r="E41" s="51">
        <f t="shared" si="6"/>
        <v>66906293</v>
      </c>
      <c r="F41" s="51">
        <f t="shared" si="6"/>
        <v>83537145</v>
      </c>
      <c r="G41" s="51">
        <f t="shared" si="6"/>
        <v>1240278</v>
      </c>
      <c r="H41" s="51">
        <f t="shared" si="6"/>
        <v>2810614</v>
      </c>
      <c r="I41" s="51">
        <f t="shared" si="6"/>
        <v>2169522</v>
      </c>
      <c r="J41" s="51">
        <f t="shared" si="6"/>
        <v>6220414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6220414</v>
      </c>
      <c r="X41" s="51">
        <f t="shared" si="6"/>
        <v>20884287</v>
      </c>
      <c r="Y41" s="51">
        <f t="shared" si="6"/>
        <v>-14663873</v>
      </c>
      <c r="Z41" s="52">
        <f t="shared" si="5"/>
        <v>-70.21486057915216</v>
      </c>
      <c r="AA41" s="53">
        <f>SUM(AA36:AA40)</f>
        <v>83537145</v>
      </c>
    </row>
    <row r="42" spans="1:27" ht="13.5">
      <c r="A42" s="54" t="s">
        <v>38</v>
      </c>
      <c r="B42" s="35"/>
      <c r="C42" s="65">
        <f aca="true" t="shared" si="7" ref="C42:Y48">C12+C27</f>
        <v>8166029</v>
      </c>
      <c r="D42" s="66">
        <f t="shared" si="7"/>
        <v>0</v>
      </c>
      <c r="E42" s="67">
        <f t="shared" si="7"/>
        <v>10996944</v>
      </c>
      <c r="F42" s="67">
        <f t="shared" si="7"/>
        <v>12540129</v>
      </c>
      <c r="G42" s="67">
        <f t="shared" si="7"/>
        <v>0</v>
      </c>
      <c r="H42" s="67">
        <f t="shared" si="7"/>
        <v>156784</v>
      </c>
      <c r="I42" s="67">
        <f t="shared" si="7"/>
        <v>0</v>
      </c>
      <c r="J42" s="67">
        <f t="shared" si="7"/>
        <v>156784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156784</v>
      </c>
      <c r="X42" s="67">
        <f t="shared" si="7"/>
        <v>3135032</v>
      </c>
      <c r="Y42" s="67">
        <f t="shared" si="7"/>
        <v>-2978248</v>
      </c>
      <c r="Z42" s="69">
        <f t="shared" si="5"/>
        <v>-94.99896651772613</v>
      </c>
      <c r="AA42" s="68">
        <f aca="true" t="shared" si="8" ref="AA42:AA48">AA12+AA27</f>
        <v>12540129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19422160</v>
      </c>
      <c r="D45" s="66">
        <f t="shared" si="7"/>
        <v>0</v>
      </c>
      <c r="E45" s="67">
        <f t="shared" si="7"/>
        <v>10574870</v>
      </c>
      <c r="F45" s="67">
        <f t="shared" si="7"/>
        <v>13232663</v>
      </c>
      <c r="G45" s="67">
        <f t="shared" si="7"/>
        <v>1678246</v>
      </c>
      <c r="H45" s="67">
        <f t="shared" si="7"/>
        <v>0</v>
      </c>
      <c r="I45" s="67">
        <f t="shared" si="7"/>
        <v>6961</v>
      </c>
      <c r="J45" s="67">
        <f t="shared" si="7"/>
        <v>1685207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1685207</v>
      </c>
      <c r="X45" s="67">
        <f t="shared" si="7"/>
        <v>3308166</v>
      </c>
      <c r="Y45" s="67">
        <f t="shared" si="7"/>
        <v>-1622959</v>
      </c>
      <c r="Z45" s="69">
        <f t="shared" si="5"/>
        <v>-49.05917659512854</v>
      </c>
      <c r="AA45" s="68">
        <f t="shared" si="8"/>
        <v>13232663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326048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83570395</v>
      </c>
      <c r="D49" s="78">
        <f t="shared" si="9"/>
        <v>0</v>
      </c>
      <c r="E49" s="79">
        <f t="shared" si="9"/>
        <v>88478107</v>
      </c>
      <c r="F49" s="79">
        <f t="shared" si="9"/>
        <v>109309937</v>
      </c>
      <c r="G49" s="79">
        <f t="shared" si="9"/>
        <v>2918524</v>
      </c>
      <c r="H49" s="79">
        <f t="shared" si="9"/>
        <v>2967398</v>
      </c>
      <c r="I49" s="79">
        <f t="shared" si="9"/>
        <v>2176483</v>
      </c>
      <c r="J49" s="79">
        <f t="shared" si="9"/>
        <v>8062405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8062405</v>
      </c>
      <c r="X49" s="79">
        <f t="shared" si="9"/>
        <v>27327485</v>
      </c>
      <c r="Y49" s="79">
        <f t="shared" si="9"/>
        <v>-19265080</v>
      </c>
      <c r="Z49" s="80">
        <f t="shared" si="5"/>
        <v>-70.49708379677091</v>
      </c>
      <c r="AA49" s="81">
        <f>SUM(AA41:AA48)</f>
        <v>109309937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55423002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12960358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314540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13851674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11776910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-13821320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25082162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30340840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55423074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438668</v>
      </c>
      <c r="H66" s="14">
        <v>2031021</v>
      </c>
      <c r="I66" s="14">
        <v>4220960</v>
      </c>
      <c r="J66" s="14">
        <v>6690649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6690649</v>
      </c>
      <c r="X66" s="14"/>
      <c r="Y66" s="14">
        <v>6690649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72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55423146</v>
      </c>
      <c r="F69" s="79">
        <f t="shared" si="12"/>
        <v>0</v>
      </c>
      <c r="G69" s="79">
        <f t="shared" si="12"/>
        <v>438668</v>
      </c>
      <c r="H69" s="79">
        <f t="shared" si="12"/>
        <v>2031021</v>
      </c>
      <c r="I69" s="79">
        <f t="shared" si="12"/>
        <v>4220960</v>
      </c>
      <c r="J69" s="79">
        <f t="shared" si="12"/>
        <v>6690649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6690649</v>
      </c>
      <c r="X69" s="79">
        <f t="shared" si="12"/>
        <v>0</v>
      </c>
      <c r="Y69" s="79">
        <f t="shared" si="12"/>
        <v>6690649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49214996</v>
      </c>
      <c r="D5" s="42">
        <f t="shared" si="0"/>
        <v>0</v>
      </c>
      <c r="E5" s="43">
        <f t="shared" si="0"/>
        <v>46648010</v>
      </c>
      <c r="F5" s="43">
        <f t="shared" si="0"/>
        <v>48138010</v>
      </c>
      <c r="G5" s="43">
        <f t="shared" si="0"/>
        <v>5823799</v>
      </c>
      <c r="H5" s="43">
        <f t="shared" si="0"/>
        <v>423543</v>
      </c>
      <c r="I5" s="43">
        <f t="shared" si="0"/>
        <v>3040420</v>
      </c>
      <c r="J5" s="43">
        <f t="shared" si="0"/>
        <v>9287762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9287762</v>
      </c>
      <c r="X5" s="43">
        <f t="shared" si="0"/>
        <v>12034503</v>
      </c>
      <c r="Y5" s="43">
        <f t="shared" si="0"/>
        <v>-2746741</v>
      </c>
      <c r="Z5" s="44">
        <f>+IF(X5&lt;&gt;0,+(Y5/X5)*100,0)</f>
        <v>-22.82388396097454</v>
      </c>
      <c r="AA5" s="45">
        <f>SUM(AA11:AA18)</f>
        <v>48138010</v>
      </c>
    </row>
    <row r="6" spans="1:27" ht="13.5">
      <c r="A6" s="46" t="s">
        <v>32</v>
      </c>
      <c r="B6" s="47"/>
      <c r="C6" s="9">
        <v>581750</v>
      </c>
      <c r="D6" s="10"/>
      <c r="E6" s="11">
        <v>2060000</v>
      </c>
      <c r="F6" s="11">
        <v>2060000</v>
      </c>
      <c r="G6" s="11">
        <v>2469</v>
      </c>
      <c r="H6" s="11"/>
      <c r="I6" s="11"/>
      <c r="J6" s="11">
        <v>2469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2469</v>
      </c>
      <c r="X6" s="11">
        <v>515000</v>
      </c>
      <c r="Y6" s="11">
        <v>-512531</v>
      </c>
      <c r="Z6" s="2">
        <v>-99.52</v>
      </c>
      <c r="AA6" s="15">
        <v>2060000</v>
      </c>
    </row>
    <row r="7" spans="1:27" ht="13.5">
      <c r="A7" s="46" t="s">
        <v>33</v>
      </c>
      <c r="B7" s="47"/>
      <c r="C7" s="9">
        <v>1869655</v>
      </c>
      <c r="D7" s="10"/>
      <c r="E7" s="11">
        <v>1995060</v>
      </c>
      <c r="F7" s="11">
        <v>1995060</v>
      </c>
      <c r="G7" s="11">
        <v>9882</v>
      </c>
      <c r="H7" s="11">
        <v>17329</v>
      </c>
      <c r="I7" s="11">
        <v>86569</v>
      </c>
      <c r="J7" s="11">
        <v>113780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113780</v>
      </c>
      <c r="X7" s="11">
        <v>498765</v>
      </c>
      <c r="Y7" s="11">
        <v>-384985</v>
      </c>
      <c r="Z7" s="2">
        <v>-77.19</v>
      </c>
      <c r="AA7" s="15">
        <v>1995060</v>
      </c>
    </row>
    <row r="8" spans="1:27" ht="13.5">
      <c r="A8" s="46" t="s">
        <v>34</v>
      </c>
      <c r="B8" s="47"/>
      <c r="C8" s="9"/>
      <c r="D8" s="10"/>
      <c r="E8" s="11">
        <v>9935480</v>
      </c>
      <c r="F8" s="11">
        <v>9935480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2483870</v>
      </c>
      <c r="Y8" s="11">
        <v>-2483870</v>
      </c>
      <c r="Z8" s="2">
        <v>-100</v>
      </c>
      <c r="AA8" s="15">
        <v>9935480</v>
      </c>
    </row>
    <row r="9" spans="1:27" ht="13.5">
      <c r="A9" s="46" t="s">
        <v>35</v>
      </c>
      <c r="B9" s="47"/>
      <c r="C9" s="9">
        <v>4395409</v>
      </c>
      <c r="D9" s="10"/>
      <c r="E9" s="11">
        <v>8875700</v>
      </c>
      <c r="F9" s="11">
        <v>10365700</v>
      </c>
      <c r="G9" s="11">
        <v>4166419</v>
      </c>
      <c r="H9" s="11">
        <v>16200</v>
      </c>
      <c r="I9" s="11">
        <v>1381276</v>
      </c>
      <c r="J9" s="11">
        <v>5563895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5563895</v>
      </c>
      <c r="X9" s="11">
        <v>2591425</v>
      </c>
      <c r="Y9" s="11">
        <v>2972470</v>
      </c>
      <c r="Z9" s="2">
        <v>114.7</v>
      </c>
      <c r="AA9" s="15">
        <v>10365700</v>
      </c>
    </row>
    <row r="10" spans="1:27" ht="13.5">
      <c r="A10" s="46" t="s">
        <v>36</v>
      </c>
      <c r="B10" s="47"/>
      <c r="C10" s="9">
        <v>23839468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30686282</v>
      </c>
      <c r="D11" s="50">
        <f t="shared" si="1"/>
        <v>0</v>
      </c>
      <c r="E11" s="51">
        <f t="shared" si="1"/>
        <v>22866240</v>
      </c>
      <c r="F11" s="51">
        <f t="shared" si="1"/>
        <v>24356240</v>
      </c>
      <c r="G11" s="51">
        <f t="shared" si="1"/>
        <v>4178770</v>
      </c>
      <c r="H11" s="51">
        <f t="shared" si="1"/>
        <v>33529</v>
      </c>
      <c r="I11" s="51">
        <f t="shared" si="1"/>
        <v>1467845</v>
      </c>
      <c r="J11" s="51">
        <f t="shared" si="1"/>
        <v>5680144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5680144</v>
      </c>
      <c r="X11" s="51">
        <f t="shared" si="1"/>
        <v>6089060</v>
      </c>
      <c r="Y11" s="51">
        <f t="shared" si="1"/>
        <v>-408916</v>
      </c>
      <c r="Z11" s="52">
        <f>+IF(X11&lt;&gt;0,+(Y11/X11)*100,0)</f>
        <v>-6.7155849999835775</v>
      </c>
      <c r="AA11" s="53">
        <f>SUM(AA6:AA10)</f>
        <v>24356240</v>
      </c>
    </row>
    <row r="12" spans="1:27" ht="13.5">
      <c r="A12" s="54" t="s">
        <v>38</v>
      </c>
      <c r="B12" s="35"/>
      <c r="C12" s="9">
        <v>197122</v>
      </c>
      <c r="D12" s="10"/>
      <c r="E12" s="11">
        <v>4407120</v>
      </c>
      <c r="F12" s="11">
        <v>4407120</v>
      </c>
      <c r="G12" s="11">
        <v>71237</v>
      </c>
      <c r="H12" s="11">
        <v>54803</v>
      </c>
      <c r="I12" s="11">
        <v>369982</v>
      </c>
      <c r="J12" s="11">
        <v>496022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496022</v>
      </c>
      <c r="X12" s="11">
        <v>1101780</v>
      </c>
      <c r="Y12" s="11">
        <v>-605758</v>
      </c>
      <c r="Z12" s="2">
        <v>-54.98</v>
      </c>
      <c r="AA12" s="15">
        <v>4407120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18331592</v>
      </c>
      <c r="D15" s="10"/>
      <c r="E15" s="11">
        <v>19374650</v>
      </c>
      <c r="F15" s="11">
        <v>19374650</v>
      </c>
      <c r="G15" s="11">
        <v>1573792</v>
      </c>
      <c r="H15" s="11">
        <v>335211</v>
      </c>
      <c r="I15" s="11">
        <v>1202593</v>
      </c>
      <c r="J15" s="11">
        <v>3111596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3111596</v>
      </c>
      <c r="X15" s="11">
        <v>4843663</v>
      </c>
      <c r="Y15" s="11">
        <v>-1732067</v>
      </c>
      <c r="Z15" s="2">
        <v>-35.76</v>
      </c>
      <c r="AA15" s="15">
        <v>19374650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25180347</v>
      </c>
      <c r="D20" s="59">
        <f t="shared" si="2"/>
        <v>0</v>
      </c>
      <c r="E20" s="60">
        <f t="shared" si="2"/>
        <v>6588120</v>
      </c>
      <c r="F20" s="60">
        <f t="shared" si="2"/>
        <v>6588120</v>
      </c>
      <c r="G20" s="60">
        <f t="shared" si="2"/>
        <v>84933</v>
      </c>
      <c r="H20" s="60">
        <f t="shared" si="2"/>
        <v>212695</v>
      </c>
      <c r="I20" s="60">
        <f t="shared" si="2"/>
        <v>208055</v>
      </c>
      <c r="J20" s="60">
        <f t="shared" si="2"/>
        <v>505683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505683</v>
      </c>
      <c r="X20" s="60">
        <f t="shared" si="2"/>
        <v>1647030</v>
      </c>
      <c r="Y20" s="60">
        <f t="shared" si="2"/>
        <v>-1141347</v>
      </c>
      <c r="Z20" s="61">
        <f>+IF(X20&lt;&gt;0,+(Y20/X20)*100,0)</f>
        <v>-69.29728055955266</v>
      </c>
      <c r="AA20" s="62">
        <f>SUM(AA26:AA33)</f>
        <v>6588120</v>
      </c>
    </row>
    <row r="21" spans="1:27" ht="13.5">
      <c r="A21" s="46" t="s">
        <v>32</v>
      </c>
      <c r="B21" s="47"/>
      <c r="C21" s="9">
        <v>4028821</v>
      </c>
      <c r="D21" s="10"/>
      <c r="E21" s="11">
        <v>215000</v>
      </c>
      <c r="F21" s="11">
        <v>215000</v>
      </c>
      <c r="G21" s="11">
        <v>10804</v>
      </c>
      <c r="H21" s="11"/>
      <c r="I21" s="11">
        <v>8475</v>
      </c>
      <c r="J21" s="11">
        <v>19279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19279</v>
      </c>
      <c r="X21" s="11">
        <v>53750</v>
      </c>
      <c r="Y21" s="11">
        <v>-34471</v>
      </c>
      <c r="Z21" s="2">
        <v>-64.13</v>
      </c>
      <c r="AA21" s="15">
        <v>215000</v>
      </c>
    </row>
    <row r="22" spans="1:27" ht="13.5">
      <c r="A22" s="46" t="s">
        <v>33</v>
      </c>
      <c r="B22" s="47"/>
      <c r="C22" s="9">
        <v>2131959</v>
      </c>
      <c r="D22" s="10"/>
      <c r="E22" s="11">
        <v>1300000</v>
      </c>
      <c r="F22" s="11">
        <v>1300000</v>
      </c>
      <c r="G22" s="11">
        <v>14422</v>
      </c>
      <c r="H22" s="11">
        <v>61932</v>
      </c>
      <c r="I22" s="11">
        <v>140893</v>
      </c>
      <c r="J22" s="11">
        <v>217247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217247</v>
      </c>
      <c r="X22" s="11">
        <v>325000</v>
      </c>
      <c r="Y22" s="11">
        <v>-107753</v>
      </c>
      <c r="Z22" s="2">
        <v>-33.15</v>
      </c>
      <c r="AA22" s="15">
        <v>1300000</v>
      </c>
    </row>
    <row r="23" spans="1:27" ht="13.5">
      <c r="A23" s="46" t="s">
        <v>34</v>
      </c>
      <c r="B23" s="47"/>
      <c r="C23" s="9">
        <v>3785</v>
      </c>
      <c r="D23" s="10"/>
      <c r="E23" s="11">
        <v>850000</v>
      </c>
      <c r="F23" s="11">
        <v>850000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212500</v>
      </c>
      <c r="Y23" s="11">
        <v>-212500</v>
      </c>
      <c r="Z23" s="2">
        <v>-100</v>
      </c>
      <c r="AA23" s="15">
        <v>850000</v>
      </c>
    </row>
    <row r="24" spans="1:27" ht="13.5">
      <c r="A24" s="46" t="s">
        <v>35</v>
      </c>
      <c r="B24" s="47"/>
      <c r="C24" s="9">
        <v>15828890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21993455</v>
      </c>
      <c r="D26" s="50">
        <f t="shared" si="3"/>
        <v>0</v>
      </c>
      <c r="E26" s="51">
        <f t="shared" si="3"/>
        <v>2365000</v>
      </c>
      <c r="F26" s="51">
        <f t="shared" si="3"/>
        <v>2365000</v>
      </c>
      <c r="G26" s="51">
        <f t="shared" si="3"/>
        <v>25226</v>
      </c>
      <c r="H26" s="51">
        <f t="shared" si="3"/>
        <v>61932</v>
      </c>
      <c r="I26" s="51">
        <f t="shared" si="3"/>
        <v>149368</v>
      </c>
      <c r="J26" s="51">
        <f t="shared" si="3"/>
        <v>236526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236526</v>
      </c>
      <c r="X26" s="51">
        <f t="shared" si="3"/>
        <v>591250</v>
      </c>
      <c r="Y26" s="51">
        <f t="shared" si="3"/>
        <v>-354724</v>
      </c>
      <c r="Z26" s="52">
        <f>+IF(X26&lt;&gt;0,+(Y26/X26)*100,0)</f>
        <v>-59.995602536997886</v>
      </c>
      <c r="AA26" s="53">
        <f>SUM(AA21:AA25)</f>
        <v>2365000</v>
      </c>
    </row>
    <row r="27" spans="1:27" ht="13.5">
      <c r="A27" s="54" t="s">
        <v>38</v>
      </c>
      <c r="B27" s="64"/>
      <c r="C27" s="9">
        <v>79425</v>
      </c>
      <c r="D27" s="10"/>
      <c r="E27" s="11">
        <v>2623120</v>
      </c>
      <c r="F27" s="11">
        <v>2623120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655780</v>
      </c>
      <c r="Y27" s="11">
        <v>-655780</v>
      </c>
      <c r="Z27" s="2">
        <v>-100</v>
      </c>
      <c r="AA27" s="15">
        <v>2623120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3107467</v>
      </c>
      <c r="D30" s="10"/>
      <c r="E30" s="11">
        <v>1600000</v>
      </c>
      <c r="F30" s="11">
        <v>1600000</v>
      </c>
      <c r="G30" s="11">
        <v>59707</v>
      </c>
      <c r="H30" s="11">
        <v>150763</v>
      </c>
      <c r="I30" s="11">
        <v>58687</v>
      </c>
      <c r="J30" s="11">
        <v>269157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269157</v>
      </c>
      <c r="X30" s="11">
        <v>400000</v>
      </c>
      <c r="Y30" s="11">
        <v>-130843</v>
      </c>
      <c r="Z30" s="2">
        <v>-32.71</v>
      </c>
      <c r="AA30" s="15">
        <v>1600000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4610571</v>
      </c>
      <c r="D36" s="10">
        <f t="shared" si="4"/>
        <v>0</v>
      </c>
      <c r="E36" s="11">
        <f t="shared" si="4"/>
        <v>2275000</v>
      </c>
      <c r="F36" s="11">
        <f t="shared" si="4"/>
        <v>2275000</v>
      </c>
      <c r="G36" s="11">
        <f t="shared" si="4"/>
        <v>13273</v>
      </c>
      <c r="H36" s="11">
        <f t="shared" si="4"/>
        <v>0</v>
      </c>
      <c r="I36" s="11">
        <f t="shared" si="4"/>
        <v>8475</v>
      </c>
      <c r="J36" s="11">
        <f t="shared" si="4"/>
        <v>21748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21748</v>
      </c>
      <c r="X36" s="11">
        <f t="shared" si="4"/>
        <v>568750</v>
      </c>
      <c r="Y36" s="11">
        <f t="shared" si="4"/>
        <v>-547002</v>
      </c>
      <c r="Z36" s="2">
        <f aca="true" t="shared" si="5" ref="Z36:Z49">+IF(X36&lt;&gt;0,+(Y36/X36)*100,0)</f>
        <v>-96.17617582417583</v>
      </c>
      <c r="AA36" s="15">
        <f>AA6+AA21</f>
        <v>2275000</v>
      </c>
    </row>
    <row r="37" spans="1:27" ht="13.5">
      <c r="A37" s="46" t="s">
        <v>33</v>
      </c>
      <c r="B37" s="47"/>
      <c r="C37" s="9">
        <f t="shared" si="4"/>
        <v>4001614</v>
      </c>
      <c r="D37" s="10">
        <f t="shared" si="4"/>
        <v>0</v>
      </c>
      <c r="E37" s="11">
        <f t="shared" si="4"/>
        <v>3295060</v>
      </c>
      <c r="F37" s="11">
        <f t="shared" si="4"/>
        <v>3295060</v>
      </c>
      <c r="G37" s="11">
        <f t="shared" si="4"/>
        <v>24304</v>
      </c>
      <c r="H37" s="11">
        <f t="shared" si="4"/>
        <v>79261</v>
      </c>
      <c r="I37" s="11">
        <f t="shared" si="4"/>
        <v>227462</v>
      </c>
      <c r="J37" s="11">
        <f t="shared" si="4"/>
        <v>331027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331027</v>
      </c>
      <c r="X37" s="11">
        <f t="shared" si="4"/>
        <v>823765</v>
      </c>
      <c r="Y37" s="11">
        <f t="shared" si="4"/>
        <v>-492738</v>
      </c>
      <c r="Z37" s="2">
        <f t="shared" si="5"/>
        <v>-59.81535996309627</v>
      </c>
      <c r="AA37" s="15">
        <f>AA7+AA22</f>
        <v>3295060</v>
      </c>
    </row>
    <row r="38" spans="1:27" ht="13.5">
      <c r="A38" s="46" t="s">
        <v>34</v>
      </c>
      <c r="B38" s="47"/>
      <c r="C38" s="9">
        <f t="shared" si="4"/>
        <v>3785</v>
      </c>
      <c r="D38" s="10">
        <f t="shared" si="4"/>
        <v>0</v>
      </c>
      <c r="E38" s="11">
        <f t="shared" si="4"/>
        <v>10785480</v>
      </c>
      <c r="F38" s="11">
        <f t="shared" si="4"/>
        <v>10785480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2696370</v>
      </c>
      <c r="Y38" s="11">
        <f t="shared" si="4"/>
        <v>-2696370</v>
      </c>
      <c r="Z38" s="2">
        <f t="shared" si="5"/>
        <v>-100</v>
      </c>
      <c r="AA38" s="15">
        <f>AA8+AA23</f>
        <v>10785480</v>
      </c>
    </row>
    <row r="39" spans="1:27" ht="13.5">
      <c r="A39" s="46" t="s">
        <v>35</v>
      </c>
      <c r="B39" s="47"/>
      <c r="C39" s="9">
        <f t="shared" si="4"/>
        <v>20224299</v>
      </c>
      <c r="D39" s="10">
        <f t="shared" si="4"/>
        <v>0</v>
      </c>
      <c r="E39" s="11">
        <f t="shared" si="4"/>
        <v>8875700</v>
      </c>
      <c r="F39" s="11">
        <f t="shared" si="4"/>
        <v>10365700</v>
      </c>
      <c r="G39" s="11">
        <f t="shared" si="4"/>
        <v>4166419</v>
      </c>
      <c r="H39" s="11">
        <f t="shared" si="4"/>
        <v>16200</v>
      </c>
      <c r="I39" s="11">
        <f t="shared" si="4"/>
        <v>1381276</v>
      </c>
      <c r="J39" s="11">
        <f t="shared" si="4"/>
        <v>5563895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5563895</v>
      </c>
      <c r="X39" s="11">
        <f t="shared" si="4"/>
        <v>2591425</v>
      </c>
      <c r="Y39" s="11">
        <f t="shared" si="4"/>
        <v>2972470</v>
      </c>
      <c r="Z39" s="2">
        <f t="shared" si="5"/>
        <v>114.70407208389206</v>
      </c>
      <c r="AA39" s="15">
        <f>AA9+AA24</f>
        <v>10365700</v>
      </c>
    </row>
    <row r="40" spans="1:27" ht="13.5">
      <c r="A40" s="46" t="s">
        <v>36</v>
      </c>
      <c r="B40" s="47"/>
      <c r="C40" s="9">
        <f t="shared" si="4"/>
        <v>23839468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52679737</v>
      </c>
      <c r="D41" s="50">
        <f t="shared" si="6"/>
        <v>0</v>
      </c>
      <c r="E41" s="51">
        <f t="shared" si="6"/>
        <v>25231240</v>
      </c>
      <c r="F41" s="51">
        <f t="shared" si="6"/>
        <v>26721240</v>
      </c>
      <c r="G41" s="51">
        <f t="shared" si="6"/>
        <v>4203996</v>
      </c>
      <c r="H41" s="51">
        <f t="shared" si="6"/>
        <v>95461</v>
      </c>
      <c r="I41" s="51">
        <f t="shared" si="6"/>
        <v>1617213</v>
      </c>
      <c r="J41" s="51">
        <f t="shared" si="6"/>
        <v>5916670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5916670</v>
      </c>
      <c r="X41" s="51">
        <f t="shared" si="6"/>
        <v>6680310</v>
      </c>
      <c r="Y41" s="51">
        <f t="shared" si="6"/>
        <v>-763640</v>
      </c>
      <c r="Z41" s="52">
        <f t="shared" si="5"/>
        <v>-11.431206036845595</v>
      </c>
      <c r="AA41" s="53">
        <f>SUM(AA36:AA40)</f>
        <v>26721240</v>
      </c>
    </row>
    <row r="42" spans="1:27" ht="13.5">
      <c r="A42" s="54" t="s">
        <v>38</v>
      </c>
      <c r="B42" s="35"/>
      <c r="C42" s="65">
        <f aca="true" t="shared" si="7" ref="C42:Y48">C12+C27</f>
        <v>276547</v>
      </c>
      <c r="D42" s="66">
        <f t="shared" si="7"/>
        <v>0</v>
      </c>
      <c r="E42" s="67">
        <f t="shared" si="7"/>
        <v>7030240</v>
      </c>
      <c r="F42" s="67">
        <f t="shared" si="7"/>
        <v>7030240</v>
      </c>
      <c r="G42" s="67">
        <f t="shared" si="7"/>
        <v>71237</v>
      </c>
      <c r="H42" s="67">
        <f t="shared" si="7"/>
        <v>54803</v>
      </c>
      <c r="I42" s="67">
        <f t="shared" si="7"/>
        <v>369982</v>
      </c>
      <c r="J42" s="67">
        <f t="shared" si="7"/>
        <v>496022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496022</v>
      </c>
      <c r="X42" s="67">
        <f t="shared" si="7"/>
        <v>1757560</v>
      </c>
      <c r="Y42" s="67">
        <f t="shared" si="7"/>
        <v>-1261538</v>
      </c>
      <c r="Z42" s="69">
        <f t="shared" si="5"/>
        <v>-71.77780559411912</v>
      </c>
      <c r="AA42" s="68">
        <f aca="true" t="shared" si="8" ref="AA42:AA48">AA12+AA27</f>
        <v>7030240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21439059</v>
      </c>
      <c r="D45" s="66">
        <f t="shared" si="7"/>
        <v>0</v>
      </c>
      <c r="E45" s="67">
        <f t="shared" si="7"/>
        <v>20974650</v>
      </c>
      <c r="F45" s="67">
        <f t="shared" si="7"/>
        <v>20974650</v>
      </c>
      <c r="G45" s="67">
        <f t="shared" si="7"/>
        <v>1633499</v>
      </c>
      <c r="H45" s="67">
        <f t="shared" si="7"/>
        <v>485974</v>
      </c>
      <c r="I45" s="67">
        <f t="shared" si="7"/>
        <v>1261280</v>
      </c>
      <c r="J45" s="67">
        <f t="shared" si="7"/>
        <v>3380753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3380753</v>
      </c>
      <c r="X45" s="67">
        <f t="shared" si="7"/>
        <v>5243663</v>
      </c>
      <c r="Y45" s="67">
        <f t="shared" si="7"/>
        <v>-1862910</v>
      </c>
      <c r="Z45" s="69">
        <f t="shared" si="5"/>
        <v>-35.526882639101714</v>
      </c>
      <c r="AA45" s="68">
        <f t="shared" si="8"/>
        <v>20974650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74395343</v>
      </c>
      <c r="D49" s="78">
        <f t="shared" si="9"/>
        <v>0</v>
      </c>
      <c r="E49" s="79">
        <f t="shared" si="9"/>
        <v>53236130</v>
      </c>
      <c r="F49" s="79">
        <f t="shared" si="9"/>
        <v>54726130</v>
      </c>
      <c r="G49" s="79">
        <f t="shared" si="9"/>
        <v>5908732</v>
      </c>
      <c r="H49" s="79">
        <f t="shared" si="9"/>
        <v>636238</v>
      </c>
      <c r="I49" s="79">
        <f t="shared" si="9"/>
        <v>3248475</v>
      </c>
      <c r="J49" s="79">
        <f t="shared" si="9"/>
        <v>9793445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9793445</v>
      </c>
      <c r="X49" s="79">
        <f t="shared" si="9"/>
        <v>13681533</v>
      </c>
      <c r="Y49" s="79">
        <f t="shared" si="9"/>
        <v>-3888088</v>
      </c>
      <c r="Z49" s="80">
        <f t="shared" si="5"/>
        <v>-28.418511288172166</v>
      </c>
      <c r="AA49" s="81">
        <f>SUM(AA41:AA48)</f>
        <v>54726130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18136920</v>
      </c>
      <c r="D51" s="66">
        <f t="shared" si="10"/>
        <v>0</v>
      </c>
      <c r="E51" s="67">
        <f t="shared" si="10"/>
        <v>18574130</v>
      </c>
      <c r="F51" s="67">
        <f t="shared" si="10"/>
        <v>18574130</v>
      </c>
      <c r="G51" s="67">
        <f t="shared" si="10"/>
        <v>512354</v>
      </c>
      <c r="H51" s="67">
        <f t="shared" si="10"/>
        <v>1175844</v>
      </c>
      <c r="I51" s="67">
        <f t="shared" si="10"/>
        <v>1437995</v>
      </c>
      <c r="J51" s="67">
        <f t="shared" si="10"/>
        <v>3126193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3126193</v>
      </c>
      <c r="X51" s="67">
        <f t="shared" si="10"/>
        <v>4643533</v>
      </c>
      <c r="Y51" s="67">
        <f t="shared" si="10"/>
        <v>-1517340</v>
      </c>
      <c r="Z51" s="69">
        <f>+IF(X51&lt;&gt;0,+(Y51/X51)*100,0)</f>
        <v>-32.67641255052995</v>
      </c>
      <c r="AA51" s="68">
        <f>SUM(AA57:AA61)</f>
        <v>18574130</v>
      </c>
    </row>
    <row r="52" spans="1:27" ht="13.5">
      <c r="A52" s="84" t="s">
        <v>32</v>
      </c>
      <c r="B52" s="47"/>
      <c r="C52" s="9">
        <v>1914269</v>
      </c>
      <c r="D52" s="10"/>
      <c r="E52" s="11">
        <v>2032440</v>
      </c>
      <c r="F52" s="11">
        <v>2032440</v>
      </c>
      <c r="G52" s="11">
        <v>38134</v>
      </c>
      <c r="H52" s="11">
        <v>186397</v>
      </c>
      <c r="I52" s="11">
        <v>380072</v>
      </c>
      <c r="J52" s="11">
        <v>604603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604603</v>
      </c>
      <c r="X52" s="11">
        <v>508110</v>
      </c>
      <c r="Y52" s="11">
        <v>96493</v>
      </c>
      <c r="Z52" s="2">
        <v>18.99</v>
      </c>
      <c r="AA52" s="15">
        <v>2032440</v>
      </c>
    </row>
    <row r="53" spans="1:27" ht="13.5">
      <c r="A53" s="84" t="s">
        <v>33</v>
      </c>
      <c r="B53" s="47"/>
      <c r="C53" s="9">
        <v>3267373</v>
      </c>
      <c r="D53" s="10"/>
      <c r="E53" s="11">
        <v>1970080</v>
      </c>
      <c r="F53" s="11">
        <v>1970080</v>
      </c>
      <c r="G53" s="11">
        <v>102409</v>
      </c>
      <c r="H53" s="11">
        <v>164573</v>
      </c>
      <c r="I53" s="11">
        <v>140923</v>
      </c>
      <c r="J53" s="11">
        <v>407905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407905</v>
      </c>
      <c r="X53" s="11">
        <v>492520</v>
      </c>
      <c r="Y53" s="11">
        <v>-84615</v>
      </c>
      <c r="Z53" s="2">
        <v>-17.18</v>
      </c>
      <c r="AA53" s="15">
        <v>1970080</v>
      </c>
    </row>
    <row r="54" spans="1:27" ht="13.5">
      <c r="A54" s="84" t="s">
        <v>34</v>
      </c>
      <c r="B54" s="47"/>
      <c r="C54" s="9">
        <v>3047578</v>
      </c>
      <c r="D54" s="10"/>
      <c r="E54" s="11">
        <v>2830400</v>
      </c>
      <c r="F54" s="11">
        <v>2830400</v>
      </c>
      <c r="G54" s="11">
        <v>81463</v>
      </c>
      <c r="H54" s="11">
        <v>130440</v>
      </c>
      <c r="I54" s="11">
        <v>112347</v>
      </c>
      <c r="J54" s="11">
        <v>324250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324250</v>
      </c>
      <c r="X54" s="11">
        <v>707600</v>
      </c>
      <c r="Y54" s="11">
        <v>-383350</v>
      </c>
      <c r="Z54" s="2">
        <v>-54.18</v>
      </c>
      <c r="AA54" s="15">
        <v>2830400</v>
      </c>
    </row>
    <row r="55" spans="1:27" ht="13.5">
      <c r="A55" s="84" t="s">
        <v>35</v>
      </c>
      <c r="B55" s="47"/>
      <c r="C55" s="9">
        <v>1448536</v>
      </c>
      <c r="D55" s="10"/>
      <c r="E55" s="11">
        <v>1763610</v>
      </c>
      <c r="F55" s="11">
        <v>1763610</v>
      </c>
      <c r="G55" s="11">
        <v>14454</v>
      </c>
      <c r="H55" s="11">
        <v>62530</v>
      </c>
      <c r="I55" s="11">
        <v>53188</v>
      </c>
      <c r="J55" s="11">
        <v>130172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130172</v>
      </c>
      <c r="X55" s="11">
        <v>440903</v>
      </c>
      <c r="Y55" s="11">
        <v>-310731</v>
      </c>
      <c r="Z55" s="2">
        <v>-70.48</v>
      </c>
      <c r="AA55" s="15">
        <v>1763610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9677756</v>
      </c>
      <c r="D57" s="50">
        <f t="shared" si="11"/>
        <v>0</v>
      </c>
      <c r="E57" s="51">
        <f t="shared" si="11"/>
        <v>8596530</v>
      </c>
      <c r="F57" s="51">
        <f t="shared" si="11"/>
        <v>8596530</v>
      </c>
      <c r="G57" s="51">
        <f t="shared" si="11"/>
        <v>236460</v>
      </c>
      <c r="H57" s="51">
        <f t="shared" si="11"/>
        <v>543940</v>
      </c>
      <c r="I57" s="51">
        <f t="shared" si="11"/>
        <v>686530</v>
      </c>
      <c r="J57" s="51">
        <f t="shared" si="11"/>
        <v>1466930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1466930</v>
      </c>
      <c r="X57" s="51">
        <f t="shared" si="11"/>
        <v>2149133</v>
      </c>
      <c r="Y57" s="51">
        <f t="shared" si="11"/>
        <v>-682203</v>
      </c>
      <c r="Z57" s="52">
        <f>+IF(X57&lt;&gt;0,+(Y57/X57)*100,0)</f>
        <v>-31.74317271197269</v>
      </c>
      <c r="AA57" s="53">
        <f>SUM(AA52:AA56)</f>
        <v>8596530</v>
      </c>
    </row>
    <row r="58" spans="1:27" ht="13.5">
      <c r="A58" s="86" t="s">
        <v>38</v>
      </c>
      <c r="B58" s="35"/>
      <c r="C58" s="9">
        <v>570725</v>
      </c>
      <c r="D58" s="10"/>
      <c r="E58" s="11">
        <v>695760</v>
      </c>
      <c r="F58" s="11">
        <v>695760</v>
      </c>
      <c r="G58" s="11">
        <v>18175</v>
      </c>
      <c r="H58" s="11">
        <v>15980</v>
      </c>
      <c r="I58" s="11">
        <v>56844</v>
      </c>
      <c r="J58" s="11">
        <v>90999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90999</v>
      </c>
      <c r="X58" s="11">
        <v>173940</v>
      </c>
      <c r="Y58" s="11">
        <v>-82941</v>
      </c>
      <c r="Z58" s="2">
        <v>-47.68</v>
      </c>
      <c r="AA58" s="15">
        <v>695760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7888439</v>
      </c>
      <c r="D61" s="10"/>
      <c r="E61" s="11">
        <v>9281840</v>
      </c>
      <c r="F61" s="11">
        <v>9281840</v>
      </c>
      <c r="G61" s="11">
        <v>257719</v>
      </c>
      <c r="H61" s="11">
        <v>615924</v>
      </c>
      <c r="I61" s="11">
        <v>694621</v>
      </c>
      <c r="J61" s="11">
        <v>1568264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1568264</v>
      </c>
      <c r="X61" s="11">
        <v>2320460</v>
      </c>
      <c r="Y61" s="11">
        <v>-752196</v>
      </c>
      <c r="Z61" s="2">
        <v>-32.42</v>
      </c>
      <c r="AA61" s="15">
        <v>9281840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18574130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512354</v>
      </c>
      <c r="H68" s="11">
        <v>1175843</v>
      </c>
      <c r="I68" s="11">
        <v>1437994</v>
      </c>
      <c r="J68" s="11">
        <v>3126191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3126191</v>
      </c>
      <c r="X68" s="11"/>
      <c r="Y68" s="11">
        <v>3126191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18574130</v>
      </c>
      <c r="F69" s="79">
        <f t="shared" si="12"/>
        <v>0</v>
      </c>
      <c r="G69" s="79">
        <f t="shared" si="12"/>
        <v>512354</v>
      </c>
      <c r="H69" s="79">
        <f t="shared" si="12"/>
        <v>1175843</v>
      </c>
      <c r="I69" s="79">
        <f t="shared" si="12"/>
        <v>1437994</v>
      </c>
      <c r="J69" s="79">
        <f t="shared" si="12"/>
        <v>3126191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3126191</v>
      </c>
      <c r="X69" s="79">
        <f t="shared" si="12"/>
        <v>0</v>
      </c>
      <c r="Y69" s="79">
        <f t="shared" si="12"/>
        <v>3126191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4773243</v>
      </c>
      <c r="D5" s="42">
        <f t="shared" si="0"/>
        <v>0</v>
      </c>
      <c r="E5" s="43">
        <f t="shared" si="0"/>
        <v>18494360</v>
      </c>
      <c r="F5" s="43">
        <f t="shared" si="0"/>
        <v>20688060</v>
      </c>
      <c r="G5" s="43">
        <f t="shared" si="0"/>
        <v>964</v>
      </c>
      <c r="H5" s="43">
        <f t="shared" si="0"/>
        <v>169596</v>
      </c>
      <c r="I5" s="43">
        <f t="shared" si="0"/>
        <v>835415</v>
      </c>
      <c r="J5" s="43">
        <f t="shared" si="0"/>
        <v>1005975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1005975</v>
      </c>
      <c r="X5" s="43">
        <f t="shared" si="0"/>
        <v>5172015</v>
      </c>
      <c r="Y5" s="43">
        <f t="shared" si="0"/>
        <v>-4166040</v>
      </c>
      <c r="Z5" s="44">
        <f>+IF(X5&lt;&gt;0,+(Y5/X5)*100,0)</f>
        <v>-80.54965037804415</v>
      </c>
      <c r="AA5" s="45">
        <f>SUM(AA11:AA18)</f>
        <v>20688060</v>
      </c>
    </row>
    <row r="6" spans="1:27" ht="13.5">
      <c r="A6" s="46" t="s">
        <v>32</v>
      </c>
      <c r="B6" s="47"/>
      <c r="C6" s="9">
        <v>202701</v>
      </c>
      <c r="D6" s="10"/>
      <c r="E6" s="11">
        <v>670000</v>
      </c>
      <c r="F6" s="11">
        <v>670000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167500</v>
      </c>
      <c r="Y6" s="11">
        <v>-167500</v>
      </c>
      <c r="Z6" s="2">
        <v>-100</v>
      </c>
      <c r="AA6" s="15">
        <v>670000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95000</v>
      </c>
      <c r="F8" s="11">
        <v>95000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23750</v>
      </c>
      <c r="Y8" s="11">
        <v>-23750</v>
      </c>
      <c r="Z8" s="2">
        <v>-100</v>
      </c>
      <c r="AA8" s="15">
        <v>95000</v>
      </c>
    </row>
    <row r="9" spans="1:27" ht="13.5">
      <c r="A9" s="46" t="s">
        <v>35</v>
      </c>
      <c r="B9" s="47"/>
      <c r="C9" s="9"/>
      <c r="D9" s="10"/>
      <c r="E9" s="11">
        <v>30000</v>
      </c>
      <c r="F9" s="11">
        <v>30000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7500</v>
      </c>
      <c r="Y9" s="11">
        <v>-7500</v>
      </c>
      <c r="Z9" s="2">
        <v>-100</v>
      </c>
      <c r="AA9" s="15">
        <v>30000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202701</v>
      </c>
      <c r="D11" s="50">
        <f t="shared" si="1"/>
        <v>0</v>
      </c>
      <c r="E11" s="51">
        <f t="shared" si="1"/>
        <v>795000</v>
      </c>
      <c r="F11" s="51">
        <f t="shared" si="1"/>
        <v>795000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198750</v>
      </c>
      <c r="Y11" s="51">
        <f t="shared" si="1"/>
        <v>-198750</v>
      </c>
      <c r="Z11" s="52">
        <f>+IF(X11&lt;&gt;0,+(Y11/X11)*100,0)</f>
        <v>-100</v>
      </c>
      <c r="AA11" s="53">
        <f>SUM(AA6:AA10)</f>
        <v>795000</v>
      </c>
    </row>
    <row r="12" spans="1:27" ht="13.5">
      <c r="A12" s="54" t="s">
        <v>38</v>
      </c>
      <c r="B12" s="35"/>
      <c r="C12" s="9">
        <v>847690</v>
      </c>
      <c r="D12" s="10"/>
      <c r="E12" s="11">
        <v>407000</v>
      </c>
      <c r="F12" s="11">
        <v>2130000</v>
      </c>
      <c r="G12" s="11"/>
      <c r="H12" s="11"/>
      <c r="I12" s="11">
        <v>74880</v>
      </c>
      <c r="J12" s="11">
        <v>74880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74880</v>
      </c>
      <c r="X12" s="11">
        <v>532500</v>
      </c>
      <c r="Y12" s="11">
        <v>-457620</v>
      </c>
      <c r="Z12" s="2">
        <v>-85.94</v>
      </c>
      <c r="AA12" s="15">
        <v>2130000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3722852</v>
      </c>
      <c r="D15" s="10"/>
      <c r="E15" s="11">
        <v>16969560</v>
      </c>
      <c r="F15" s="11">
        <v>17763060</v>
      </c>
      <c r="G15" s="11">
        <v>964</v>
      </c>
      <c r="H15" s="11">
        <v>169596</v>
      </c>
      <c r="I15" s="11">
        <v>760535</v>
      </c>
      <c r="J15" s="11">
        <v>931095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931095</v>
      </c>
      <c r="X15" s="11">
        <v>4440765</v>
      </c>
      <c r="Y15" s="11">
        <v>-3509670</v>
      </c>
      <c r="Z15" s="2">
        <v>-79.03</v>
      </c>
      <c r="AA15" s="15">
        <v>17763060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322800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202701</v>
      </c>
      <c r="D36" s="10">
        <f t="shared" si="4"/>
        <v>0</v>
      </c>
      <c r="E36" s="11">
        <f t="shared" si="4"/>
        <v>670000</v>
      </c>
      <c r="F36" s="11">
        <f t="shared" si="4"/>
        <v>670000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167500</v>
      </c>
      <c r="Y36" s="11">
        <f t="shared" si="4"/>
        <v>-167500</v>
      </c>
      <c r="Z36" s="2">
        <f aca="true" t="shared" si="5" ref="Z36:Z49">+IF(X36&lt;&gt;0,+(Y36/X36)*100,0)</f>
        <v>-100</v>
      </c>
      <c r="AA36" s="15">
        <f>AA6+AA21</f>
        <v>670000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95000</v>
      </c>
      <c r="F38" s="11">
        <f t="shared" si="4"/>
        <v>95000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23750</v>
      </c>
      <c r="Y38" s="11">
        <f t="shared" si="4"/>
        <v>-23750</v>
      </c>
      <c r="Z38" s="2">
        <f t="shared" si="5"/>
        <v>-100</v>
      </c>
      <c r="AA38" s="15">
        <f>AA8+AA23</f>
        <v>95000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30000</v>
      </c>
      <c r="F39" s="11">
        <f t="shared" si="4"/>
        <v>30000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7500</v>
      </c>
      <c r="Y39" s="11">
        <f t="shared" si="4"/>
        <v>-7500</v>
      </c>
      <c r="Z39" s="2">
        <f t="shared" si="5"/>
        <v>-100</v>
      </c>
      <c r="AA39" s="15">
        <f>AA9+AA24</f>
        <v>30000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202701</v>
      </c>
      <c r="D41" s="50">
        <f t="shared" si="6"/>
        <v>0</v>
      </c>
      <c r="E41" s="51">
        <f t="shared" si="6"/>
        <v>795000</v>
      </c>
      <c r="F41" s="51">
        <f t="shared" si="6"/>
        <v>795000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198750</v>
      </c>
      <c r="Y41" s="51">
        <f t="shared" si="6"/>
        <v>-198750</v>
      </c>
      <c r="Z41" s="52">
        <f t="shared" si="5"/>
        <v>-100</v>
      </c>
      <c r="AA41" s="53">
        <f>SUM(AA36:AA40)</f>
        <v>795000</v>
      </c>
    </row>
    <row r="42" spans="1:27" ht="13.5">
      <c r="A42" s="54" t="s">
        <v>38</v>
      </c>
      <c r="B42" s="35"/>
      <c r="C42" s="65">
        <f aca="true" t="shared" si="7" ref="C42:Y48">C12+C27</f>
        <v>847690</v>
      </c>
      <c r="D42" s="66">
        <f t="shared" si="7"/>
        <v>0</v>
      </c>
      <c r="E42" s="67">
        <f t="shared" si="7"/>
        <v>407000</v>
      </c>
      <c r="F42" s="67">
        <f t="shared" si="7"/>
        <v>2130000</v>
      </c>
      <c r="G42" s="67">
        <f t="shared" si="7"/>
        <v>0</v>
      </c>
      <c r="H42" s="67">
        <f t="shared" si="7"/>
        <v>0</v>
      </c>
      <c r="I42" s="67">
        <f t="shared" si="7"/>
        <v>74880</v>
      </c>
      <c r="J42" s="67">
        <f t="shared" si="7"/>
        <v>74880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74880</v>
      </c>
      <c r="X42" s="67">
        <f t="shared" si="7"/>
        <v>532500</v>
      </c>
      <c r="Y42" s="67">
        <f t="shared" si="7"/>
        <v>-457620</v>
      </c>
      <c r="Z42" s="69">
        <f t="shared" si="5"/>
        <v>-85.93802816901407</v>
      </c>
      <c r="AA42" s="68">
        <f aca="true" t="shared" si="8" ref="AA42:AA48">AA12+AA27</f>
        <v>2130000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3722852</v>
      </c>
      <c r="D45" s="66">
        <f t="shared" si="7"/>
        <v>0</v>
      </c>
      <c r="E45" s="67">
        <f t="shared" si="7"/>
        <v>16969560</v>
      </c>
      <c r="F45" s="67">
        <f t="shared" si="7"/>
        <v>17763060</v>
      </c>
      <c r="G45" s="67">
        <f t="shared" si="7"/>
        <v>964</v>
      </c>
      <c r="H45" s="67">
        <f t="shared" si="7"/>
        <v>169596</v>
      </c>
      <c r="I45" s="67">
        <f t="shared" si="7"/>
        <v>760535</v>
      </c>
      <c r="J45" s="67">
        <f t="shared" si="7"/>
        <v>931095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931095</v>
      </c>
      <c r="X45" s="67">
        <f t="shared" si="7"/>
        <v>4440765</v>
      </c>
      <c r="Y45" s="67">
        <f t="shared" si="7"/>
        <v>-3509670</v>
      </c>
      <c r="Z45" s="69">
        <f t="shared" si="5"/>
        <v>-79.03300444855785</v>
      </c>
      <c r="AA45" s="68">
        <f t="shared" si="8"/>
        <v>17763060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322800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4773243</v>
      </c>
      <c r="D49" s="78">
        <f t="shared" si="9"/>
        <v>0</v>
      </c>
      <c r="E49" s="79">
        <f t="shared" si="9"/>
        <v>18494360</v>
      </c>
      <c r="F49" s="79">
        <f t="shared" si="9"/>
        <v>20688060</v>
      </c>
      <c r="G49" s="79">
        <f t="shared" si="9"/>
        <v>964</v>
      </c>
      <c r="H49" s="79">
        <f t="shared" si="9"/>
        <v>169596</v>
      </c>
      <c r="I49" s="79">
        <f t="shared" si="9"/>
        <v>835415</v>
      </c>
      <c r="J49" s="79">
        <f t="shared" si="9"/>
        <v>1005975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1005975</v>
      </c>
      <c r="X49" s="79">
        <f t="shared" si="9"/>
        <v>5172015</v>
      </c>
      <c r="Y49" s="79">
        <f t="shared" si="9"/>
        <v>-4166040</v>
      </c>
      <c r="Z49" s="80">
        <f t="shared" si="5"/>
        <v>-80.54965037804415</v>
      </c>
      <c r="AA49" s="81">
        <f>SUM(AA41:AA48)</f>
        <v>20688060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2382109</v>
      </c>
      <c r="H65" s="11">
        <v>3323052</v>
      </c>
      <c r="I65" s="11">
        <v>2797209</v>
      </c>
      <c r="J65" s="11">
        <v>8502370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8502370</v>
      </c>
      <c r="X65" s="11"/>
      <c r="Y65" s="11">
        <v>8502370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81711</v>
      </c>
      <c r="H66" s="14">
        <v>2300505</v>
      </c>
      <c r="I66" s="14">
        <v>2300505</v>
      </c>
      <c r="J66" s="14">
        <v>4682721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4682721</v>
      </c>
      <c r="X66" s="14"/>
      <c r="Y66" s="14">
        <v>4682721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107482</v>
      </c>
      <c r="H68" s="11">
        <v>178760</v>
      </c>
      <c r="I68" s="11">
        <v>178760</v>
      </c>
      <c r="J68" s="11">
        <v>465002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465002</v>
      </c>
      <c r="X68" s="11"/>
      <c r="Y68" s="11">
        <v>465002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2571302</v>
      </c>
      <c r="H69" s="79">
        <f t="shared" si="12"/>
        <v>5802317</v>
      </c>
      <c r="I69" s="79">
        <f t="shared" si="12"/>
        <v>5276474</v>
      </c>
      <c r="J69" s="79">
        <f t="shared" si="12"/>
        <v>13650093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13650093</v>
      </c>
      <c r="X69" s="79">
        <f t="shared" si="12"/>
        <v>0</v>
      </c>
      <c r="Y69" s="79">
        <f t="shared" si="12"/>
        <v>13650093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41364365</v>
      </c>
      <c r="D5" s="42">
        <f t="shared" si="0"/>
        <v>0</v>
      </c>
      <c r="E5" s="43">
        <f t="shared" si="0"/>
        <v>36970985</v>
      </c>
      <c r="F5" s="43">
        <f t="shared" si="0"/>
        <v>44898592</v>
      </c>
      <c r="G5" s="43">
        <f t="shared" si="0"/>
        <v>7995</v>
      </c>
      <c r="H5" s="43">
        <f t="shared" si="0"/>
        <v>2072839</v>
      </c>
      <c r="I5" s="43">
        <f t="shared" si="0"/>
        <v>4319575</v>
      </c>
      <c r="J5" s="43">
        <f t="shared" si="0"/>
        <v>6400409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6400409</v>
      </c>
      <c r="X5" s="43">
        <f t="shared" si="0"/>
        <v>11224649</v>
      </c>
      <c r="Y5" s="43">
        <f t="shared" si="0"/>
        <v>-4824240</v>
      </c>
      <c r="Z5" s="44">
        <f>+IF(X5&lt;&gt;0,+(Y5/X5)*100,0)</f>
        <v>-42.978983129004746</v>
      </c>
      <c r="AA5" s="45">
        <f>SUM(AA11:AA18)</f>
        <v>44898592</v>
      </c>
    </row>
    <row r="6" spans="1:27" ht="13.5">
      <c r="A6" s="46" t="s">
        <v>32</v>
      </c>
      <c r="B6" s="47"/>
      <c r="C6" s="9">
        <v>771992</v>
      </c>
      <c r="D6" s="10"/>
      <c r="E6" s="11">
        <v>1526320</v>
      </c>
      <c r="F6" s="11">
        <v>1737649</v>
      </c>
      <c r="G6" s="11"/>
      <c r="H6" s="11"/>
      <c r="I6" s="11">
        <v>194955</v>
      </c>
      <c r="J6" s="11">
        <v>194955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194955</v>
      </c>
      <c r="X6" s="11">
        <v>434412</v>
      </c>
      <c r="Y6" s="11">
        <v>-239457</v>
      </c>
      <c r="Z6" s="2">
        <v>-55.12</v>
      </c>
      <c r="AA6" s="15">
        <v>1737649</v>
      </c>
    </row>
    <row r="7" spans="1:27" ht="13.5">
      <c r="A7" s="46" t="s">
        <v>33</v>
      </c>
      <c r="B7" s="47"/>
      <c r="C7" s="9">
        <v>10385688</v>
      </c>
      <c r="D7" s="10"/>
      <c r="E7" s="11">
        <v>7903510</v>
      </c>
      <c r="F7" s="11">
        <v>8120306</v>
      </c>
      <c r="G7" s="11"/>
      <c r="H7" s="11">
        <v>272809</v>
      </c>
      <c r="I7" s="11"/>
      <c r="J7" s="11">
        <v>272809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272809</v>
      </c>
      <c r="X7" s="11">
        <v>2030077</v>
      </c>
      <c r="Y7" s="11">
        <v>-1757268</v>
      </c>
      <c r="Z7" s="2">
        <v>-86.56</v>
      </c>
      <c r="AA7" s="15">
        <v>8120306</v>
      </c>
    </row>
    <row r="8" spans="1:27" ht="13.5">
      <c r="A8" s="46" t="s">
        <v>34</v>
      </c>
      <c r="B8" s="47"/>
      <c r="C8" s="9">
        <v>3816190</v>
      </c>
      <c r="D8" s="10"/>
      <c r="E8" s="11">
        <v>7116481</v>
      </c>
      <c r="F8" s="11">
        <v>14626738</v>
      </c>
      <c r="G8" s="11"/>
      <c r="H8" s="11">
        <v>1499233</v>
      </c>
      <c r="I8" s="11">
        <v>2095757</v>
      </c>
      <c r="J8" s="11">
        <v>3594990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3594990</v>
      </c>
      <c r="X8" s="11">
        <v>3656685</v>
      </c>
      <c r="Y8" s="11">
        <v>-61695</v>
      </c>
      <c r="Z8" s="2">
        <v>-1.69</v>
      </c>
      <c r="AA8" s="15">
        <v>14626738</v>
      </c>
    </row>
    <row r="9" spans="1:27" ht="13.5">
      <c r="A9" s="46" t="s">
        <v>35</v>
      </c>
      <c r="B9" s="47"/>
      <c r="C9" s="9">
        <v>8513987</v>
      </c>
      <c r="D9" s="10"/>
      <c r="E9" s="11">
        <v>7510257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7069326</v>
      </c>
      <c r="D10" s="10"/>
      <c r="E10" s="11">
        <v>8317920</v>
      </c>
      <c r="F10" s="11">
        <v>8317920</v>
      </c>
      <c r="G10" s="11">
        <v>7995</v>
      </c>
      <c r="H10" s="11">
        <v>596</v>
      </c>
      <c r="I10" s="11">
        <v>993626</v>
      </c>
      <c r="J10" s="11">
        <v>1002217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1002217</v>
      </c>
      <c r="X10" s="11">
        <v>2079480</v>
      </c>
      <c r="Y10" s="11">
        <v>-1077263</v>
      </c>
      <c r="Z10" s="2">
        <v>-51.8</v>
      </c>
      <c r="AA10" s="15">
        <v>8317920</v>
      </c>
    </row>
    <row r="11" spans="1:27" ht="13.5">
      <c r="A11" s="48" t="s">
        <v>37</v>
      </c>
      <c r="B11" s="47"/>
      <c r="C11" s="49">
        <f aca="true" t="shared" si="1" ref="C11:Y11">SUM(C6:C10)</f>
        <v>30557183</v>
      </c>
      <c r="D11" s="50">
        <f t="shared" si="1"/>
        <v>0</v>
      </c>
      <c r="E11" s="51">
        <f t="shared" si="1"/>
        <v>32374488</v>
      </c>
      <c r="F11" s="51">
        <f t="shared" si="1"/>
        <v>32802613</v>
      </c>
      <c r="G11" s="51">
        <f t="shared" si="1"/>
        <v>7995</v>
      </c>
      <c r="H11" s="51">
        <f t="shared" si="1"/>
        <v>1772638</v>
      </c>
      <c r="I11" s="51">
        <f t="shared" si="1"/>
        <v>3284338</v>
      </c>
      <c r="J11" s="51">
        <f t="shared" si="1"/>
        <v>5064971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5064971</v>
      </c>
      <c r="X11" s="51">
        <f t="shared" si="1"/>
        <v>8200654</v>
      </c>
      <c r="Y11" s="51">
        <f t="shared" si="1"/>
        <v>-3135683</v>
      </c>
      <c r="Z11" s="52">
        <f>+IF(X11&lt;&gt;0,+(Y11/X11)*100,0)</f>
        <v>-38.23698695250403</v>
      </c>
      <c r="AA11" s="53">
        <f>SUM(AA6:AA10)</f>
        <v>32802613</v>
      </c>
    </row>
    <row r="12" spans="1:27" ht="13.5">
      <c r="A12" s="54" t="s">
        <v>38</v>
      </c>
      <c r="B12" s="35"/>
      <c r="C12" s="9">
        <v>1111647</v>
      </c>
      <c r="D12" s="10"/>
      <c r="E12" s="11">
        <v>750000</v>
      </c>
      <c r="F12" s="11">
        <v>2332165</v>
      </c>
      <c r="G12" s="11"/>
      <c r="H12" s="11">
        <v>282210</v>
      </c>
      <c r="I12" s="11">
        <v>29400</v>
      </c>
      <c r="J12" s="11">
        <v>311610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311610</v>
      </c>
      <c r="X12" s="11">
        <v>583041</v>
      </c>
      <c r="Y12" s="11">
        <v>-271431</v>
      </c>
      <c r="Z12" s="2">
        <v>-46.55</v>
      </c>
      <c r="AA12" s="15">
        <v>2332165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9695535</v>
      </c>
      <c r="D15" s="10"/>
      <c r="E15" s="11">
        <v>3846497</v>
      </c>
      <c r="F15" s="11">
        <v>9763814</v>
      </c>
      <c r="G15" s="11"/>
      <c r="H15" s="11">
        <v>17991</v>
      </c>
      <c r="I15" s="11">
        <v>1005837</v>
      </c>
      <c r="J15" s="11">
        <v>1023828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1023828</v>
      </c>
      <c r="X15" s="11">
        <v>2440954</v>
      </c>
      <c r="Y15" s="11">
        <v>-1417126</v>
      </c>
      <c r="Z15" s="2">
        <v>-58.06</v>
      </c>
      <c r="AA15" s="15">
        <v>9763814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23866819</v>
      </c>
      <c r="D20" s="59">
        <f t="shared" si="2"/>
        <v>0</v>
      </c>
      <c r="E20" s="60">
        <f t="shared" si="2"/>
        <v>21060055</v>
      </c>
      <c r="F20" s="60">
        <f t="shared" si="2"/>
        <v>23173357</v>
      </c>
      <c r="G20" s="60">
        <f t="shared" si="2"/>
        <v>209996</v>
      </c>
      <c r="H20" s="60">
        <f t="shared" si="2"/>
        <v>871883</v>
      </c>
      <c r="I20" s="60">
        <f t="shared" si="2"/>
        <v>831603</v>
      </c>
      <c r="J20" s="60">
        <f t="shared" si="2"/>
        <v>1913482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1913482</v>
      </c>
      <c r="X20" s="60">
        <f t="shared" si="2"/>
        <v>5793340</v>
      </c>
      <c r="Y20" s="60">
        <f t="shared" si="2"/>
        <v>-3879858</v>
      </c>
      <c r="Z20" s="61">
        <f>+IF(X20&lt;&gt;0,+(Y20/X20)*100,0)</f>
        <v>-66.9710046363583</v>
      </c>
      <c r="AA20" s="62">
        <f>SUM(AA26:AA33)</f>
        <v>23173357</v>
      </c>
    </row>
    <row r="21" spans="1:27" ht="13.5">
      <c r="A21" s="46" t="s">
        <v>32</v>
      </c>
      <c r="B21" s="47"/>
      <c r="C21" s="9">
        <v>2745769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>
        <v>2370157</v>
      </c>
      <c r="D22" s="10"/>
      <c r="E22" s="11">
        <v>3660000</v>
      </c>
      <c r="F22" s="11">
        <v>3660000</v>
      </c>
      <c r="G22" s="11"/>
      <c r="H22" s="11">
        <v>155333</v>
      </c>
      <c r="I22" s="11">
        <v>323347</v>
      </c>
      <c r="J22" s="11">
        <v>478680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478680</v>
      </c>
      <c r="X22" s="11">
        <v>915000</v>
      </c>
      <c r="Y22" s="11">
        <v>-436320</v>
      </c>
      <c r="Z22" s="2">
        <v>-47.69</v>
      </c>
      <c r="AA22" s="15">
        <v>3660000</v>
      </c>
    </row>
    <row r="23" spans="1:27" ht="13.5">
      <c r="A23" s="46" t="s">
        <v>34</v>
      </c>
      <c r="B23" s="47"/>
      <c r="C23" s="9">
        <v>2764641</v>
      </c>
      <c r="D23" s="10"/>
      <c r="E23" s="11">
        <v>1500000</v>
      </c>
      <c r="F23" s="11">
        <v>16438194</v>
      </c>
      <c r="G23" s="11">
        <v>209996</v>
      </c>
      <c r="H23" s="11">
        <v>676343</v>
      </c>
      <c r="I23" s="11">
        <v>237073</v>
      </c>
      <c r="J23" s="11">
        <v>1123412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1123412</v>
      </c>
      <c r="X23" s="11">
        <v>4109549</v>
      </c>
      <c r="Y23" s="11">
        <v>-2986137</v>
      </c>
      <c r="Z23" s="2">
        <v>-72.66</v>
      </c>
      <c r="AA23" s="15">
        <v>16438194</v>
      </c>
    </row>
    <row r="24" spans="1:27" ht="13.5">
      <c r="A24" s="46" t="s">
        <v>35</v>
      </c>
      <c r="B24" s="47"/>
      <c r="C24" s="9">
        <v>10342571</v>
      </c>
      <c r="D24" s="10"/>
      <c r="E24" s="11">
        <v>13619345</v>
      </c>
      <c r="F24" s="11">
        <v>794453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198613</v>
      </c>
      <c r="Y24" s="11">
        <v>-198613</v>
      </c>
      <c r="Z24" s="2">
        <v>-100</v>
      </c>
      <c r="AA24" s="15">
        <v>794453</v>
      </c>
    </row>
    <row r="25" spans="1:27" ht="13.5">
      <c r="A25" s="46" t="s">
        <v>36</v>
      </c>
      <c r="B25" s="47"/>
      <c r="C25" s="9">
        <v>3000000</v>
      </c>
      <c r="D25" s="10"/>
      <c r="E25" s="11">
        <v>2280710</v>
      </c>
      <c r="F25" s="11">
        <v>2280710</v>
      </c>
      <c r="G25" s="11"/>
      <c r="H25" s="11">
        <v>40207</v>
      </c>
      <c r="I25" s="11">
        <v>271183</v>
      </c>
      <c r="J25" s="11">
        <v>311390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311390</v>
      </c>
      <c r="X25" s="11">
        <v>570178</v>
      </c>
      <c r="Y25" s="11">
        <v>-258788</v>
      </c>
      <c r="Z25" s="2">
        <v>-45.39</v>
      </c>
      <c r="AA25" s="15">
        <v>2280710</v>
      </c>
    </row>
    <row r="26" spans="1:27" ht="13.5">
      <c r="A26" s="48" t="s">
        <v>37</v>
      </c>
      <c r="B26" s="63"/>
      <c r="C26" s="49">
        <f aca="true" t="shared" si="3" ref="C26:Y26">SUM(C21:C25)</f>
        <v>21223138</v>
      </c>
      <c r="D26" s="50">
        <f t="shared" si="3"/>
        <v>0</v>
      </c>
      <c r="E26" s="51">
        <f t="shared" si="3"/>
        <v>21060055</v>
      </c>
      <c r="F26" s="51">
        <f t="shared" si="3"/>
        <v>23173357</v>
      </c>
      <c r="G26" s="51">
        <f t="shared" si="3"/>
        <v>209996</v>
      </c>
      <c r="H26" s="51">
        <f t="shared" si="3"/>
        <v>871883</v>
      </c>
      <c r="I26" s="51">
        <f t="shared" si="3"/>
        <v>831603</v>
      </c>
      <c r="J26" s="51">
        <f t="shared" si="3"/>
        <v>1913482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1913482</v>
      </c>
      <c r="X26" s="51">
        <f t="shared" si="3"/>
        <v>5793340</v>
      </c>
      <c r="Y26" s="51">
        <f t="shared" si="3"/>
        <v>-3879858</v>
      </c>
      <c r="Z26" s="52">
        <f>+IF(X26&lt;&gt;0,+(Y26/X26)*100,0)</f>
        <v>-66.9710046363583</v>
      </c>
      <c r="AA26" s="53">
        <f>SUM(AA21:AA25)</f>
        <v>23173357</v>
      </c>
    </row>
    <row r="27" spans="1:27" ht="13.5">
      <c r="A27" s="54" t="s">
        <v>38</v>
      </c>
      <c r="B27" s="64"/>
      <c r="C27" s="9">
        <v>2643681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3517761</v>
      </c>
      <c r="D36" s="10">
        <f t="shared" si="4"/>
        <v>0</v>
      </c>
      <c r="E36" s="11">
        <f t="shared" si="4"/>
        <v>1526320</v>
      </c>
      <c r="F36" s="11">
        <f t="shared" si="4"/>
        <v>1737649</v>
      </c>
      <c r="G36" s="11">
        <f t="shared" si="4"/>
        <v>0</v>
      </c>
      <c r="H36" s="11">
        <f t="shared" si="4"/>
        <v>0</v>
      </c>
      <c r="I36" s="11">
        <f t="shared" si="4"/>
        <v>194955</v>
      </c>
      <c r="J36" s="11">
        <f t="shared" si="4"/>
        <v>194955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194955</v>
      </c>
      <c r="X36" s="11">
        <f t="shared" si="4"/>
        <v>434412</v>
      </c>
      <c r="Y36" s="11">
        <f t="shared" si="4"/>
        <v>-239457</v>
      </c>
      <c r="Z36" s="2">
        <f aca="true" t="shared" si="5" ref="Z36:Z49">+IF(X36&lt;&gt;0,+(Y36/X36)*100,0)</f>
        <v>-55.12209607469407</v>
      </c>
      <c r="AA36" s="15">
        <f>AA6+AA21</f>
        <v>1737649</v>
      </c>
    </row>
    <row r="37" spans="1:27" ht="13.5">
      <c r="A37" s="46" t="s">
        <v>33</v>
      </c>
      <c r="B37" s="47"/>
      <c r="C37" s="9">
        <f t="shared" si="4"/>
        <v>12755845</v>
      </c>
      <c r="D37" s="10">
        <f t="shared" si="4"/>
        <v>0</v>
      </c>
      <c r="E37" s="11">
        <f t="shared" si="4"/>
        <v>11563510</v>
      </c>
      <c r="F37" s="11">
        <f t="shared" si="4"/>
        <v>11780306</v>
      </c>
      <c r="G37" s="11">
        <f t="shared" si="4"/>
        <v>0</v>
      </c>
      <c r="H37" s="11">
        <f t="shared" si="4"/>
        <v>428142</v>
      </c>
      <c r="I37" s="11">
        <f t="shared" si="4"/>
        <v>323347</v>
      </c>
      <c r="J37" s="11">
        <f t="shared" si="4"/>
        <v>751489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751489</v>
      </c>
      <c r="X37" s="11">
        <f t="shared" si="4"/>
        <v>2945077</v>
      </c>
      <c r="Y37" s="11">
        <f t="shared" si="4"/>
        <v>-2193588</v>
      </c>
      <c r="Z37" s="2">
        <f t="shared" si="5"/>
        <v>-74.48321385145448</v>
      </c>
      <c r="AA37" s="15">
        <f>AA7+AA22</f>
        <v>11780306</v>
      </c>
    </row>
    <row r="38" spans="1:27" ht="13.5">
      <c r="A38" s="46" t="s">
        <v>34</v>
      </c>
      <c r="B38" s="47"/>
      <c r="C38" s="9">
        <f t="shared" si="4"/>
        <v>6580831</v>
      </c>
      <c r="D38" s="10">
        <f t="shared" si="4"/>
        <v>0</v>
      </c>
      <c r="E38" s="11">
        <f t="shared" si="4"/>
        <v>8616481</v>
      </c>
      <c r="F38" s="11">
        <f t="shared" si="4"/>
        <v>31064932</v>
      </c>
      <c r="G38" s="11">
        <f t="shared" si="4"/>
        <v>209996</v>
      </c>
      <c r="H38" s="11">
        <f t="shared" si="4"/>
        <v>2175576</v>
      </c>
      <c r="I38" s="11">
        <f t="shared" si="4"/>
        <v>2332830</v>
      </c>
      <c r="J38" s="11">
        <f t="shared" si="4"/>
        <v>4718402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4718402</v>
      </c>
      <c r="X38" s="11">
        <f t="shared" si="4"/>
        <v>7766234</v>
      </c>
      <c r="Y38" s="11">
        <f t="shared" si="4"/>
        <v>-3047832</v>
      </c>
      <c r="Z38" s="2">
        <f t="shared" si="5"/>
        <v>-39.24465835049523</v>
      </c>
      <c r="AA38" s="15">
        <f>AA8+AA23</f>
        <v>31064932</v>
      </c>
    </row>
    <row r="39" spans="1:27" ht="13.5">
      <c r="A39" s="46" t="s">
        <v>35</v>
      </c>
      <c r="B39" s="47"/>
      <c r="C39" s="9">
        <f t="shared" si="4"/>
        <v>18856558</v>
      </c>
      <c r="D39" s="10">
        <f t="shared" si="4"/>
        <v>0</v>
      </c>
      <c r="E39" s="11">
        <f t="shared" si="4"/>
        <v>21129602</v>
      </c>
      <c r="F39" s="11">
        <f t="shared" si="4"/>
        <v>794453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198613</v>
      </c>
      <c r="Y39" s="11">
        <f t="shared" si="4"/>
        <v>-198613</v>
      </c>
      <c r="Z39" s="2">
        <f t="shared" si="5"/>
        <v>-100</v>
      </c>
      <c r="AA39" s="15">
        <f>AA9+AA24</f>
        <v>794453</v>
      </c>
    </row>
    <row r="40" spans="1:27" ht="13.5">
      <c r="A40" s="46" t="s">
        <v>36</v>
      </c>
      <c r="B40" s="47"/>
      <c r="C40" s="9">
        <f t="shared" si="4"/>
        <v>10069326</v>
      </c>
      <c r="D40" s="10">
        <f t="shared" si="4"/>
        <v>0</v>
      </c>
      <c r="E40" s="11">
        <f t="shared" si="4"/>
        <v>10598630</v>
      </c>
      <c r="F40" s="11">
        <f t="shared" si="4"/>
        <v>10598630</v>
      </c>
      <c r="G40" s="11">
        <f t="shared" si="4"/>
        <v>7995</v>
      </c>
      <c r="H40" s="11">
        <f t="shared" si="4"/>
        <v>40803</v>
      </c>
      <c r="I40" s="11">
        <f t="shared" si="4"/>
        <v>1264809</v>
      </c>
      <c r="J40" s="11">
        <f t="shared" si="4"/>
        <v>1313607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1313607</v>
      </c>
      <c r="X40" s="11">
        <f t="shared" si="4"/>
        <v>2649658</v>
      </c>
      <c r="Y40" s="11">
        <f t="shared" si="4"/>
        <v>-1336051</v>
      </c>
      <c r="Z40" s="2">
        <f t="shared" si="5"/>
        <v>-50.42352635698645</v>
      </c>
      <c r="AA40" s="15">
        <f>AA10+AA25</f>
        <v>10598630</v>
      </c>
    </row>
    <row r="41" spans="1:27" ht="13.5">
      <c r="A41" s="48" t="s">
        <v>37</v>
      </c>
      <c r="B41" s="47"/>
      <c r="C41" s="49">
        <f aca="true" t="shared" si="6" ref="C41:Y41">SUM(C36:C40)</f>
        <v>51780321</v>
      </c>
      <c r="D41" s="50">
        <f t="shared" si="6"/>
        <v>0</v>
      </c>
      <c r="E41" s="51">
        <f t="shared" si="6"/>
        <v>53434543</v>
      </c>
      <c r="F41" s="51">
        <f t="shared" si="6"/>
        <v>55975970</v>
      </c>
      <c r="G41" s="51">
        <f t="shared" si="6"/>
        <v>217991</v>
      </c>
      <c r="H41" s="51">
        <f t="shared" si="6"/>
        <v>2644521</v>
      </c>
      <c r="I41" s="51">
        <f t="shared" si="6"/>
        <v>4115941</v>
      </c>
      <c r="J41" s="51">
        <f t="shared" si="6"/>
        <v>6978453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6978453</v>
      </c>
      <c r="X41" s="51">
        <f t="shared" si="6"/>
        <v>13993994</v>
      </c>
      <c r="Y41" s="51">
        <f t="shared" si="6"/>
        <v>-7015541</v>
      </c>
      <c r="Z41" s="52">
        <f t="shared" si="5"/>
        <v>-50.13251399135944</v>
      </c>
      <c r="AA41" s="53">
        <f>SUM(AA36:AA40)</f>
        <v>55975970</v>
      </c>
    </row>
    <row r="42" spans="1:27" ht="13.5">
      <c r="A42" s="54" t="s">
        <v>38</v>
      </c>
      <c r="B42" s="35"/>
      <c r="C42" s="65">
        <f aca="true" t="shared" si="7" ref="C42:Y48">C12+C27</f>
        <v>3755328</v>
      </c>
      <c r="D42" s="66">
        <f t="shared" si="7"/>
        <v>0</v>
      </c>
      <c r="E42" s="67">
        <f t="shared" si="7"/>
        <v>750000</v>
      </c>
      <c r="F42" s="67">
        <f t="shared" si="7"/>
        <v>2332165</v>
      </c>
      <c r="G42" s="67">
        <f t="shared" si="7"/>
        <v>0</v>
      </c>
      <c r="H42" s="67">
        <f t="shared" si="7"/>
        <v>282210</v>
      </c>
      <c r="I42" s="67">
        <f t="shared" si="7"/>
        <v>29400</v>
      </c>
      <c r="J42" s="67">
        <f t="shared" si="7"/>
        <v>311610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311610</v>
      </c>
      <c r="X42" s="67">
        <f t="shared" si="7"/>
        <v>583041</v>
      </c>
      <c r="Y42" s="67">
        <f t="shared" si="7"/>
        <v>-271431</v>
      </c>
      <c r="Z42" s="69">
        <f t="shared" si="5"/>
        <v>-46.55435895588818</v>
      </c>
      <c r="AA42" s="68">
        <f aca="true" t="shared" si="8" ref="AA42:AA48">AA12+AA27</f>
        <v>2332165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9695535</v>
      </c>
      <c r="D45" s="66">
        <f t="shared" si="7"/>
        <v>0</v>
      </c>
      <c r="E45" s="67">
        <f t="shared" si="7"/>
        <v>3846497</v>
      </c>
      <c r="F45" s="67">
        <f t="shared" si="7"/>
        <v>9763814</v>
      </c>
      <c r="G45" s="67">
        <f t="shared" si="7"/>
        <v>0</v>
      </c>
      <c r="H45" s="67">
        <f t="shared" si="7"/>
        <v>17991</v>
      </c>
      <c r="I45" s="67">
        <f t="shared" si="7"/>
        <v>1005837</v>
      </c>
      <c r="J45" s="67">
        <f t="shared" si="7"/>
        <v>1023828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1023828</v>
      </c>
      <c r="X45" s="67">
        <f t="shared" si="7"/>
        <v>2440954</v>
      </c>
      <c r="Y45" s="67">
        <f t="shared" si="7"/>
        <v>-1417126</v>
      </c>
      <c r="Z45" s="69">
        <f t="shared" si="5"/>
        <v>-58.056235389933605</v>
      </c>
      <c r="AA45" s="68">
        <f t="shared" si="8"/>
        <v>9763814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65231184</v>
      </c>
      <c r="D49" s="78">
        <f t="shared" si="9"/>
        <v>0</v>
      </c>
      <c r="E49" s="79">
        <f t="shared" si="9"/>
        <v>58031040</v>
      </c>
      <c r="F49" s="79">
        <f t="shared" si="9"/>
        <v>68071949</v>
      </c>
      <c r="G49" s="79">
        <f t="shared" si="9"/>
        <v>217991</v>
      </c>
      <c r="H49" s="79">
        <f t="shared" si="9"/>
        <v>2944722</v>
      </c>
      <c r="I49" s="79">
        <f t="shared" si="9"/>
        <v>5151178</v>
      </c>
      <c r="J49" s="79">
        <f t="shared" si="9"/>
        <v>8313891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8313891</v>
      </c>
      <c r="X49" s="79">
        <f t="shared" si="9"/>
        <v>17017989</v>
      </c>
      <c r="Y49" s="79">
        <f t="shared" si="9"/>
        <v>-8704098</v>
      </c>
      <c r="Z49" s="80">
        <f t="shared" si="5"/>
        <v>-51.14645449588667</v>
      </c>
      <c r="AA49" s="81">
        <f>SUM(AA41:AA48)</f>
        <v>68071949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23837000</v>
      </c>
      <c r="D51" s="66">
        <f t="shared" si="10"/>
        <v>0</v>
      </c>
      <c r="E51" s="67">
        <f t="shared" si="10"/>
        <v>26557351</v>
      </c>
      <c r="F51" s="67">
        <f t="shared" si="10"/>
        <v>26557351</v>
      </c>
      <c r="G51" s="67">
        <f t="shared" si="10"/>
        <v>431013</v>
      </c>
      <c r="H51" s="67">
        <f t="shared" si="10"/>
        <v>1163246</v>
      </c>
      <c r="I51" s="67">
        <f t="shared" si="10"/>
        <v>2053081</v>
      </c>
      <c r="J51" s="67">
        <f t="shared" si="10"/>
        <v>3647340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3647340</v>
      </c>
      <c r="X51" s="67">
        <f t="shared" si="10"/>
        <v>6639339</v>
      </c>
      <c r="Y51" s="67">
        <f t="shared" si="10"/>
        <v>-2991999</v>
      </c>
      <c r="Z51" s="69">
        <f>+IF(X51&lt;&gt;0,+(Y51/X51)*100,0)</f>
        <v>-45.064712014253224</v>
      </c>
      <c r="AA51" s="68">
        <f>SUM(AA57:AA61)</f>
        <v>26557351</v>
      </c>
    </row>
    <row r="52" spans="1:27" ht="13.5">
      <c r="A52" s="84" t="s">
        <v>32</v>
      </c>
      <c r="B52" s="47"/>
      <c r="C52" s="9">
        <v>5122247</v>
      </c>
      <c r="D52" s="10"/>
      <c r="E52" s="11">
        <v>5409250</v>
      </c>
      <c r="F52" s="11">
        <v>5409250</v>
      </c>
      <c r="G52" s="11">
        <v>221319</v>
      </c>
      <c r="H52" s="11">
        <v>371032</v>
      </c>
      <c r="I52" s="11">
        <v>394590</v>
      </c>
      <c r="J52" s="11">
        <v>986941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986941</v>
      </c>
      <c r="X52" s="11">
        <v>1352313</v>
      </c>
      <c r="Y52" s="11">
        <v>-365372</v>
      </c>
      <c r="Z52" s="2">
        <v>-27.02</v>
      </c>
      <c r="AA52" s="15">
        <v>5409250</v>
      </c>
    </row>
    <row r="53" spans="1:27" ht="13.5">
      <c r="A53" s="84" t="s">
        <v>33</v>
      </c>
      <c r="B53" s="47"/>
      <c r="C53" s="9">
        <v>1360174</v>
      </c>
      <c r="D53" s="10"/>
      <c r="E53" s="11">
        <v>1538000</v>
      </c>
      <c r="F53" s="11">
        <v>1532000</v>
      </c>
      <c r="G53" s="11">
        <v>47051</v>
      </c>
      <c r="H53" s="11">
        <v>29603</v>
      </c>
      <c r="I53" s="11">
        <v>21810</v>
      </c>
      <c r="J53" s="11">
        <v>98464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98464</v>
      </c>
      <c r="X53" s="11">
        <v>383000</v>
      </c>
      <c r="Y53" s="11">
        <v>-284536</v>
      </c>
      <c r="Z53" s="2">
        <v>-74.29</v>
      </c>
      <c r="AA53" s="15">
        <v>1532000</v>
      </c>
    </row>
    <row r="54" spans="1:27" ht="13.5">
      <c r="A54" s="84" t="s">
        <v>34</v>
      </c>
      <c r="B54" s="47"/>
      <c r="C54" s="9">
        <v>1955961</v>
      </c>
      <c r="D54" s="10"/>
      <c r="E54" s="11">
        <v>1684650</v>
      </c>
      <c r="F54" s="11">
        <v>1684650</v>
      </c>
      <c r="G54" s="11">
        <v>67237</v>
      </c>
      <c r="H54" s="11">
        <v>83928</v>
      </c>
      <c r="I54" s="11">
        <v>229801</v>
      </c>
      <c r="J54" s="11">
        <v>380966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380966</v>
      </c>
      <c r="X54" s="11">
        <v>421163</v>
      </c>
      <c r="Y54" s="11">
        <v>-40197</v>
      </c>
      <c r="Z54" s="2">
        <v>-9.54</v>
      </c>
      <c r="AA54" s="15">
        <v>1684650</v>
      </c>
    </row>
    <row r="55" spans="1:27" ht="13.5">
      <c r="A55" s="84" t="s">
        <v>35</v>
      </c>
      <c r="B55" s="47"/>
      <c r="C55" s="9">
        <v>2225717</v>
      </c>
      <c r="D55" s="10"/>
      <c r="E55" s="11">
        <v>2375000</v>
      </c>
      <c r="F55" s="11">
        <v>2375000</v>
      </c>
      <c r="G55" s="11">
        <v>7436</v>
      </c>
      <c r="H55" s="11">
        <v>64012</v>
      </c>
      <c r="I55" s="11">
        <v>138225</v>
      </c>
      <c r="J55" s="11">
        <v>209673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209673</v>
      </c>
      <c r="X55" s="11">
        <v>593750</v>
      </c>
      <c r="Y55" s="11">
        <v>-384077</v>
      </c>
      <c r="Z55" s="2">
        <v>-64.69</v>
      </c>
      <c r="AA55" s="15">
        <v>2375000</v>
      </c>
    </row>
    <row r="56" spans="1:27" ht="13.5">
      <c r="A56" s="84" t="s">
        <v>36</v>
      </c>
      <c r="B56" s="47"/>
      <c r="C56" s="9">
        <v>107837</v>
      </c>
      <c r="D56" s="10"/>
      <c r="E56" s="11">
        <v>159075</v>
      </c>
      <c r="F56" s="11">
        <v>159075</v>
      </c>
      <c r="G56" s="11"/>
      <c r="H56" s="11">
        <v>12705</v>
      </c>
      <c r="I56" s="11">
        <v>7885</v>
      </c>
      <c r="J56" s="11">
        <v>20590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20590</v>
      </c>
      <c r="X56" s="11">
        <v>39769</v>
      </c>
      <c r="Y56" s="11">
        <v>-19179</v>
      </c>
      <c r="Z56" s="2">
        <v>-48.23</v>
      </c>
      <c r="AA56" s="15">
        <v>159075</v>
      </c>
    </row>
    <row r="57" spans="1:27" ht="13.5">
      <c r="A57" s="85" t="s">
        <v>37</v>
      </c>
      <c r="B57" s="47"/>
      <c r="C57" s="49">
        <f aca="true" t="shared" si="11" ref="C57:Y57">SUM(C52:C56)</f>
        <v>10771936</v>
      </c>
      <c r="D57" s="50">
        <f t="shared" si="11"/>
        <v>0</v>
      </c>
      <c r="E57" s="51">
        <f t="shared" si="11"/>
        <v>11165975</v>
      </c>
      <c r="F57" s="51">
        <f t="shared" si="11"/>
        <v>11159975</v>
      </c>
      <c r="G57" s="51">
        <f t="shared" si="11"/>
        <v>343043</v>
      </c>
      <c r="H57" s="51">
        <f t="shared" si="11"/>
        <v>561280</v>
      </c>
      <c r="I57" s="51">
        <f t="shared" si="11"/>
        <v>792311</v>
      </c>
      <c r="J57" s="51">
        <f t="shared" si="11"/>
        <v>1696634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1696634</v>
      </c>
      <c r="X57" s="51">
        <f t="shared" si="11"/>
        <v>2789995</v>
      </c>
      <c r="Y57" s="51">
        <f t="shared" si="11"/>
        <v>-1093361</v>
      </c>
      <c r="Z57" s="52">
        <f>+IF(X57&lt;&gt;0,+(Y57/X57)*100,0)</f>
        <v>-39.18863653877516</v>
      </c>
      <c r="AA57" s="53">
        <f>SUM(AA52:AA56)</f>
        <v>11159975</v>
      </c>
    </row>
    <row r="58" spans="1:27" ht="13.5">
      <c r="A58" s="86" t="s">
        <v>38</v>
      </c>
      <c r="B58" s="35"/>
      <c r="C58" s="9">
        <v>1050445</v>
      </c>
      <c r="D58" s="10"/>
      <c r="E58" s="11">
        <v>950000</v>
      </c>
      <c r="F58" s="11">
        <v>950000</v>
      </c>
      <c r="G58" s="11">
        <v>33716</v>
      </c>
      <c r="H58" s="11">
        <v>8411</v>
      </c>
      <c r="I58" s="11">
        <v>2222</v>
      </c>
      <c r="J58" s="11">
        <v>44349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44349</v>
      </c>
      <c r="X58" s="11">
        <v>237500</v>
      </c>
      <c r="Y58" s="11">
        <v>-193151</v>
      </c>
      <c r="Z58" s="2">
        <v>-81.33</v>
      </c>
      <c r="AA58" s="15">
        <v>950000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12014619</v>
      </c>
      <c r="D61" s="10"/>
      <c r="E61" s="11">
        <v>14441376</v>
      </c>
      <c r="F61" s="11">
        <v>14447376</v>
      </c>
      <c r="G61" s="11">
        <v>54254</v>
      </c>
      <c r="H61" s="11">
        <v>593555</v>
      </c>
      <c r="I61" s="11">
        <v>1258548</v>
      </c>
      <c r="J61" s="11">
        <v>1906357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1906357</v>
      </c>
      <c r="X61" s="11">
        <v>3611844</v>
      </c>
      <c r="Y61" s="11">
        <v>-1705487</v>
      </c>
      <c r="Z61" s="2">
        <v>-47.22</v>
      </c>
      <c r="AA61" s="15">
        <v>14447376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431012</v>
      </c>
      <c r="H68" s="11">
        <v>1316226</v>
      </c>
      <c r="I68" s="11">
        <v>2195162</v>
      </c>
      <c r="J68" s="11">
        <v>3942400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3942400</v>
      </c>
      <c r="X68" s="11"/>
      <c r="Y68" s="11">
        <v>3942400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431012</v>
      </c>
      <c r="H69" s="79">
        <f t="shared" si="12"/>
        <v>1316226</v>
      </c>
      <c r="I69" s="79">
        <f t="shared" si="12"/>
        <v>2195162</v>
      </c>
      <c r="J69" s="79">
        <f t="shared" si="12"/>
        <v>3942400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3942400</v>
      </c>
      <c r="X69" s="79">
        <f t="shared" si="12"/>
        <v>0</v>
      </c>
      <c r="Y69" s="79">
        <f t="shared" si="12"/>
        <v>3942400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79401635</v>
      </c>
      <c r="D5" s="42">
        <f t="shared" si="0"/>
        <v>0</v>
      </c>
      <c r="E5" s="43">
        <f t="shared" si="0"/>
        <v>48822951</v>
      </c>
      <c r="F5" s="43">
        <f t="shared" si="0"/>
        <v>48822951</v>
      </c>
      <c r="G5" s="43">
        <f t="shared" si="0"/>
        <v>0</v>
      </c>
      <c r="H5" s="43">
        <f t="shared" si="0"/>
        <v>445621</v>
      </c>
      <c r="I5" s="43">
        <f t="shared" si="0"/>
        <v>3344656</v>
      </c>
      <c r="J5" s="43">
        <f t="shared" si="0"/>
        <v>3790277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3790277</v>
      </c>
      <c r="X5" s="43">
        <f t="shared" si="0"/>
        <v>12205738</v>
      </c>
      <c r="Y5" s="43">
        <f t="shared" si="0"/>
        <v>-8415461</v>
      </c>
      <c r="Z5" s="44">
        <f>+IF(X5&lt;&gt;0,+(Y5/X5)*100,0)</f>
        <v>-68.94676094145228</v>
      </c>
      <c r="AA5" s="45">
        <f>SUM(AA11:AA18)</f>
        <v>48822951</v>
      </c>
    </row>
    <row r="6" spans="1:27" ht="13.5">
      <c r="A6" s="46" t="s">
        <v>32</v>
      </c>
      <c r="B6" s="47"/>
      <c r="C6" s="9">
        <v>16351959</v>
      </c>
      <c r="D6" s="10"/>
      <c r="E6" s="11">
        <v>1840000</v>
      </c>
      <c r="F6" s="11">
        <v>1840000</v>
      </c>
      <c r="G6" s="11"/>
      <c r="H6" s="11"/>
      <c r="I6" s="11">
        <v>147688</v>
      </c>
      <c r="J6" s="11">
        <v>147688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147688</v>
      </c>
      <c r="X6" s="11">
        <v>460000</v>
      </c>
      <c r="Y6" s="11">
        <v>-312312</v>
      </c>
      <c r="Z6" s="2">
        <v>-67.89</v>
      </c>
      <c r="AA6" s="15">
        <v>1840000</v>
      </c>
    </row>
    <row r="7" spans="1:27" ht="13.5">
      <c r="A7" s="46" t="s">
        <v>33</v>
      </c>
      <c r="B7" s="47"/>
      <c r="C7" s="9">
        <v>18237177</v>
      </c>
      <c r="D7" s="10"/>
      <c r="E7" s="11">
        <v>21599276</v>
      </c>
      <c r="F7" s="11">
        <v>21599276</v>
      </c>
      <c r="G7" s="11"/>
      <c r="H7" s="11"/>
      <c r="I7" s="11">
        <v>1367658</v>
      </c>
      <c r="J7" s="11">
        <v>1367658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1367658</v>
      </c>
      <c r="X7" s="11">
        <v>5399819</v>
      </c>
      <c r="Y7" s="11">
        <v>-4032161</v>
      </c>
      <c r="Z7" s="2">
        <v>-74.67</v>
      </c>
      <c r="AA7" s="15">
        <v>21599276</v>
      </c>
    </row>
    <row r="8" spans="1:27" ht="13.5">
      <c r="A8" s="46" t="s">
        <v>34</v>
      </c>
      <c r="B8" s="47"/>
      <c r="C8" s="9">
        <v>3771984</v>
      </c>
      <c r="D8" s="10"/>
      <c r="E8" s="11">
        <v>4529000</v>
      </c>
      <c r="F8" s="11">
        <v>4529000</v>
      </c>
      <c r="G8" s="11"/>
      <c r="H8" s="11"/>
      <c r="I8" s="11">
        <v>823962</v>
      </c>
      <c r="J8" s="11">
        <v>823962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823962</v>
      </c>
      <c r="X8" s="11">
        <v>1132250</v>
      </c>
      <c r="Y8" s="11">
        <v>-308288</v>
      </c>
      <c r="Z8" s="2">
        <v>-27.23</v>
      </c>
      <c r="AA8" s="15">
        <v>4529000</v>
      </c>
    </row>
    <row r="9" spans="1:27" ht="13.5">
      <c r="A9" s="46" t="s">
        <v>35</v>
      </c>
      <c r="B9" s="47"/>
      <c r="C9" s="9">
        <v>6216922</v>
      </c>
      <c r="D9" s="10"/>
      <c r="E9" s="11">
        <v>8300500</v>
      </c>
      <c r="F9" s="11">
        <v>8300500</v>
      </c>
      <c r="G9" s="11"/>
      <c r="H9" s="11">
        <v>445621</v>
      </c>
      <c r="I9" s="11">
        <v>956286</v>
      </c>
      <c r="J9" s="11">
        <v>1401907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1401907</v>
      </c>
      <c r="X9" s="11">
        <v>2075125</v>
      </c>
      <c r="Y9" s="11">
        <v>-673218</v>
      </c>
      <c r="Z9" s="2">
        <v>-32.44</v>
      </c>
      <c r="AA9" s="15">
        <v>8300500</v>
      </c>
    </row>
    <row r="10" spans="1:27" ht="13.5">
      <c r="A10" s="46" t="s">
        <v>36</v>
      </c>
      <c r="B10" s="47"/>
      <c r="C10" s="9">
        <v>24737</v>
      </c>
      <c r="D10" s="10"/>
      <c r="E10" s="11">
        <v>15000</v>
      </c>
      <c r="F10" s="11">
        <v>15000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3750</v>
      </c>
      <c r="Y10" s="11">
        <v>-3750</v>
      </c>
      <c r="Z10" s="2">
        <v>-100</v>
      </c>
      <c r="AA10" s="15">
        <v>15000</v>
      </c>
    </row>
    <row r="11" spans="1:27" ht="13.5">
      <c r="A11" s="48" t="s">
        <v>37</v>
      </c>
      <c r="B11" s="47"/>
      <c r="C11" s="49">
        <f aca="true" t="shared" si="1" ref="C11:Y11">SUM(C6:C10)</f>
        <v>44602779</v>
      </c>
      <c r="D11" s="50">
        <f t="shared" si="1"/>
        <v>0</v>
      </c>
      <c r="E11" s="51">
        <f t="shared" si="1"/>
        <v>36283776</v>
      </c>
      <c r="F11" s="51">
        <f t="shared" si="1"/>
        <v>36283776</v>
      </c>
      <c r="G11" s="51">
        <f t="shared" si="1"/>
        <v>0</v>
      </c>
      <c r="H11" s="51">
        <f t="shared" si="1"/>
        <v>445621</v>
      </c>
      <c r="I11" s="51">
        <f t="shared" si="1"/>
        <v>3295594</v>
      </c>
      <c r="J11" s="51">
        <f t="shared" si="1"/>
        <v>3741215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3741215</v>
      </c>
      <c r="X11" s="51">
        <f t="shared" si="1"/>
        <v>9070944</v>
      </c>
      <c r="Y11" s="51">
        <f t="shared" si="1"/>
        <v>-5329729</v>
      </c>
      <c r="Z11" s="52">
        <f>+IF(X11&lt;&gt;0,+(Y11/X11)*100,0)</f>
        <v>-58.756056701485534</v>
      </c>
      <c r="AA11" s="53">
        <f>SUM(AA6:AA10)</f>
        <v>36283776</v>
      </c>
    </row>
    <row r="12" spans="1:27" ht="13.5">
      <c r="A12" s="54" t="s">
        <v>38</v>
      </c>
      <c r="B12" s="35"/>
      <c r="C12" s="9">
        <v>29836707</v>
      </c>
      <c r="D12" s="10"/>
      <c r="E12" s="11">
        <v>10366075</v>
      </c>
      <c r="F12" s="11">
        <v>10366075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2591519</v>
      </c>
      <c r="Y12" s="11">
        <v>-2591519</v>
      </c>
      <c r="Z12" s="2">
        <v>-100</v>
      </c>
      <c r="AA12" s="15">
        <v>10366075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4962149</v>
      </c>
      <c r="D15" s="10"/>
      <c r="E15" s="11">
        <v>2173100</v>
      </c>
      <c r="F15" s="11">
        <v>2173100</v>
      </c>
      <c r="G15" s="11"/>
      <c r="H15" s="11"/>
      <c r="I15" s="11">
        <v>49062</v>
      </c>
      <c r="J15" s="11">
        <v>49062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49062</v>
      </c>
      <c r="X15" s="11">
        <v>543275</v>
      </c>
      <c r="Y15" s="11">
        <v>-494213</v>
      </c>
      <c r="Z15" s="2">
        <v>-90.97</v>
      </c>
      <c r="AA15" s="15">
        <v>2173100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15884404</v>
      </c>
      <c r="D20" s="59">
        <f t="shared" si="2"/>
        <v>0</v>
      </c>
      <c r="E20" s="60">
        <f t="shared" si="2"/>
        <v>39533118</v>
      </c>
      <c r="F20" s="60">
        <f t="shared" si="2"/>
        <v>39533118</v>
      </c>
      <c r="G20" s="60">
        <f t="shared" si="2"/>
        <v>0</v>
      </c>
      <c r="H20" s="60">
        <f t="shared" si="2"/>
        <v>125862</v>
      </c>
      <c r="I20" s="60">
        <f t="shared" si="2"/>
        <v>2524335</v>
      </c>
      <c r="J20" s="60">
        <f t="shared" si="2"/>
        <v>2650197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2650197</v>
      </c>
      <c r="X20" s="60">
        <f t="shared" si="2"/>
        <v>9883280</v>
      </c>
      <c r="Y20" s="60">
        <f t="shared" si="2"/>
        <v>-7233083</v>
      </c>
      <c r="Z20" s="61">
        <f>+IF(X20&lt;&gt;0,+(Y20/X20)*100,0)</f>
        <v>-73.18504585522216</v>
      </c>
      <c r="AA20" s="62">
        <f>SUM(AA26:AA33)</f>
        <v>39533118</v>
      </c>
    </row>
    <row r="21" spans="1:27" ht="13.5">
      <c r="A21" s="46" t="s">
        <v>32</v>
      </c>
      <c r="B21" s="47"/>
      <c r="C21" s="9"/>
      <c r="D21" s="10"/>
      <c r="E21" s="11">
        <v>11854500</v>
      </c>
      <c r="F21" s="11">
        <v>11854500</v>
      </c>
      <c r="G21" s="11"/>
      <c r="H21" s="11"/>
      <c r="I21" s="11">
        <v>1182315</v>
      </c>
      <c r="J21" s="11">
        <v>1182315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1182315</v>
      </c>
      <c r="X21" s="11">
        <v>2963625</v>
      </c>
      <c r="Y21" s="11">
        <v>-1781310</v>
      </c>
      <c r="Z21" s="2">
        <v>-60.11</v>
      </c>
      <c r="AA21" s="15">
        <v>11854500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10460339</v>
      </c>
      <c r="D23" s="10"/>
      <c r="E23" s="11">
        <v>10492315</v>
      </c>
      <c r="F23" s="11">
        <v>10492315</v>
      </c>
      <c r="G23" s="11"/>
      <c r="H23" s="11">
        <v>75156</v>
      </c>
      <c r="I23" s="11">
        <v>873555</v>
      </c>
      <c r="J23" s="11">
        <v>948711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948711</v>
      </c>
      <c r="X23" s="11">
        <v>2623079</v>
      </c>
      <c r="Y23" s="11">
        <v>-1674368</v>
      </c>
      <c r="Z23" s="2">
        <v>-63.83</v>
      </c>
      <c r="AA23" s="15">
        <v>10492315</v>
      </c>
    </row>
    <row r="24" spans="1:27" ht="13.5">
      <c r="A24" s="46" t="s">
        <v>35</v>
      </c>
      <c r="B24" s="47"/>
      <c r="C24" s="9">
        <v>2531450</v>
      </c>
      <c r="D24" s="10"/>
      <c r="E24" s="11">
        <v>8200000</v>
      </c>
      <c r="F24" s="11">
        <v>8200000</v>
      </c>
      <c r="G24" s="11"/>
      <c r="H24" s="11">
        <v>50706</v>
      </c>
      <c r="I24" s="11">
        <v>395909</v>
      </c>
      <c r="J24" s="11">
        <v>446615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446615</v>
      </c>
      <c r="X24" s="11">
        <v>2050000</v>
      </c>
      <c r="Y24" s="11">
        <v>-1603385</v>
      </c>
      <c r="Z24" s="2">
        <v>-78.21</v>
      </c>
      <c r="AA24" s="15">
        <v>8200000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12991789</v>
      </c>
      <c r="D26" s="50">
        <f t="shared" si="3"/>
        <v>0</v>
      </c>
      <c r="E26" s="51">
        <f t="shared" si="3"/>
        <v>30546815</v>
      </c>
      <c r="F26" s="51">
        <f t="shared" si="3"/>
        <v>30546815</v>
      </c>
      <c r="G26" s="51">
        <f t="shared" si="3"/>
        <v>0</v>
      </c>
      <c r="H26" s="51">
        <f t="shared" si="3"/>
        <v>125862</v>
      </c>
      <c r="I26" s="51">
        <f t="shared" si="3"/>
        <v>2451779</v>
      </c>
      <c r="J26" s="51">
        <f t="shared" si="3"/>
        <v>2577641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2577641</v>
      </c>
      <c r="X26" s="51">
        <f t="shared" si="3"/>
        <v>7636704</v>
      </c>
      <c r="Y26" s="51">
        <f t="shared" si="3"/>
        <v>-5059063</v>
      </c>
      <c r="Z26" s="52">
        <f>+IF(X26&lt;&gt;0,+(Y26/X26)*100,0)</f>
        <v>-66.24668181456293</v>
      </c>
      <c r="AA26" s="53">
        <f>SUM(AA21:AA25)</f>
        <v>30546815</v>
      </c>
    </row>
    <row r="27" spans="1:27" ht="13.5">
      <c r="A27" s="54" t="s">
        <v>38</v>
      </c>
      <c r="B27" s="64"/>
      <c r="C27" s="9">
        <v>2892615</v>
      </c>
      <c r="D27" s="10"/>
      <c r="E27" s="11">
        <v>8986303</v>
      </c>
      <c r="F27" s="11">
        <v>8986303</v>
      </c>
      <c r="G27" s="11"/>
      <c r="H27" s="11"/>
      <c r="I27" s="11">
        <v>72556</v>
      </c>
      <c r="J27" s="11">
        <v>72556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72556</v>
      </c>
      <c r="X27" s="11">
        <v>2246576</v>
      </c>
      <c r="Y27" s="11">
        <v>-2174020</v>
      </c>
      <c r="Z27" s="2">
        <v>-96.77</v>
      </c>
      <c r="AA27" s="15">
        <v>8986303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16351959</v>
      </c>
      <c r="D36" s="10">
        <f t="shared" si="4"/>
        <v>0</v>
      </c>
      <c r="E36" s="11">
        <f t="shared" si="4"/>
        <v>13694500</v>
      </c>
      <c r="F36" s="11">
        <f t="shared" si="4"/>
        <v>13694500</v>
      </c>
      <c r="G36" s="11">
        <f t="shared" si="4"/>
        <v>0</v>
      </c>
      <c r="H36" s="11">
        <f t="shared" si="4"/>
        <v>0</v>
      </c>
      <c r="I36" s="11">
        <f t="shared" si="4"/>
        <v>1330003</v>
      </c>
      <c r="J36" s="11">
        <f t="shared" si="4"/>
        <v>1330003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1330003</v>
      </c>
      <c r="X36" s="11">
        <f t="shared" si="4"/>
        <v>3423625</v>
      </c>
      <c r="Y36" s="11">
        <f t="shared" si="4"/>
        <v>-2093622</v>
      </c>
      <c r="Z36" s="2">
        <f aca="true" t="shared" si="5" ref="Z36:Z49">+IF(X36&lt;&gt;0,+(Y36/X36)*100,0)</f>
        <v>-61.15219978823615</v>
      </c>
      <c r="AA36" s="15">
        <f>AA6+AA21</f>
        <v>13694500</v>
      </c>
    </row>
    <row r="37" spans="1:27" ht="13.5">
      <c r="A37" s="46" t="s">
        <v>33</v>
      </c>
      <c r="B37" s="47"/>
      <c r="C37" s="9">
        <f t="shared" si="4"/>
        <v>18237177</v>
      </c>
      <c r="D37" s="10">
        <f t="shared" si="4"/>
        <v>0</v>
      </c>
      <c r="E37" s="11">
        <f t="shared" si="4"/>
        <v>21599276</v>
      </c>
      <c r="F37" s="11">
        <f t="shared" si="4"/>
        <v>21599276</v>
      </c>
      <c r="G37" s="11">
        <f t="shared" si="4"/>
        <v>0</v>
      </c>
      <c r="H37" s="11">
        <f t="shared" si="4"/>
        <v>0</v>
      </c>
      <c r="I37" s="11">
        <f t="shared" si="4"/>
        <v>1367658</v>
      </c>
      <c r="J37" s="11">
        <f t="shared" si="4"/>
        <v>1367658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1367658</v>
      </c>
      <c r="X37" s="11">
        <f t="shared" si="4"/>
        <v>5399819</v>
      </c>
      <c r="Y37" s="11">
        <f t="shared" si="4"/>
        <v>-4032161</v>
      </c>
      <c r="Z37" s="2">
        <f t="shared" si="5"/>
        <v>-74.67215104802587</v>
      </c>
      <c r="AA37" s="15">
        <f>AA7+AA22</f>
        <v>21599276</v>
      </c>
    </row>
    <row r="38" spans="1:27" ht="13.5">
      <c r="A38" s="46" t="s">
        <v>34</v>
      </c>
      <c r="B38" s="47"/>
      <c r="C38" s="9">
        <f t="shared" si="4"/>
        <v>14232323</v>
      </c>
      <c r="D38" s="10">
        <f t="shared" si="4"/>
        <v>0</v>
      </c>
      <c r="E38" s="11">
        <f t="shared" si="4"/>
        <v>15021315</v>
      </c>
      <c r="F38" s="11">
        <f t="shared" si="4"/>
        <v>15021315</v>
      </c>
      <c r="G38" s="11">
        <f t="shared" si="4"/>
        <v>0</v>
      </c>
      <c r="H38" s="11">
        <f t="shared" si="4"/>
        <v>75156</v>
      </c>
      <c r="I38" s="11">
        <f t="shared" si="4"/>
        <v>1697517</v>
      </c>
      <c r="J38" s="11">
        <f t="shared" si="4"/>
        <v>1772673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1772673</v>
      </c>
      <c r="X38" s="11">
        <f t="shared" si="4"/>
        <v>3755329</v>
      </c>
      <c r="Y38" s="11">
        <f t="shared" si="4"/>
        <v>-1982656</v>
      </c>
      <c r="Z38" s="2">
        <f t="shared" si="5"/>
        <v>-52.79580031469946</v>
      </c>
      <c r="AA38" s="15">
        <f>AA8+AA23</f>
        <v>15021315</v>
      </c>
    </row>
    <row r="39" spans="1:27" ht="13.5">
      <c r="A39" s="46" t="s">
        <v>35</v>
      </c>
      <c r="B39" s="47"/>
      <c r="C39" s="9">
        <f t="shared" si="4"/>
        <v>8748372</v>
      </c>
      <c r="D39" s="10">
        <f t="shared" si="4"/>
        <v>0</v>
      </c>
      <c r="E39" s="11">
        <f t="shared" si="4"/>
        <v>16500500</v>
      </c>
      <c r="F39" s="11">
        <f t="shared" si="4"/>
        <v>16500500</v>
      </c>
      <c r="G39" s="11">
        <f t="shared" si="4"/>
        <v>0</v>
      </c>
      <c r="H39" s="11">
        <f t="shared" si="4"/>
        <v>496327</v>
      </c>
      <c r="I39" s="11">
        <f t="shared" si="4"/>
        <v>1352195</v>
      </c>
      <c r="J39" s="11">
        <f t="shared" si="4"/>
        <v>1848522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1848522</v>
      </c>
      <c r="X39" s="11">
        <f t="shared" si="4"/>
        <v>4125125</v>
      </c>
      <c r="Y39" s="11">
        <f t="shared" si="4"/>
        <v>-2276603</v>
      </c>
      <c r="Z39" s="2">
        <f t="shared" si="5"/>
        <v>-55.18870337262507</v>
      </c>
      <c r="AA39" s="15">
        <f>AA9+AA24</f>
        <v>16500500</v>
      </c>
    </row>
    <row r="40" spans="1:27" ht="13.5">
      <c r="A40" s="46" t="s">
        <v>36</v>
      </c>
      <c r="B40" s="47"/>
      <c r="C40" s="9">
        <f t="shared" si="4"/>
        <v>24737</v>
      </c>
      <c r="D40" s="10">
        <f t="shared" si="4"/>
        <v>0</v>
      </c>
      <c r="E40" s="11">
        <f t="shared" si="4"/>
        <v>15000</v>
      </c>
      <c r="F40" s="11">
        <f t="shared" si="4"/>
        <v>15000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3750</v>
      </c>
      <c r="Y40" s="11">
        <f t="shared" si="4"/>
        <v>-3750</v>
      </c>
      <c r="Z40" s="2">
        <f t="shared" si="5"/>
        <v>-100</v>
      </c>
      <c r="AA40" s="15">
        <f>AA10+AA25</f>
        <v>15000</v>
      </c>
    </row>
    <row r="41" spans="1:27" ht="13.5">
      <c r="A41" s="48" t="s">
        <v>37</v>
      </c>
      <c r="B41" s="47"/>
      <c r="C41" s="49">
        <f aca="true" t="shared" si="6" ref="C41:Y41">SUM(C36:C40)</f>
        <v>57594568</v>
      </c>
      <c r="D41" s="50">
        <f t="shared" si="6"/>
        <v>0</v>
      </c>
      <c r="E41" s="51">
        <f t="shared" si="6"/>
        <v>66830591</v>
      </c>
      <c r="F41" s="51">
        <f t="shared" si="6"/>
        <v>66830591</v>
      </c>
      <c r="G41" s="51">
        <f t="shared" si="6"/>
        <v>0</v>
      </c>
      <c r="H41" s="51">
        <f t="shared" si="6"/>
        <v>571483</v>
      </c>
      <c r="I41" s="51">
        <f t="shared" si="6"/>
        <v>5747373</v>
      </c>
      <c r="J41" s="51">
        <f t="shared" si="6"/>
        <v>6318856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6318856</v>
      </c>
      <c r="X41" s="51">
        <f t="shared" si="6"/>
        <v>16707648</v>
      </c>
      <c r="Y41" s="51">
        <f t="shared" si="6"/>
        <v>-10388792</v>
      </c>
      <c r="Z41" s="52">
        <f t="shared" si="5"/>
        <v>-62.1798591878402</v>
      </c>
      <c r="AA41" s="53">
        <f>SUM(AA36:AA40)</f>
        <v>66830591</v>
      </c>
    </row>
    <row r="42" spans="1:27" ht="13.5">
      <c r="A42" s="54" t="s">
        <v>38</v>
      </c>
      <c r="B42" s="35"/>
      <c r="C42" s="65">
        <f aca="true" t="shared" si="7" ref="C42:Y48">C12+C27</f>
        <v>32729322</v>
      </c>
      <c r="D42" s="66">
        <f t="shared" si="7"/>
        <v>0</v>
      </c>
      <c r="E42" s="67">
        <f t="shared" si="7"/>
        <v>19352378</v>
      </c>
      <c r="F42" s="67">
        <f t="shared" si="7"/>
        <v>19352378</v>
      </c>
      <c r="G42" s="67">
        <f t="shared" si="7"/>
        <v>0</v>
      </c>
      <c r="H42" s="67">
        <f t="shared" si="7"/>
        <v>0</v>
      </c>
      <c r="I42" s="67">
        <f t="shared" si="7"/>
        <v>72556</v>
      </c>
      <c r="J42" s="67">
        <f t="shared" si="7"/>
        <v>72556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72556</v>
      </c>
      <c r="X42" s="67">
        <f t="shared" si="7"/>
        <v>4838095</v>
      </c>
      <c r="Y42" s="67">
        <f t="shared" si="7"/>
        <v>-4765539</v>
      </c>
      <c r="Z42" s="69">
        <f t="shared" si="5"/>
        <v>-98.50031882383459</v>
      </c>
      <c r="AA42" s="68">
        <f aca="true" t="shared" si="8" ref="AA42:AA48">AA12+AA27</f>
        <v>19352378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4962149</v>
      </c>
      <c r="D45" s="66">
        <f t="shared" si="7"/>
        <v>0</v>
      </c>
      <c r="E45" s="67">
        <f t="shared" si="7"/>
        <v>2173100</v>
      </c>
      <c r="F45" s="67">
        <f t="shared" si="7"/>
        <v>2173100</v>
      </c>
      <c r="G45" s="67">
        <f t="shared" si="7"/>
        <v>0</v>
      </c>
      <c r="H45" s="67">
        <f t="shared" si="7"/>
        <v>0</v>
      </c>
      <c r="I45" s="67">
        <f t="shared" si="7"/>
        <v>49062</v>
      </c>
      <c r="J45" s="67">
        <f t="shared" si="7"/>
        <v>49062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49062</v>
      </c>
      <c r="X45" s="67">
        <f t="shared" si="7"/>
        <v>543275</v>
      </c>
      <c r="Y45" s="67">
        <f t="shared" si="7"/>
        <v>-494213</v>
      </c>
      <c r="Z45" s="69">
        <f t="shared" si="5"/>
        <v>-90.96921448621784</v>
      </c>
      <c r="AA45" s="68">
        <f t="shared" si="8"/>
        <v>2173100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95286039</v>
      </c>
      <c r="D49" s="78">
        <f t="shared" si="9"/>
        <v>0</v>
      </c>
      <c r="E49" s="79">
        <f t="shared" si="9"/>
        <v>88356069</v>
      </c>
      <c r="F49" s="79">
        <f t="shared" si="9"/>
        <v>88356069</v>
      </c>
      <c r="G49" s="79">
        <f t="shared" si="9"/>
        <v>0</v>
      </c>
      <c r="H49" s="79">
        <f t="shared" si="9"/>
        <v>571483</v>
      </c>
      <c r="I49" s="79">
        <f t="shared" si="9"/>
        <v>5868991</v>
      </c>
      <c r="J49" s="79">
        <f t="shared" si="9"/>
        <v>6440474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6440474</v>
      </c>
      <c r="X49" s="79">
        <f t="shared" si="9"/>
        <v>22089018</v>
      </c>
      <c r="Y49" s="79">
        <f t="shared" si="9"/>
        <v>-15648544</v>
      </c>
      <c r="Z49" s="80">
        <f t="shared" si="5"/>
        <v>-70.8430949714469</v>
      </c>
      <c r="AA49" s="81">
        <f>SUM(AA41:AA48)</f>
        <v>88356069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109377464</v>
      </c>
      <c r="D51" s="66">
        <f t="shared" si="10"/>
        <v>0</v>
      </c>
      <c r="E51" s="67">
        <f t="shared" si="10"/>
        <v>120795471</v>
      </c>
      <c r="F51" s="67">
        <f t="shared" si="10"/>
        <v>120795471</v>
      </c>
      <c r="G51" s="67">
        <f t="shared" si="10"/>
        <v>3779721</v>
      </c>
      <c r="H51" s="67">
        <f t="shared" si="10"/>
        <v>7707472</v>
      </c>
      <c r="I51" s="67">
        <f t="shared" si="10"/>
        <v>8268642</v>
      </c>
      <c r="J51" s="67">
        <f t="shared" si="10"/>
        <v>19755835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19755835</v>
      </c>
      <c r="X51" s="67">
        <f t="shared" si="10"/>
        <v>30198868</v>
      </c>
      <c r="Y51" s="67">
        <f t="shared" si="10"/>
        <v>-10443033</v>
      </c>
      <c r="Z51" s="69">
        <f>+IF(X51&lt;&gt;0,+(Y51/X51)*100,0)</f>
        <v>-34.58087568050564</v>
      </c>
      <c r="AA51" s="68">
        <f>SUM(AA57:AA61)</f>
        <v>120795471</v>
      </c>
    </row>
    <row r="52" spans="1:27" ht="13.5">
      <c r="A52" s="84" t="s">
        <v>32</v>
      </c>
      <c r="B52" s="47"/>
      <c r="C52" s="9">
        <v>50780623</v>
      </c>
      <c r="D52" s="10"/>
      <c r="E52" s="11">
        <v>61851511</v>
      </c>
      <c r="F52" s="11">
        <v>61851511</v>
      </c>
      <c r="G52" s="11">
        <v>1709436</v>
      </c>
      <c r="H52" s="11">
        <v>2851037</v>
      </c>
      <c r="I52" s="11">
        <v>4083266</v>
      </c>
      <c r="J52" s="11">
        <v>8643739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8643739</v>
      </c>
      <c r="X52" s="11">
        <v>15462878</v>
      </c>
      <c r="Y52" s="11">
        <v>-6819139</v>
      </c>
      <c r="Z52" s="2">
        <v>-44.1</v>
      </c>
      <c r="AA52" s="15">
        <v>61851511</v>
      </c>
    </row>
    <row r="53" spans="1:27" ht="13.5">
      <c r="A53" s="84" t="s">
        <v>33</v>
      </c>
      <c r="B53" s="47"/>
      <c r="C53" s="9">
        <v>16972007</v>
      </c>
      <c r="D53" s="10"/>
      <c r="E53" s="11">
        <v>17747297</v>
      </c>
      <c r="F53" s="11">
        <v>17747297</v>
      </c>
      <c r="G53" s="11">
        <v>939728</v>
      </c>
      <c r="H53" s="11">
        <v>1148785</v>
      </c>
      <c r="I53" s="11">
        <v>1472326</v>
      </c>
      <c r="J53" s="11">
        <v>3560839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3560839</v>
      </c>
      <c r="X53" s="11">
        <v>4436824</v>
      </c>
      <c r="Y53" s="11">
        <v>-875985</v>
      </c>
      <c r="Z53" s="2">
        <v>-19.74</v>
      </c>
      <c r="AA53" s="15">
        <v>17747297</v>
      </c>
    </row>
    <row r="54" spans="1:27" ht="13.5">
      <c r="A54" s="84" t="s">
        <v>34</v>
      </c>
      <c r="B54" s="47"/>
      <c r="C54" s="9">
        <v>18055666</v>
      </c>
      <c r="D54" s="10"/>
      <c r="E54" s="11">
        <v>16554838</v>
      </c>
      <c r="F54" s="11">
        <v>16554838</v>
      </c>
      <c r="G54" s="11">
        <v>652191</v>
      </c>
      <c r="H54" s="11">
        <v>886418</v>
      </c>
      <c r="I54" s="11">
        <v>865483</v>
      </c>
      <c r="J54" s="11">
        <v>2404092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2404092</v>
      </c>
      <c r="X54" s="11">
        <v>4138710</v>
      </c>
      <c r="Y54" s="11">
        <v>-1734618</v>
      </c>
      <c r="Z54" s="2">
        <v>-41.91</v>
      </c>
      <c r="AA54" s="15">
        <v>16554838</v>
      </c>
    </row>
    <row r="55" spans="1:27" ht="13.5">
      <c r="A55" s="84" t="s">
        <v>35</v>
      </c>
      <c r="B55" s="47"/>
      <c r="C55" s="9">
        <v>11511732</v>
      </c>
      <c r="D55" s="10"/>
      <c r="E55" s="11">
        <v>11672476</v>
      </c>
      <c r="F55" s="11">
        <v>11672476</v>
      </c>
      <c r="G55" s="11">
        <v>334160</v>
      </c>
      <c r="H55" s="11">
        <v>1424059</v>
      </c>
      <c r="I55" s="11">
        <v>952189</v>
      </c>
      <c r="J55" s="11">
        <v>2710408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2710408</v>
      </c>
      <c r="X55" s="11">
        <v>2918119</v>
      </c>
      <c r="Y55" s="11">
        <v>-207711</v>
      </c>
      <c r="Z55" s="2">
        <v>-7.12</v>
      </c>
      <c r="AA55" s="15">
        <v>11672476</v>
      </c>
    </row>
    <row r="56" spans="1:27" ht="13.5">
      <c r="A56" s="84" t="s">
        <v>36</v>
      </c>
      <c r="B56" s="47"/>
      <c r="C56" s="9">
        <v>2516200</v>
      </c>
      <c r="D56" s="10"/>
      <c r="E56" s="11">
        <v>2546241</v>
      </c>
      <c r="F56" s="11">
        <v>2546241</v>
      </c>
      <c r="G56" s="11">
        <v>43402</v>
      </c>
      <c r="H56" s="11">
        <v>335905</v>
      </c>
      <c r="I56" s="11">
        <v>227716</v>
      </c>
      <c r="J56" s="11">
        <v>607023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607023</v>
      </c>
      <c r="X56" s="11">
        <v>636560</v>
      </c>
      <c r="Y56" s="11">
        <v>-29537</v>
      </c>
      <c r="Z56" s="2">
        <v>-4.64</v>
      </c>
      <c r="AA56" s="15">
        <v>2546241</v>
      </c>
    </row>
    <row r="57" spans="1:27" ht="13.5">
      <c r="A57" s="85" t="s">
        <v>37</v>
      </c>
      <c r="B57" s="47"/>
      <c r="C57" s="49">
        <f aca="true" t="shared" si="11" ref="C57:Y57">SUM(C52:C56)</f>
        <v>99836228</v>
      </c>
      <c r="D57" s="50">
        <f t="shared" si="11"/>
        <v>0</v>
      </c>
      <c r="E57" s="51">
        <f t="shared" si="11"/>
        <v>110372363</v>
      </c>
      <c r="F57" s="51">
        <f t="shared" si="11"/>
        <v>110372363</v>
      </c>
      <c r="G57" s="51">
        <f t="shared" si="11"/>
        <v>3678917</v>
      </c>
      <c r="H57" s="51">
        <f t="shared" si="11"/>
        <v>6646204</v>
      </c>
      <c r="I57" s="51">
        <f t="shared" si="11"/>
        <v>7600980</v>
      </c>
      <c r="J57" s="51">
        <f t="shared" si="11"/>
        <v>17926101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17926101</v>
      </c>
      <c r="X57" s="51">
        <f t="shared" si="11"/>
        <v>27593091</v>
      </c>
      <c r="Y57" s="51">
        <f t="shared" si="11"/>
        <v>-9666990</v>
      </c>
      <c r="Z57" s="52">
        <f>+IF(X57&lt;&gt;0,+(Y57/X57)*100,0)</f>
        <v>-35.03409603512706</v>
      </c>
      <c r="AA57" s="53">
        <f>SUM(AA52:AA56)</f>
        <v>110372363</v>
      </c>
    </row>
    <row r="58" spans="1:27" ht="13.5">
      <c r="A58" s="86" t="s">
        <v>38</v>
      </c>
      <c r="B58" s="35"/>
      <c r="C58" s="9">
        <v>4531384</v>
      </c>
      <c r="D58" s="10"/>
      <c r="E58" s="11">
        <v>4877765</v>
      </c>
      <c r="F58" s="11">
        <v>4877765</v>
      </c>
      <c r="G58" s="11">
        <v>34766</v>
      </c>
      <c r="H58" s="11">
        <v>486075</v>
      </c>
      <c r="I58" s="11">
        <v>563278</v>
      </c>
      <c r="J58" s="11">
        <v>1084119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1084119</v>
      </c>
      <c r="X58" s="11">
        <v>1219441</v>
      </c>
      <c r="Y58" s="11">
        <v>-135322</v>
      </c>
      <c r="Z58" s="2">
        <v>-11.1</v>
      </c>
      <c r="AA58" s="15">
        <v>4877765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5009852</v>
      </c>
      <c r="D61" s="10"/>
      <c r="E61" s="11">
        <v>5545343</v>
      </c>
      <c r="F61" s="11">
        <v>5545343</v>
      </c>
      <c r="G61" s="11">
        <v>66038</v>
      </c>
      <c r="H61" s="11">
        <v>575193</v>
      </c>
      <c r="I61" s="11">
        <v>104384</v>
      </c>
      <c r="J61" s="11">
        <v>745615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745615</v>
      </c>
      <c r="X61" s="11">
        <v>1386336</v>
      </c>
      <c r="Y61" s="11">
        <v>-640721</v>
      </c>
      <c r="Z61" s="2">
        <v>-46.22</v>
      </c>
      <c r="AA61" s="15">
        <v>5545343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3012796</v>
      </c>
      <c r="H65" s="11">
        <v>3440804</v>
      </c>
      <c r="I65" s="11">
        <v>3526012</v>
      </c>
      <c r="J65" s="11">
        <v>9979612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9979612</v>
      </c>
      <c r="X65" s="11"/>
      <c r="Y65" s="11">
        <v>9979612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1550000</v>
      </c>
      <c r="F66" s="14"/>
      <c r="G66" s="14">
        <v>231081</v>
      </c>
      <c r="H66" s="14">
        <v>1376543</v>
      </c>
      <c r="I66" s="14">
        <v>1155203</v>
      </c>
      <c r="J66" s="14">
        <v>2762827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2762827</v>
      </c>
      <c r="X66" s="14"/>
      <c r="Y66" s="14">
        <v>2762827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55355</v>
      </c>
      <c r="H67" s="11">
        <v>518893</v>
      </c>
      <c r="I67" s="11">
        <v>2083266</v>
      </c>
      <c r="J67" s="11">
        <v>2657514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2657514</v>
      </c>
      <c r="X67" s="11"/>
      <c r="Y67" s="11">
        <v>2657514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480489</v>
      </c>
      <c r="H68" s="11">
        <v>2371232</v>
      </c>
      <c r="I68" s="11">
        <v>1504161</v>
      </c>
      <c r="J68" s="11">
        <v>4355882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4355882</v>
      </c>
      <c r="X68" s="11"/>
      <c r="Y68" s="11">
        <v>4355882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1550000</v>
      </c>
      <c r="F69" s="79">
        <f t="shared" si="12"/>
        <v>0</v>
      </c>
      <c r="G69" s="79">
        <f t="shared" si="12"/>
        <v>3779721</v>
      </c>
      <c r="H69" s="79">
        <f t="shared" si="12"/>
        <v>7707472</v>
      </c>
      <c r="I69" s="79">
        <f t="shared" si="12"/>
        <v>8268642</v>
      </c>
      <c r="J69" s="79">
        <f t="shared" si="12"/>
        <v>19755835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19755835</v>
      </c>
      <c r="X69" s="79">
        <f t="shared" si="12"/>
        <v>0</v>
      </c>
      <c r="Y69" s="79">
        <f t="shared" si="12"/>
        <v>19755835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12764168</v>
      </c>
      <c r="D5" s="42">
        <f t="shared" si="0"/>
        <v>0</v>
      </c>
      <c r="E5" s="43">
        <f t="shared" si="0"/>
        <v>10310157</v>
      </c>
      <c r="F5" s="43">
        <f t="shared" si="0"/>
        <v>10310157</v>
      </c>
      <c r="G5" s="43">
        <f t="shared" si="0"/>
        <v>85576</v>
      </c>
      <c r="H5" s="43">
        <f t="shared" si="0"/>
        <v>-17984</v>
      </c>
      <c r="I5" s="43">
        <f t="shared" si="0"/>
        <v>800810</v>
      </c>
      <c r="J5" s="43">
        <f t="shared" si="0"/>
        <v>868402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868402</v>
      </c>
      <c r="X5" s="43">
        <f t="shared" si="0"/>
        <v>2577539</v>
      </c>
      <c r="Y5" s="43">
        <f t="shared" si="0"/>
        <v>-1709137</v>
      </c>
      <c r="Z5" s="44">
        <f>+IF(X5&lt;&gt;0,+(Y5/X5)*100,0)</f>
        <v>-66.30887059322865</v>
      </c>
      <c r="AA5" s="45">
        <f>SUM(AA11:AA18)</f>
        <v>10310157</v>
      </c>
    </row>
    <row r="6" spans="1:27" ht="13.5">
      <c r="A6" s="46" t="s">
        <v>32</v>
      </c>
      <c r="B6" s="47"/>
      <c r="C6" s="9">
        <v>2659243</v>
      </c>
      <c r="D6" s="10"/>
      <c r="E6" s="11">
        <v>1300000</v>
      </c>
      <c r="F6" s="11">
        <v>1300000</v>
      </c>
      <c r="G6" s="11"/>
      <c r="H6" s="11">
        <v>2322</v>
      </c>
      <c r="I6" s="11">
        <v>99116</v>
      </c>
      <c r="J6" s="11">
        <v>101438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101438</v>
      </c>
      <c r="X6" s="11">
        <v>325000</v>
      </c>
      <c r="Y6" s="11">
        <v>-223562</v>
      </c>
      <c r="Z6" s="2">
        <v>-68.79</v>
      </c>
      <c r="AA6" s="15">
        <v>1300000</v>
      </c>
    </row>
    <row r="7" spans="1:27" ht="13.5">
      <c r="A7" s="46" t="s">
        <v>33</v>
      </c>
      <c r="B7" s="47"/>
      <c r="C7" s="9">
        <v>2924419</v>
      </c>
      <c r="D7" s="10"/>
      <c r="E7" s="11">
        <v>1200000</v>
      </c>
      <c r="F7" s="11">
        <v>1200000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300000</v>
      </c>
      <c r="Y7" s="11">
        <v>-300000</v>
      </c>
      <c r="Z7" s="2">
        <v>-100</v>
      </c>
      <c r="AA7" s="15">
        <v>1200000</v>
      </c>
    </row>
    <row r="8" spans="1:27" ht="13.5">
      <c r="A8" s="46" t="s">
        <v>34</v>
      </c>
      <c r="B8" s="47"/>
      <c r="C8" s="9">
        <v>39760</v>
      </c>
      <c r="D8" s="10"/>
      <c r="E8" s="11">
        <v>2527192</v>
      </c>
      <c r="F8" s="11">
        <v>2527192</v>
      </c>
      <c r="G8" s="11"/>
      <c r="H8" s="11"/>
      <c r="I8" s="11">
        <v>203677</v>
      </c>
      <c r="J8" s="11">
        <v>203677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203677</v>
      </c>
      <c r="X8" s="11">
        <v>631798</v>
      </c>
      <c r="Y8" s="11">
        <v>-428121</v>
      </c>
      <c r="Z8" s="2">
        <v>-67.76</v>
      </c>
      <c r="AA8" s="15">
        <v>2527192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198493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5821915</v>
      </c>
      <c r="D11" s="50">
        <f t="shared" si="1"/>
        <v>0</v>
      </c>
      <c r="E11" s="51">
        <f t="shared" si="1"/>
        <v>5027192</v>
      </c>
      <c r="F11" s="51">
        <f t="shared" si="1"/>
        <v>5027192</v>
      </c>
      <c r="G11" s="51">
        <f t="shared" si="1"/>
        <v>0</v>
      </c>
      <c r="H11" s="51">
        <f t="shared" si="1"/>
        <v>2322</v>
      </c>
      <c r="I11" s="51">
        <f t="shared" si="1"/>
        <v>302793</v>
      </c>
      <c r="J11" s="51">
        <f t="shared" si="1"/>
        <v>305115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305115</v>
      </c>
      <c r="X11" s="51">
        <f t="shared" si="1"/>
        <v>1256798</v>
      </c>
      <c r="Y11" s="51">
        <f t="shared" si="1"/>
        <v>-951683</v>
      </c>
      <c r="Z11" s="52">
        <f>+IF(X11&lt;&gt;0,+(Y11/X11)*100,0)</f>
        <v>-75.72282896694617</v>
      </c>
      <c r="AA11" s="53">
        <f>SUM(AA6:AA10)</f>
        <v>5027192</v>
      </c>
    </row>
    <row r="12" spans="1:27" ht="13.5">
      <c r="A12" s="54" t="s">
        <v>38</v>
      </c>
      <c r="B12" s="35"/>
      <c r="C12" s="9">
        <v>4400888</v>
      </c>
      <c r="D12" s="10"/>
      <c r="E12" s="11">
        <v>1450000</v>
      </c>
      <c r="F12" s="11">
        <v>1450000</v>
      </c>
      <c r="G12" s="11"/>
      <c r="H12" s="11"/>
      <c r="I12" s="11">
        <v>20000</v>
      </c>
      <c r="J12" s="11">
        <v>20000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20000</v>
      </c>
      <c r="X12" s="11">
        <v>362500</v>
      </c>
      <c r="Y12" s="11">
        <v>-342500</v>
      </c>
      <c r="Z12" s="2">
        <v>-94.48</v>
      </c>
      <c r="AA12" s="15">
        <v>1450000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2491365</v>
      </c>
      <c r="D15" s="10"/>
      <c r="E15" s="11">
        <v>3684965</v>
      </c>
      <c r="F15" s="11">
        <v>3684965</v>
      </c>
      <c r="G15" s="11">
        <v>85576</v>
      </c>
      <c r="H15" s="11">
        <v>-20306</v>
      </c>
      <c r="I15" s="11">
        <v>471422</v>
      </c>
      <c r="J15" s="11">
        <v>536692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536692</v>
      </c>
      <c r="X15" s="11">
        <v>921241</v>
      </c>
      <c r="Y15" s="11">
        <v>-384549</v>
      </c>
      <c r="Z15" s="2">
        <v>-41.74</v>
      </c>
      <c r="AA15" s="15">
        <v>3684965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50000</v>
      </c>
      <c r="D18" s="17"/>
      <c r="E18" s="18">
        <v>148000</v>
      </c>
      <c r="F18" s="18">
        <v>148000</v>
      </c>
      <c r="G18" s="18"/>
      <c r="H18" s="18"/>
      <c r="I18" s="18">
        <v>6595</v>
      </c>
      <c r="J18" s="18">
        <v>6595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6595</v>
      </c>
      <c r="X18" s="18">
        <v>37000</v>
      </c>
      <c r="Y18" s="18">
        <v>-30405</v>
      </c>
      <c r="Z18" s="3">
        <v>-82.18</v>
      </c>
      <c r="AA18" s="23">
        <v>148000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8501031</v>
      </c>
      <c r="D20" s="59">
        <f t="shared" si="2"/>
        <v>0</v>
      </c>
      <c r="E20" s="60">
        <f t="shared" si="2"/>
        <v>14321668</v>
      </c>
      <c r="F20" s="60">
        <f t="shared" si="2"/>
        <v>14321668</v>
      </c>
      <c r="G20" s="60">
        <f t="shared" si="2"/>
        <v>337166</v>
      </c>
      <c r="H20" s="60">
        <f t="shared" si="2"/>
        <v>236772</v>
      </c>
      <c r="I20" s="60">
        <f t="shared" si="2"/>
        <v>863919</v>
      </c>
      <c r="J20" s="60">
        <f t="shared" si="2"/>
        <v>1437857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1437857</v>
      </c>
      <c r="X20" s="60">
        <f t="shared" si="2"/>
        <v>3580417</v>
      </c>
      <c r="Y20" s="60">
        <f t="shared" si="2"/>
        <v>-2142560</v>
      </c>
      <c r="Z20" s="61">
        <f>+IF(X20&lt;&gt;0,+(Y20/X20)*100,0)</f>
        <v>-59.841074377649306</v>
      </c>
      <c r="AA20" s="62">
        <f>SUM(AA26:AA33)</f>
        <v>14321668</v>
      </c>
    </row>
    <row r="21" spans="1:27" ht="13.5">
      <c r="A21" s="46" t="s">
        <v>32</v>
      </c>
      <c r="B21" s="47"/>
      <c r="C21" s="9">
        <v>1429153</v>
      </c>
      <c r="D21" s="10"/>
      <c r="E21" s="11">
        <v>6735008</v>
      </c>
      <c r="F21" s="11">
        <v>6735008</v>
      </c>
      <c r="G21" s="11"/>
      <c r="H21" s="11">
        <v>35849</v>
      </c>
      <c r="I21" s="11">
        <v>46089</v>
      </c>
      <c r="J21" s="11">
        <v>81938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81938</v>
      </c>
      <c r="X21" s="11">
        <v>1683752</v>
      </c>
      <c r="Y21" s="11">
        <v>-1601814</v>
      </c>
      <c r="Z21" s="2">
        <v>-95.13</v>
      </c>
      <c r="AA21" s="15">
        <v>6735008</v>
      </c>
    </row>
    <row r="22" spans="1:27" ht="13.5">
      <c r="A22" s="46" t="s">
        <v>33</v>
      </c>
      <c r="B22" s="47"/>
      <c r="C22" s="9">
        <v>1083204</v>
      </c>
      <c r="D22" s="10"/>
      <c r="E22" s="11">
        <v>2420429</v>
      </c>
      <c r="F22" s="11">
        <v>2420429</v>
      </c>
      <c r="G22" s="11"/>
      <c r="H22" s="11">
        <v>172458</v>
      </c>
      <c r="I22" s="11">
        <v>239137</v>
      </c>
      <c r="J22" s="11">
        <v>411595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411595</v>
      </c>
      <c r="X22" s="11">
        <v>605107</v>
      </c>
      <c r="Y22" s="11">
        <v>-193512</v>
      </c>
      <c r="Z22" s="2">
        <v>-31.98</v>
      </c>
      <c r="AA22" s="15">
        <v>2420429</v>
      </c>
    </row>
    <row r="23" spans="1:27" ht="13.5">
      <c r="A23" s="46" t="s">
        <v>34</v>
      </c>
      <c r="B23" s="47"/>
      <c r="C23" s="9">
        <v>298214</v>
      </c>
      <c r="D23" s="10"/>
      <c r="E23" s="11">
        <v>1129000</v>
      </c>
      <c r="F23" s="11">
        <v>1129000</v>
      </c>
      <c r="G23" s="11"/>
      <c r="H23" s="11"/>
      <c r="I23" s="11">
        <v>671</v>
      </c>
      <c r="J23" s="11">
        <v>671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671</v>
      </c>
      <c r="X23" s="11">
        <v>282250</v>
      </c>
      <c r="Y23" s="11">
        <v>-281579</v>
      </c>
      <c r="Z23" s="2">
        <v>-99.76</v>
      </c>
      <c r="AA23" s="15">
        <v>1129000</v>
      </c>
    </row>
    <row r="24" spans="1:27" ht="13.5">
      <c r="A24" s="46" t="s">
        <v>35</v>
      </c>
      <c r="B24" s="47"/>
      <c r="C24" s="9">
        <v>3060525</v>
      </c>
      <c r="D24" s="10"/>
      <c r="E24" s="11">
        <v>877192</v>
      </c>
      <c r="F24" s="11">
        <v>877192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219298</v>
      </c>
      <c r="Y24" s="11">
        <v>-219298</v>
      </c>
      <c r="Z24" s="2">
        <v>-100</v>
      </c>
      <c r="AA24" s="15">
        <v>877192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5871096</v>
      </c>
      <c r="D26" s="50">
        <f t="shared" si="3"/>
        <v>0</v>
      </c>
      <c r="E26" s="51">
        <f t="shared" si="3"/>
        <v>11161629</v>
      </c>
      <c r="F26" s="51">
        <f t="shared" si="3"/>
        <v>11161629</v>
      </c>
      <c r="G26" s="51">
        <f t="shared" si="3"/>
        <v>0</v>
      </c>
      <c r="H26" s="51">
        <f t="shared" si="3"/>
        <v>208307</v>
      </c>
      <c r="I26" s="51">
        <f t="shared" si="3"/>
        <v>285897</v>
      </c>
      <c r="J26" s="51">
        <f t="shared" si="3"/>
        <v>494204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494204</v>
      </c>
      <c r="X26" s="51">
        <f t="shared" si="3"/>
        <v>2790407</v>
      </c>
      <c r="Y26" s="51">
        <f t="shared" si="3"/>
        <v>-2296203</v>
      </c>
      <c r="Z26" s="52">
        <f>+IF(X26&lt;&gt;0,+(Y26/X26)*100,0)</f>
        <v>-82.28917860369474</v>
      </c>
      <c r="AA26" s="53">
        <f>SUM(AA21:AA25)</f>
        <v>11161629</v>
      </c>
    </row>
    <row r="27" spans="1:27" ht="13.5">
      <c r="A27" s="54" t="s">
        <v>38</v>
      </c>
      <c r="B27" s="64"/>
      <c r="C27" s="9">
        <v>1264914</v>
      </c>
      <c r="D27" s="10"/>
      <c r="E27" s="11">
        <v>2095789</v>
      </c>
      <c r="F27" s="11">
        <v>2095789</v>
      </c>
      <c r="G27" s="11">
        <v>337166</v>
      </c>
      <c r="H27" s="11">
        <v>22720</v>
      </c>
      <c r="I27" s="11">
        <v>440726</v>
      </c>
      <c r="J27" s="11">
        <v>800612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800612</v>
      </c>
      <c r="X27" s="11">
        <v>523947</v>
      </c>
      <c r="Y27" s="11">
        <v>276665</v>
      </c>
      <c r="Z27" s="2">
        <v>52.8</v>
      </c>
      <c r="AA27" s="15">
        <v>2095789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1365021</v>
      </c>
      <c r="D30" s="10"/>
      <c r="E30" s="11">
        <v>1064250</v>
      </c>
      <c r="F30" s="11">
        <v>1064250</v>
      </c>
      <c r="G30" s="11"/>
      <c r="H30" s="11">
        <v>5745</v>
      </c>
      <c r="I30" s="11">
        <v>137296</v>
      </c>
      <c r="J30" s="11">
        <v>143041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143041</v>
      </c>
      <c r="X30" s="11">
        <v>266063</v>
      </c>
      <c r="Y30" s="11">
        <v>-123022</v>
      </c>
      <c r="Z30" s="2">
        <v>-46.24</v>
      </c>
      <c r="AA30" s="15">
        <v>1064250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4088396</v>
      </c>
      <c r="D36" s="10">
        <f t="shared" si="4"/>
        <v>0</v>
      </c>
      <c r="E36" s="11">
        <f t="shared" si="4"/>
        <v>8035008</v>
      </c>
      <c r="F36" s="11">
        <f t="shared" si="4"/>
        <v>8035008</v>
      </c>
      <c r="G36" s="11">
        <f t="shared" si="4"/>
        <v>0</v>
      </c>
      <c r="H36" s="11">
        <f t="shared" si="4"/>
        <v>38171</v>
      </c>
      <c r="I36" s="11">
        <f t="shared" si="4"/>
        <v>145205</v>
      </c>
      <c r="J36" s="11">
        <f t="shared" si="4"/>
        <v>183376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183376</v>
      </c>
      <c r="X36" s="11">
        <f t="shared" si="4"/>
        <v>2008752</v>
      </c>
      <c r="Y36" s="11">
        <f t="shared" si="4"/>
        <v>-1825376</v>
      </c>
      <c r="Z36" s="2">
        <f aca="true" t="shared" si="5" ref="Z36:Z49">+IF(X36&lt;&gt;0,+(Y36/X36)*100,0)</f>
        <v>-90.87114785697786</v>
      </c>
      <c r="AA36" s="15">
        <f>AA6+AA21</f>
        <v>8035008</v>
      </c>
    </row>
    <row r="37" spans="1:27" ht="13.5">
      <c r="A37" s="46" t="s">
        <v>33</v>
      </c>
      <c r="B37" s="47"/>
      <c r="C37" s="9">
        <f t="shared" si="4"/>
        <v>4007623</v>
      </c>
      <c r="D37" s="10">
        <f t="shared" si="4"/>
        <v>0</v>
      </c>
      <c r="E37" s="11">
        <f t="shared" si="4"/>
        <v>3620429</v>
      </c>
      <c r="F37" s="11">
        <f t="shared" si="4"/>
        <v>3620429</v>
      </c>
      <c r="G37" s="11">
        <f t="shared" si="4"/>
        <v>0</v>
      </c>
      <c r="H37" s="11">
        <f t="shared" si="4"/>
        <v>172458</v>
      </c>
      <c r="I37" s="11">
        <f t="shared" si="4"/>
        <v>239137</v>
      </c>
      <c r="J37" s="11">
        <f t="shared" si="4"/>
        <v>411595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411595</v>
      </c>
      <c r="X37" s="11">
        <f t="shared" si="4"/>
        <v>905107</v>
      </c>
      <c r="Y37" s="11">
        <f t="shared" si="4"/>
        <v>-493512</v>
      </c>
      <c r="Z37" s="2">
        <f t="shared" si="5"/>
        <v>-54.525266073513954</v>
      </c>
      <c r="AA37" s="15">
        <f>AA7+AA22</f>
        <v>3620429</v>
      </c>
    </row>
    <row r="38" spans="1:27" ht="13.5">
      <c r="A38" s="46" t="s">
        <v>34</v>
      </c>
      <c r="B38" s="47"/>
      <c r="C38" s="9">
        <f t="shared" si="4"/>
        <v>337974</v>
      </c>
      <c r="D38" s="10">
        <f t="shared" si="4"/>
        <v>0</v>
      </c>
      <c r="E38" s="11">
        <f t="shared" si="4"/>
        <v>3656192</v>
      </c>
      <c r="F38" s="11">
        <f t="shared" si="4"/>
        <v>3656192</v>
      </c>
      <c r="G38" s="11">
        <f t="shared" si="4"/>
        <v>0</v>
      </c>
      <c r="H38" s="11">
        <f t="shared" si="4"/>
        <v>0</v>
      </c>
      <c r="I38" s="11">
        <f t="shared" si="4"/>
        <v>204348</v>
      </c>
      <c r="J38" s="11">
        <f t="shared" si="4"/>
        <v>204348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204348</v>
      </c>
      <c r="X38" s="11">
        <f t="shared" si="4"/>
        <v>914048</v>
      </c>
      <c r="Y38" s="11">
        <f t="shared" si="4"/>
        <v>-709700</v>
      </c>
      <c r="Z38" s="2">
        <f t="shared" si="5"/>
        <v>-77.64362484245903</v>
      </c>
      <c r="AA38" s="15">
        <f>AA8+AA23</f>
        <v>3656192</v>
      </c>
    </row>
    <row r="39" spans="1:27" ht="13.5">
      <c r="A39" s="46" t="s">
        <v>35</v>
      </c>
      <c r="B39" s="47"/>
      <c r="C39" s="9">
        <f t="shared" si="4"/>
        <v>3060525</v>
      </c>
      <c r="D39" s="10">
        <f t="shared" si="4"/>
        <v>0</v>
      </c>
      <c r="E39" s="11">
        <f t="shared" si="4"/>
        <v>877192</v>
      </c>
      <c r="F39" s="11">
        <f t="shared" si="4"/>
        <v>877192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219298</v>
      </c>
      <c r="Y39" s="11">
        <f t="shared" si="4"/>
        <v>-219298</v>
      </c>
      <c r="Z39" s="2">
        <f t="shared" si="5"/>
        <v>-100</v>
      </c>
      <c r="AA39" s="15">
        <f>AA9+AA24</f>
        <v>877192</v>
      </c>
    </row>
    <row r="40" spans="1:27" ht="13.5">
      <c r="A40" s="46" t="s">
        <v>36</v>
      </c>
      <c r="B40" s="47"/>
      <c r="C40" s="9">
        <f t="shared" si="4"/>
        <v>198493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11693011</v>
      </c>
      <c r="D41" s="50">
        <f t="shared" si="6"/>
        <v>0</v>
      </c>
      <c r="E41" s="51">
        <f t="shared" si="6"/>
        <v>16188821</v>
      </c>
      <c r="F41" s="51">
        <f t="shared" si="6"/>
        <v>16188821</v>
      </c>
      <c r="G41" s="51">
        <f t="shared" si="6"/>
        <v>0</v>
      </c>
      <c r="H41" s="51">
        <f t="shared" si="6"/>
        <v>210629</v>
      </c>
      <c r="I41" s="51">
        <f t="shared" si="6"/>
        <v>588690</v>
      </c>
      <c r="J41" s="51">
        <f t="shared" si="6"/>
        <v>799319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799319</v>
      </c>
      <c r="X41" s="51">
        <f t="shared" si="6"/>
        <v>4047205</v>
      </c>
      <c r="Y41" s="51">
        <f t="shared" si="6"/>
        <v>-3247886</v>
      </c>
      <c r="Z41" s="52">
        <f t="shared" si="5"/>
        <v>-80.25009852478439</v>
      </c>
      <c r="AA41" s="53">
        <f>SUM(AA36:AA40)</f>
        <v>16188821</v>
      </c>
    </row>
    <row r="42" spans="1:27" ht="13.5">
      <c r="A42" s="54" t="s">
        <v>38</v>
      </c>
      <c r="B42" s="35"/>
      <c r="C42" s="65">
        <f aca="true" t="shared" si="7" ref="C42:Y48">C12+C27</f>
        <v>5665802</v>
      </c>
      <c r="D42" s="66">
        <f t="shared" si="7"/>
        <v>0</v>
      </c>
      <c r="E42" s="67">
        <f t="shared" si="7"/>
        <v>3545789</v>
      </c>
      <c r="F42" s="67">
        <f t="shared" si="7"/>
        <v>3545789</v>
      </c>
      <c r="G42" s="67">
        <f t="shared" si="7"/>
        <v>337166</v>
      </c>
      <c r="H42" s="67">
        <f t="shared" si="7"/>
        <v>22720</v>
      </c>
      <c r="I42" s="67">
        <f t="shared" si="7"/>
        <v>460726</v>
      </c>
      <c r="J42" s="67">
        <f t="shared" si="7"/>
        <v>820612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820612</v>
      </c>
      <c r="X42" s="67">
        <f t="shared" si="7"/>
        <v>886447</v>
      </c>
      <c r="Y42" s="67">
        <f t="shared" si="7"/>
        <v>-65835</v>
      </c>
      <c r="Z42" s="69">
        <f t="shared" si="5"/>
        <v>-7.426839957718849</v>
      </c>
      <c r="AA42" s="68">
        <f aca="true" t="shared" si="8" ref="AA42:AA48">AA12+AA27</f>
        <v>3545789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3856386</v>
      </c>
      <c r="D45" s="66">
        <f t="shared" si="7"/>
        <v>0</v>
      </c>
      <c r="E45" s="67">
        <f t="shared" si="7"/>
        <v>4749215</v>
      </c>
      <c r="F45" s="67">
        <f t="shared" si="7"/>
        <v>4749215</v>
      </c>
      <c r="G45" s="67">
        <f t="shared" si="7"/>
        <v>85576</v>
      </c>
      <c r="H45" s="67">
        <f t="shared" si="7"/>
        <v>-14561</v>
      </c>
      <c r="I45" s="67">
        <f t="shared" si="7"/>
        <v>608718</v>
      </c>
      <c r="J45" s="67">
        <f t="shared" si="7"/>
        <v>679733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679733</v>
      </c>
      <c r="X45" s="67">
        <f t="shared" si="7"/>
        <v>1187304</v>
      </c>
      <c r="Y45" s="67">
        <f t="shared" si="7"/>
        <v>-507571</v>
      </c>
      <c r="Z45" s="69">
        <f t="shared" si="5"/>
        <v>-42.74987703233544</v>
      </c>
      <c r="AA45" s="68">
        <f t="shared" si="8"/>
        <v>4749215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50000</v>
      </c>
      <c r="D48" s="66">
        <f t="shared" si="7"/>
        <v>0</v>
      </c>
      <c r="E48" s="67">
        <f t="shared" si="7"/>
        <v>148000</v>
      </c>
      <c r="F48" s="67">
        <f t="shared" si="7"/>
        <v>148000</v>
      </c>
      <c r="G48" s="67">
        <f t="shared" si="7"/>
        <v>0</v>
      </c>
      <c r="H48" s="67">
        <f t="shared" si="7"/>
        <v>0</v>
      </c>
      <c r="I48" s="67">
        <f t="shared" si="7"/>
        <v>6595</v>
      </c>
      <c r="J48" s="67">
        <f t="shared" si="7"/>
        <v>6595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6595</v>
      </c>
      <c r="X48" s="67">
        <f t="shared" si="7"/>
        <v>37000</v>
      </c>
      <c r="Y48" s="67">
        <f t="shared" si="7"/>
        <v>-30405</v>
      </c>
      <c r="Z48" s="69">
        <f t="shared" si="5"/>
        <v>-82.17567567567568</v>
      </c>
      <c r="AA48" s="68">
        <f t="shared" si="8"/>
        <v>148000</v>
      </c>
    </row>
    <row r="49" spans="1:27" ht="13.5">
      <c r="A49" s="75" t="s">
        <v>49</v>
      </c>
      <c r="B49" s="76"/>
      <c r="C49" s="77">
        <f aca="true" t="shared" si="9" ref="C49:Y49">SUM(C41:C48)</f>
        <v>21265199</v>
      </c>
      <c r="D49" s="78">
        <f t="shared" si="9"/>
        <v>0</v>
      </c>
      <c r="E49" s="79">
        <f t="shared" si="9"/>
        <v>24631825</v>
      </c>
      <c r="F49" s="79">
        <f t="shared" si="9"/>
        <v>24631825</v>
      </c>
      <c r="G49" s="79">
        <f t="shared" si="9"/>
        <v>422742</v>
      </c>
      <c r="H49" s="79">
        <f t="shared" si="9"/>
        <v>218788</v>
      </c>
      <c r="I49" s="79">
        <f t="shared" si="9"/>
        <v>1664729</v>
      </c>
      <c r="J49" s="79">
        <f t="shared" si="9"/>
        <v>2306259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2306259</v>
      </c>
      <c r="X49" s="79">
        <f t="shared" si="9"/>
        <v>6157956</v>
      </c>
      <c r="Y49" s="79">
        <f t="shared" si="9"/>
        <v>-3851697</v>
      </c>
      <c r="Z49" s="80">
        <f t="shared" si="5"/>
        <v>-62.54830336559729</v>
      </c>
      <c r="AA49" s="81">
        <f>SUM(AA41:AA48)</f>
        <v>24631825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27267787</v>
      </c>
      <c r="F51" s="67">
        <f t="shared" si="10"/>
        <v>27267787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6816948</v>
      </c>
      <c r="Y51" s="67">
        <f t="shared" si="10"/>
        <v>-6816948</v>
      </c>
      <c r="Z51" s="69">
        <f>+IF(X51&lt;&gt;0,+(Y51/X51)*100,0)</f>
        <v>-100</v>
      </c>
      <c r="AA51" s="68">
        <f>SUM(AA57:AA61)</f>
        <v>27267787</v>
      </c>
    </row>
    <row r="52" spans="1:27" ht="13.5">
      <c r="A52" s="84" t="s">
        <v>32</v>
      </c>
      <c r="B52" s="47"/>
      <c r="C52" s="9"/>
      <c r="D52" s="10"/>
      <c r="E52" s="11">
        <v>6077956</v>
      </c>
      <c r="F52" s="11">
        <v>6077956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1519489</v>
      </c>
      <c r="Y52" s="11">
        <v>-1519489</v>
      </c>
      <c r="Z52" s="2">
        <v>-100</v>
      </c>
      <c r="AA52" s="15">
        <v>6077956</v>
      </c>
    </row>
    <row r="53" spans="1:27" ht="13.5">
      <c r="A53" s="84" t="s">
        <v>33</v>
      </c>
      <c r="B53" s="47"/>
      <c r="C53" s="9"/>
      <c r="D53" s="10"/>
      <c r="E53" s="11">
        <v>3032604</v>
      </c>
      <c r="F53" s="11">
        <v>3032604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758151</v>
      </c>
      <c r="Y53" s="11">
        <v>-758151</v>
      </c>
      <c r="Z53" s="2">
        <v>-100</v>
      </c>
      <c r="AA53" s="15">
        <v>3032604</v>
      </c>
    </row>
    <row r="54" spans="1:27" ht="13.5">
      <c r="A54" s="84" t="s">
        <v>34</v>
      </c>
      <c r="B54" s="47"/>
      <c r="C54" s="9"/>
      <c r="D54" s="10"/>
      <c r="E54" s="11">
        <v>4701770</v>
      </c>
      <c r="F54" s="11">
        <v>4701770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1175443</v>
      </c>
      <c r="Y54" s="11">
        <v>-1175443</v>
      </c>
      <c r="Z54" s="2">
        <v>-100</v>
      </c>
      <c r="AA54" s="15">
        <v>4701770</v>
      </c>
    </row>
    <row r="55" spans="1:27" ht="13.5">
      <c r="A55" s="84" t="s">
        <v>35</v>
      </c>
      <c r="B55" s="47"/>
      <c r="C55" s="9"/>
      <c r="D55" s="10"/>
      <c r="E55" s="11">
        <v>2836083</v>
      </c>
      <c r="F55" s="11">
        <v>2836083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709021</v>
      </c>
      <c r="Y55" s="11">
        <v>-709021</v>
      </c>
      <c r="Z55" s="2">
        <v>-100</v>
      </c>
      <c r="AA55" s="15">
        <v>2836083</v>
      </c>
    </row>
    <row r="56" spans="1:27" ht="13.5">
      <c r="A56" s="84" t="s">
        <v>36</v>
      </c>
      <c r="B56" s="47"/>
      <c r="C56" s="9"/>
      <c r="D56" s="10"/>
      <c r="E56" s="11">
        <v>1266000</v>
      </c>
      <c r="F56" s="11">
        <v>1266000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316500</v>
      </c>
      <c r="Y56" s="11">
        <v>-316500</v>
      </c>
      <c r="Z56" s="2">
        <v>-100</v>
      </c>
      <c r="AA56" s="15">
        <v>1266000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17914413</v>
      </c>
      <c r="F57" s="51">
        <f t="shared" si="11"/>
        <v>17914413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4478604</v>
      </c>
      <c r="Y57" s="51">
        <f t="shared" si="11"/>
        <v>-4478604</v>
      </c>
      <c r="Z57" s="52">
        <f>+IF(X57&lt;&gt;0,+(Y57/X57)*100,0)</f>
        <v>-100</v>
      </c>
      <c r="AA57" s="53">
        <f>SUM(AA52:AA56)</f>
        <v>17914413</v>
      </c>
    </row>
    <row r="58" spans="1:27" ht="13.5">
      <c r="A58" s="86" t="s">
        <v>38</v>
      </c>
      <c r="B58" s="35"/>
      <c r="C58" s="9"/>
      <c r="D58" s="10"/>
      <c r="E58" s="11">
        <v>779000</v>
      </c>
      <c r="F58" s="11">
        <v>779000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194750</v>
      </c>
      <c r="Y58" s="11">
        <v>-194750</v>
      </c>
      <c r="Z58" s="2">
        <v>-100</v>
      </c>
      <c r="AA58" s="15">
        <v>779000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8574374</v>
      </c>
      <c r="F61" s="11">
        <v>8574374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2143594</v>
      </c>
      <c r="Y61" s="11">
        <v>-2143594</v>
      </c>
      <c r="Z61" s="2">
        <v>-100</v>
      </c>
      <c r="AA61" s="15">
        <v>8574374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703000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334300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285188</v>
      </c>
      <c r="H68" s="11">
        <v>1680603</v>
      </c>
      <c r="I68" s="11">
        <v>1600472</v>
      </c>
      <c r="J68" s="11">
        <v>3566263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3566263</v>
      </c>
      <c r="X68" s="11"/>
      <c r="Y68" s="11">
        <v>3566263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1037300</v>
      </c>
      <c r="F69" s="79">
        <f t="shared" si="12"/>
        <v>0</v>
      </c>
      <c r="G69" s="79">
        <f t="shared" si="12"/>
        <v>285188</v>
      </c>
      <c r="H69" s="79">
        <f t="shared" si="12"/>
        <v>1680603</v>
      </c>
      <c r="I69" s="79">
        <f t="shared" si="12"/>
        <v>1600472</v>
      </c>
      <c r="J69" s="79">
        <f t="shared" si="12"/>
        <v>3566263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3566263</v>
      </c>
      <c r="X69" s="79">
        <f t="shared" si="12"/>
        <v>0</v>
      </c>
      <c r="Y69" s="79">
        <f t="shared" si="12"/>
        <v>3566263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16762480</v>
      </c>
      <c r="D5" s="42">
        <f t="shared" si="0"/>
        <v>0</v>
      </c>
      <c r="E5" s="43">
        <f t="shared" si="0"/>
        <v>14931917</v>
      </c>
      <c r="F5" s="43">
        <f t="shared" si="0"/>
        <v>15832178</v>
      </c>
      <c r="G5" s="43">
        <f t="shared" si="0"/>
        <v>0</v>
      </c>
      <c r="H5" s="43">
        <f t="shared" si="0"/>
        <v>713</v>
      </c>
      <c r="I5" s="43">
        <f t="shared" si="0"/>
        <v>12863</v>
      </c>
      <c r="J5" s="43">
        <f t="shared" si="0"/>
        <v>13576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13576</v>
      </c>
      <c r="X5" s="43">
        <f t="shared" si="0"/>
        <v>3958044</v>
      </c>
      <c r="Y5" s="43">
        <f t="shared" si="0"/>
        <v>-3944468</v>
      </c>
      <c r="Z5" s="44">
        <f>+IF(X5&lt;&gt;0,+(Y5/X5)*100,0)</f>
        <v>-99.65700229709422</v>
      </c>
      <c r="AA5" s="45">
        <f>SUM(AA11:AA18)</f>
        <v>15832178</v>
      </c>
    </row>
    <row r="6" spans="1:27" ht="13.5">
      <c r="A6" s="46" t="s">
        <v>32</v>
      </c>
      <c r="B6" s="47"/>
      <c r="C6" s="9">
        <v>6193064</v>
      </c>
      <c r="D6" s="10"/>
      <c r="E6" s="11">
        <v>4586754</v>
      </c>
      <c r="F6" s="11">
        <v>4409945</v>
      </c>
      <c r="G6" s="11"/>
      <c r="H6" s="11">
        <v>713</v>
      </c>
      <c r="I6" s="11"/>
      <c r="J6" s="11">
        <v>713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713</v>
      </c>
      <c r="X6" s="11">
        <v>1102486</v>
      </c>
      <c r="Y6" s="11">
        <v>-1101773</v>
      </c>
      <c r="Z6" s="2">
        <v>-99.94</v>
      </c>
      <c r="AA6" s="15">
        <v>4409945</v>
      </c>
    </row>
    <row r="7" spans="1:27" ht="13.5">
      <c r="A7" s="46" t="s">
        <v>33</v>
      </c>
      <c r="B7" s="47"/>
      <c r="C7" s="9">
        <v>3043996</v>
      </c>
      <c r="D7" s="10"/>
      <c r="E7" s="11">
        <v>1754385</v>
      </c>
      <c r="F7" s="11">
        <v>1754385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438596</v>
      </c>
      <c r="Y7" s="11">
        <v>-438596</v>
      </c>
      <c r="Z7" s="2">
        <v>-100</v>
      </c>
      <c r="AA7" s="15">
        <v>1754385</v>
      </c>
    </row>
    <row r="8" spans="1:27" ht="13.5">
      <c r="A8" s="46" t="s">
        <v>34</v>
      </c>
      <c r="B8" s="47"/>
      <c r="C8" s="9">
        <v>4294411</v>
      </c>
      <c r="D8" s="10"/>
      <c r="E8" s="11">
        <v>929164</v>
      </c>
      <c r="F8" s="11">
        <v>929164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232291</v>
      </c>
      <c r="Y8" s="11">
        <v>-232291</v>
      </c>
      <c r="Z8" s="2">
        <v>-100</v>
      </c>
      <c r="AA8" s="15">
        <v>929164</v>
      </c>
    </row>
    <row r="9" spans="1:27" ht="13.5">
      <c r="A9" s="46" t="s">
        <v>35</v>
      </c>
      <c r="B9" s="47"/>
      <c r="C9" s="9"/>
      <c r="D9" s="10"/>
      <c r="E9" s="11">
        <v>270000</v>
      </c>
      <c r="F9" s="11">
        <v>270000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67500</v>
      </c>
      <c r="Y9" s="11">
        <v>-67500</v>
      </c>
      <c r="Z9" s="2">
        <v>-100</v>
      </c>
      <c r="AA9" s="15">
        <v>270000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13531471</v>
      </c>
      <c r="D11" s="50">
        <f t="shared" si="1"/>
        <v>0</v>
      </c>
      <c r="E11" s="51">
        <f t="shared" si="1"/>
        <v>7540303</v>
      </c>
      <c r="F11" s="51">
        <f t="shared" si="1"/>
        <v>7363494</v>
      </c>
      <c r="G11" s="51">
        <f t="shared" si="1"/>
        <v>0</v>
      </c>
      <c r="H11" s="51">
        <f t="shared" si="1"/>
        <v>713</v>
      </c>
      <c r="I11" s="51">
        <f t="shared" si="1"/>
        <v>0</v>
      </c>
      <c r="J11" s="51">
        <f t="shared" si="1"/>
        <v>713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713</v>
      </c>
      <c r="X11" s="51">
        <f t="shared" si="1"/>
        <v>1840873</v>
      </c>
      <c r="Y11" s="51">
        <f t="shared" si="1"/>
        <v>-1840160</v>
      </c>
      <c r="Z11" s="52">
        <f>+IF(X11&lt;&gt;0,+(Y11/X11)*100,0)</f>
        <v>-99.96126837647138</v>
      </c>
      <c r="AA11" s="53">
        <f>SUM(AA6:AA10)</f>
        <v>7363494</v>
      </c>
    </row>
    <row r="12" spans="1:27" ht="13.5">
      <c r="A12" s="54" t="s">
        <v>38</v>
      </c>
      <c r="B12" s="35"/>
      <c r="C12" s="9"/>
      <c r="D12" s="10"/>
      <c r="E12" s="11">
        <v>6225539</v>
      </c>
      <c r="F12" s="11">
        <v>6576416</v>
      </c>
      <c r="G12" s="11"/>
      <c r="H12" s="11"/>
      <c r="I12" s="11">
        <v>6713</v>
      </c>
      <c r="J12" s="11">
        <v>6713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6713</v>
      </c>
      <c r="X12" s="11">
        <v>1644104</v>
      </c>
      <c r="Y12" s="11">
        <v>-1637391</v>
      </c>
      <c r="Z12" s="2">
        <v>-99.59</v>
      </c>
      <c r="AA12" s="15">
        <v>6576416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3231009</v>
      </c>
      <c r="D15" s="10"/>
      <c r="E15" s="11">
        <v>1166075</v>
      </c>
      <c r="F15" s="11">
        <v>1892268</v>
      </c>
      <c r="G15" s="11"/>
      <c r="H15" s="11"/>
      <c r="I15" s="11">
        <v>6150</v>
      </c>
      <c r="J15" s="11">
        <v>6150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6150</v>
      </c>
      <c r="X15" s="11">
        <v>473067</v>
      </c>
      <c r="Y15" s="11">
        <v>-466917</v>
      </c>
      <c r="Z15" s="2">
        <v>-98.7</v>
      </c>
      <c r="AA15" s="15">
        <v>1892268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917899</v>
      </c>
      <c r="D20" s="59">
        <f t="shared" si="2"/>
        <v>0</v>
      </c>
      <c r="E20" s="60">
        <f t="shared" si="2"/>
        <v>5383546</v>
      </c>
      <c r="F20" s="60">
        <f t="shared" si="2"/>
        <v>5383669</v>
      </c>
      <c r="G20" s="60">
        <f t="shared" si="2"/>
        <v>0</v>
      </c>
      <c r="H20" s="60">
        <f t="shared" si="2"/>
        <v>6025</v>
      </c>
      <c r="I20" s="60">
        <f t="shared" si="2"/>
        <v>6818</v>
      </c>
      <c r="J20" s="60">
        <f t="shared" si="2"/>
        <v>12843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12843</v>
      </c>
      <c r="X20" s="60">
        <f t="shared" si="2"/>
        <v>1345917</v>
      </c>
      <c r="Y20" s="60">
        <f t="shared" si="2"/>
        <v>-1333074</v>
      </c>
      <c r="Z20" s="61">
        <f>+IF(X20&lt;&gt;0,+(Y20/X20)*100,0)</f>
        <v>-99.04578068335566</v>
      </c>
      <c r="AA20" s="62">
        <f>SUM(AA26:AA33)</f>
        <v>5383669</v>
      </c>
    </row>
    <row r="21" spans="1:27" ht="13.5">
      <c r="A21" s="46" t="s">
        <v>32</v>
      </c>
      <c r="B21" s="47"/>
      <c r="C21" s="9">
        <v>870619</v>
      </c>
      <c r="D21" s="10"/>
      <c r="E21" s="11">
        <v>334500</v>
      </c>
      <c r="F21" s="11">
        <v>534500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133625</v>
      </c>
      <c r="Y21" s="11">
        <v>-133625</v>
      </c>
      <c r="Z21" s="2">
        <v>-100</v>
      </c>
      <c r="AA21" s="15">
        <v>534500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4689169</v>
      </c>
      <c r="F23" s="11">
        <v>4689169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1172292</v>
      </c>
      <c r="Y23" s="11">
        <v>-1172292</v>
      </c>
      <c r="Z23" s="2">
        <v>-100</v>
      </c>
      <c r="AA23" s="15">
        <v>4689169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870619</v>
      </c>
      <c r="D26" s="50">
        <f t="shared" si="3"/>
        <v>0</v>
      </c>
      <c r="E26" s="51">
        <f t="shared" si="3"/>
        <v>5023669</v>
      </c>
      <c r="F26" s="51">
        <f t="shared" si="3"/>
        <v>5223669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1305917</v>
      </c>
      <c r="Y26" s="51">
        <f t="shared" si="3"/>
        <v>-1305917</v>
      </c>
      <c r="Z26" s="52">
        <f>+IF(X26&lt;&gt;0,+(Y26/X26)*100,0)</f>
        <v>-100</v>
      </c>
      <c r="AA26" s="53">
        <f>SUM(AA21:AA25)</f>
        <v>5223669</v>
      </c>
    </row>
    <row r="27" spans="1:27" ht="13.5">
      <c r="A27" s="54" t="s">
        <v>38</v>
      </c>
      <c r="B27" s="64"/>
      <c r="C27" s="9"/>
      <c r="D27" s="10"/>
      <c r="E27" s="11">
        <v>39877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47280</v>
      </c>
      <c r="D30" s="10"/>
      <c r="E30" s="11">
        <v>320000</v>
      </c>
      <c r="F30" s="11">
        <v>160000</v>
      </c>
      <c r="G30" s="11"/>
      <c r="H30" s="11">
        <v>6025</v>
      </c>
      <c r="I30" s="11">
        <v>6818</v>
      </c>
      <c r="J30" s="11">
        <v>12843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12843</v>
      </c>
      <c r="X30" s="11">
        <v>40000</v>
      </c>
      <c r="Y30" s="11">
        <v>-27157</v>
      </c>
      <c r="Z30" s="2">
        <v>-67.89</v>
      </c>
      <c r="AA30" s="15">
        <v>160000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7063683</v>
      </c>
      <c r="D36" s="10">
        <f t="shared" si="4"/>
        <v>0</v>
      </c>
      <c r="E36" s="11">
        <f t="shared" si="4"/>
        <v>4921254</v>
      </c>
      <c r="F36" s="11">
        <f t="shared" si="4"/>
        <v>4944445</v>
      </c>
      <c r="G36" s="11">
        <f t="shared" si="4"/>
        <v>0</v>
      </c>
      <c r="H36" s="11">
        <f t="shared" si="4"/>
        <v>713</v>
      </c>
      <c r="I36" s="11">
        <f t="shared" si="4"/>
        <v>0</v>
      </c>
      <c r="J36" s="11">
        <f t="shared" si="4"/>
        <v>713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713</v>
      </c>
      <c r="X36" s="11">
        <f t="shared" si="4"/>
        <v>1236111</v>
      </c>
      <c r="Y36" s="11">
        <f t="shared" si="4"/>
        <v>-1235398</v>
      </c>
      <c r="Z36" s="2">
        <f aca="true" t="shared" si="5" ref="Z36:Z49">+IF(X36&lt;&gt;0,+(Y36/X36)*100,0)</f>
        <v>-99.94231909593879</v>
      </c>
      <c r="AA36" s="15">
        <f>AA6+AA21</f>
        <v>4944445</v>
      </c>
    </row>
    <row r="37" spans="1:27" ht="13.5">
      <c r="A37" s="46" t="s">
        <v>33</v>
      </c>
      <c r="B37" s="47"/>
      <c r="C37" s="9">
        <f t="shared" si="4"/>
        <v>3043996</v>
      </c>
      <c r="D37" s="10">
        <f t="shared" si="4"/>
        <v>0</v>
      </c>
      <c r="E37" s="11">
        <f t="shared" si="4"/>
        <v>1754385</v>
      </c>
      <c r="F37" s="11">
        <f t="shared" si="4"/>
        <v>1754385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438596</v>
      </c>
      <c r="Y37" s="11">
        <f t="shared" si="4"/>
        <v>-438596</v>
      </c>
      <c r="Z37" s="2">
        <f t="shared" si="5"/>
        <v>-100</v>
      </c>
      <c r="AA37" s="15">
        <f>AA7+AA22</f>
        <v>1754385</v>
      </c>
    </row>
    <row r="38" spans="1:27" ht="13.5">
      <c r="A38" s="46" t="s">
        <v>34</v>
      </c>
      <c r="B38" s="47"/>
      <c r="C38" s="9">
        <f t="shared" si="4"/>
        <v>4294411</v>
      </c>
      <c r="D38" s="10">
        <f t="shared" si="4"/>
        <v>0</v>
      </c>
      <c r="E38" s="11">
        <f t="shared" si="4"/>
        <v>5618333</v>
      </c>
      <c r="F38" s="11">
        <f t="shared" si="4"/>
        <v>5618333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1404583</v>
      </c>
      <c r="Y38" s="11">
        <f t="shared" si="4"/>
        <v>-1404583</v>
      </c>
      <c r="Z38" s="2">
        <f t="shared" si="5"/>
        <v>-100</v>
      </c>
      <c r="AA38" s="15">
        <f>AA8+AA23</f>
        <v>5618333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270000</v>
      </c>
      <c r="F39" s="11">
        <f t="shared" si="4"/>
        <v>270000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67500</v>
      </c>
      <c r="Y39" s="11">
        <f t="shared" si="4"/>
        <v>-67500</v>
      </c>
      <c r="Z39" s="2">
        <f t="shared" si="5"/>
        <v>-100</v>
      </c>
      <c r="AA39" s="15">
        <f>AA9+AA24</f>
        <v>270000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14402090</v>
      </c>
      <c r="D41" s="50">
        <f t="shared" si="6"/>
        <v>0</v>
      </c>
      <c r="E41" s="51">
        <f t="shared" si="6"/>
        <v>12563972</v>
      </c>
      <c r="F41" s="51">
        <f t="shared" si="6"/>
        <v>12587163</v>
      </c>
      <c r="G41" s="51">
        <f t="shared" si="6"/>
        <v>0</v>
      </c>
      <c r="H41" s="51">
        <f t="shared" si="6"/>
        <v>713</v>
      </c>
      <c r="I41" s="51">
        <f t="shared" si="6"/>
        <v>0</v>
      </c>
      <c r="J41" s="51">
        <f t="shared" si="6"/>
        <v>713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713</v>
      </c>
      <c r="X41" s="51">
        <f t="shared" si="6"/>
        <v>3146790</v>
      </c>
      <c r="Y41" s="51">
        <f t="shared" si="6"/>
        <v>-3146077</v>
      </c>
      <c r="Z41" s="52">
        <f t="shared" si="5"/>
        <v>-99.9773419897737</v>
      </c>
      <c r="AA41" s="53">
        <f>SUM(AA36:AA40)</f>
        <v>12587163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6265416</v>
      </c>
      <c r="F42" s="67">
        <f t="shared" si="7"/>
        <v>6576416</v>
      </c>
      <c r="G42" s="67">
        <f t="shared" si="7"/>
        <v>0</v>
      </c>
      <c r="H42" s="67">
        <f t="shared" si="7"/>
        <v>0</v>
      </c>
      <c r="I42" s="67">
        <f t="shared" si="7"/>
        <v>6713</v>
      </c>
      <c r="J42" s="67">
        <f t="shared" si="7"/>
        <v>6713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6713</v>
      </c>
      <c r="X42" s="67">
        <f t="shared" si="7"/>
        <v>1644104</v>
      </c>
      <c r="Y42" s="67">
        <f t="shared" si="7"/>
        <v>-1637391</v>
      </c>
      <c r="Z42" s="69">
        <f t="shared" si="5"/>
        <v>-99.59169249633844</v>
      </c>
      <c r="AA42" s="68">
        <f aca="true" t="shared" si="8" ref="AA42:AA48">AA12+AA27</f>
        <v>6576416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3278289</v>
      </c>
      <c r="D45" s="66">
        <f t="shared" si="7"/>
        <v>0</v>
      </c>
      <c r="E45" s="67">
        <f t="shared" si="7"/>
        <v>1486075</v>
      </c>
      <c r="F45" s="67">
        <f t="shared" si="7"/>
        <v>2052268</v>
      </c>
      <c r="G45" s="67">
        <f t="shared" si="7"/>
        <v>0</v>
      </c>
      <c r="H45" s="67">
        <f t="shared" si="7"/>
        <v>6025</v>
      </c>
      <c r="I45" s="67">
        <f t="shared" si="7"/>
        <v>12968</v>
      </c>
      <c r="J45" s="67">
        <f t="shared" si="7"/>
        <v>18993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18993</v>
      </c>
      <c r="X45" s="67">
        <f t="shared" si="7"/>
        <v>513067</v>
      </c>
      <c r="Y45" s="67">
        <f t="shared" si="7"/>
        <v>-494074</v>
      </c>
      <c r="Z45" s="69">
        <f t="shared" si="5"/>
        <v>-96.29814429694368</v>
      </c>
      <c r="AA45" s="68">
        <f t="shared" si="8"/>
        <v>2052268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17680379</v>
      </c>
      <c r="D49" s="78">
        <f t="shared" si="9"/>
        <v>0</v>
      </c>
      <c r="E49" s="79">
        <f t="shared" si="9"/>
        <v>20315463</v>
      </c>
      <c r="F49" s="79">
        <f t="shared" si="9"/>
        <v>21215847</v>
      </c>
      <c r="G49" s="79">
        <f t="shared" si="9"/>
        <v>0</v>
      </c>
      <c r="H49" s="79">
        <f t="shared" si="9"/>
        <v>6738</v>
      </c>
      <c r="I49" s="79">
        <f t="shared" si="9"/>
        <v>19681</v>
      </c>
      <c r="J49" s="79">
        <f t="shared" si="9"/>
        <v>26419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26419</v>
      </c>
      <c r="X49" s="79">
        <f t="shared" si="9"/>
        <v>5303961</v>
      </c>
      <c r="Y49" s="79">
        <f t="shared" si="9"/>
        <v>-5277542</v>
      </c>
      <c r="Z49" s="80">
        <f t="shared" si="5"/>
        <v>-99.50190056073187</v>
      </c>
      <c r="AA49" s="81">
        <f>SUM(AA41:AA48)</f>
        <v>21215847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12856872</v>
      </c>
      <c r="F51" s="67">
        <f t="shared" si="10"/>
        <v>14162975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3540744</v>
      </c>
      <c r="Y51" s="67">
        <f t="shared" si="10"/>
        <v>-3540744</v>
      </c>
      <c r="Z51" s="69">
        <f>+IF(X51&lt;&gt;0,+(Y51/X51)*100,0)</f>
        <v>-100</v>
      </c>
      <c r="AA51" s="68">
        <f>SUM(AA57:AA61)</f>
        <v>14162975</v>
      </c>
    </row>
    <row r="52" spans="1:27" ht="13.5">
      <c r="A52" s="84" t="s">
        <v>32</v>
      </c>
      <c r="B52" s="47"/>
      <c r="C52" s="9"/>
      <c r="D52" s="10"/>
      <c r="E52" s="11">
        <v>1673040</v>
      </c>
      <c r="F52" s="11">
        <v>2199680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549920</v>
      </c>
      <c r="Y52" s="11">
        <v>-549920</v>
      </c>
      <c r="Z52" s="2">
        <v>-100</v>
      </c>
      <c r="AA52" s="15">
        <v>2199680</v>
      </c>
    </row>
    <row r="53" spans="1:27" ht="13.5">
      <c r="A53" s="84" t="s">
        <v>33</v>
      </c>
      <c r="B53" s="47"/>
      <c r="C53" s="9"/>
      <c r="D53" s="10"/>
      <c r="E53" s="11">
        <v>1321000</v>
      </c>
      <c r="F53" s="11">
        <v>1314000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328500</v>
      </c>
      <c r="Y53" s="11">
        <v>-328500</v>
      </c>
      <c r="Z53" s="2">
        <v>-100</v>
      </c>
      <c r="AA53" s="15">
        <v>1314000</v>
      </c>
    </row>
    <row r="54" spans="1:27" ht="13.5">
      <c r="A54" s="84" t="s">
        <v>34</v>
      </c>
      <c r="B54" s="47"/>
      <c r="C54" s="9"/>
      <c r="D54" s="10"/>
      <c r="E54" s="11">
        <v>1421000</v>
      </c>
      <c r="F54" s="11">
        <v>760000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190000</v>
      </c>
      <c r="Y54" s="11">
        <v>-190000</v>
      </c>
      <c r="Z54" s="2">
        <v>-100</v>
      </c>
      <c r="AA54" s="15">
        <v>760000</v>
      </c>
    </row>
    <row r="55" spans="1:27" ht="13.5">
      <c r="A55" s="84" t="s">
        <v>35</v>
      </c>
      <c r="B55" s="47"/>
      <c r="C55" s="9"/>
      <c r="D55" s="10"/>
      <c r="E55" s="11">
        <v>881550</v>
      </c>
      <c r="F55" s="11">
        <v>511450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127863</v>
      </c>
      <c r="Y55" s="11">
        <v>-127863</v>
      </c>
      <c r="Z55" s="2">
        <v>-100</v>
      </c>
      <c r="AA55" s="15">
        <v>511450</v>
      </c>
    </row>
    <row r="56" spans="1:27" ht="13.5">
      <c r="A56" s="84" t="s">
        <v>36</v>
      </c>
      <c r="B56" s="47"/>
      <c r="C56" s="9"/>
      <c r="D56" s="10"/>
      <c r="E56" s="11">
        <v>984272</v>
      </c>
      <c r="F56" s="11">
        <v>968472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242118</v>
      </c>
      <c r="Y56" s="11">
        <v>-242118</v>
      </c>
      <c r="Z56" s="2">
        <v>-100</v>
      </c>
      <c r="AA56" s="15">
        <v>968472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6280862</v>
      </c>
      <c r="F57" s="51">
        <f t="shared" si="11"/>
        <v>5753602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1438401</v>
      </c>
      <c r="Y57" s="51">
        <f t="shared" si="11"/>
        <v>-1438401</v>
      </c>
      <c r="Z57" s="52">
        <f>+IF(X57&lt;&gt;0,+(Y57/X57)*100,0)</f>
        <v>-100</v>
      </c>
      <c r="AA57" s="53">
        <f>SUM(AA52:AA56)</f>
        <v>5753602</v>
      </c>
    </row>
    <row r="58" spans="1:27" ht="13.5">
      <c r="A58" s="86" t="s">
        <v>38</v>
      </c>
      <c r="B58" s="35"/>
      <c r="C58" s="9"/>
      <c r="D58" s="10"/>
      <c r="E58" s="11">
        <v>1544797</v>
      </c>
      <c r="F58" s="11">
        <v>1503128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375782</v>
      </c>
      <c r="Y58" s="11">
        <v>-375782</v>
      </c>
      <c r="Z58" s="2">
        <v>-100</v>
      </c>
      <c r="AA58" s="15">
        <v>1503128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5031213</v>
      </c>
      <c r="F61" s="11">
        <v>6906245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1726561</v>
      </c>
      <c r="Y61" s="11">
        <v>-1726561</v>
      </c>
      <c r="Z61" s="2">
        <v>-100</v>
      </c>
      <c r="AA61" s="15">
        <v>6906245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1122879</v>
      </c>
      <c r="F68" s="11"/>
      <c r="G68" s="11">
        <v>290133</v>
      </c>
      <c r="H68" s="11">
        <v>1382415</v>
      </c>
      <c r="I68" s="11">
        <v>1187104</v>
      </c>
      <c r="J68" s="11">
        <v>2859652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2859652</v>
      </c>
      <c r="X68" s="11"/>
      <c r="Y68" s="11">
        <v>2859652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1122879</v>
      </c>
      <c r="F69" s="79">
        <f t="shared" si="12"/>
        <v>0</v>
      </c>
      <c r="G69" s="79">
        <f t="shared" si="12"/>
        <v>290133</v>
      </c>
      <c r="H69" s="79">
        <f t="shared" si="12"/>
        <v>1382415</v>
      </c>
      <c r="I69" s="79">
        <f t="shared" si="12"/>
        <v>1187104</v>
      </c>
      <c r="J69" s="79">
        <f t="shared" si="12"/>
        <v>2859652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2859652</v>
      </c>
      <c r="X69" s="79">
        <f t="shared" si="12"/>
        <v>0</v>
      </c>
      <c r="Y69" s="79">
        <f t="shared" si="12"/>
        <v>2859652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3394900</v>
      </c>
      <c r="D5" s="42">
        <f t="shared" si="0"/>
        <v>0</v>
      </c>
      <c r="E5" s="43">
        <f t="shared" si="0"/>
        <v>886000</v>
      </c>
      <c r="F5" s="43">
        <f t="shared" si="0"/>
        <v>886000</v>
      </c>
      <c r="G5" s="43">
        <f t="shared" si="0"/>
        <v>114400</v>
      </c>
      <c r="H5" s="43">
        <f t="shared" si="0"/>
        <v>27350</v>
      </c>
      <c r="I5" s="43">
        <f t="shared" si="0"/>
        <v>149667</v>
      </c>
      <c r="J5" s="43">
        <f t="shared" si="0"/>
        <v>291417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291417</v>
      </c>
      <c r="X5" s="43">
        <f t="shared" si="0"/>
        <v>221500</v>
      </c>
      <c r="Y5" s="43">
        <f t="shared" si="0"/>
        <v>69917</v>
      </c>
      <c r="Z5" s="44">
        <f>+IF(X5&lt;&gt;0,+(Y5/X5)*100,0)</f>
        <v>31.56523702031603</v>
      </c>
      <c r="AA5" s="45">
        <f>SUM(AA11:AA18)</f>
        <v>886000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110653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3284247</v>
      </c>
      <c r="D15" s="10"/>
      <c r="E15" s="11">
        <v>886000</v>
      </c>
      <c r="F15" s="11">
        <v>886000</v>
      </c>
      <c r="G15" s="11">
        <v>114400</v>
      </c>
      <c r="H15" s="11">
        <v>27350</v>
      </c>
      <c r="I15" s="11">
        <v>149667</v>
      </c>
      <c r="J15" s="11">
        <v>291417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291417</v>
      </c>
      <c r="X15" s="11">
        <v>221500</v>
      </c>
      <c r="Y15" s="11">
        <v>69917</v>
      </c>
      <c r="Z15" s="2">
        <v>31.57</v>
      </c>
      <c r="AA15" s="15">
        <v>886000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162568</v>
      </c>
      <c r="D20" s="59">
        <f t="shared" si="2"/>
        <v>0</v>
      </c>
      <c r="E20" s="60">
        <f t="shared" si="2"/>
        <v>210000</v>
      </c>
      <c r="F20" s="60">
        <f t="shared" si="2"/>
        <v>210000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52500</v>
      </c>
      <c r="Y20" s="60">
        <f t="shared" si="2"/>
        <v>-52500</v>
      </c>
      <c r="Z20" s="61">
        <f>+IF(X20&lt;&gt;0,+(Y20/X20)*100,0)</f>
        <v>-100</v>
      </c>
      <c r="AA20" s="62">
        <f>SUM(AA26:AA33)</f>
        <v>210000</v>
      </c>
    </row>
    <row r="21" spans="1:27" ht="13.5">
      <c r="A21" s="46" t="s">
        <v>32</v>
      </c>
      <c r="B21" s="47"/>
      <c r="C21" s="9"/>
      <c r="D21" s="10"/>
      <c r="E21" s="11">
        <v>50000</v>
      </c>
      <c r="F21" s="11">
        <v>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12500</v>
      </c>
      <c r="Y21" s="11">
        <v>-12500</v>
      </c>
      <c r="Z21" s="2">
        <v>-100</v>
      </c>
      <c r="AA21" s="15">
        <v>50000</v>
      </c>
    </row>
    <row r="22" spans="1:27" ht="13.5">
      <c r="A22" s="46" t="s">
        <v>33</v>
      </c>
      <c r="B22" s="47"/>
      <c r="C22" s="9"/>
      <c r="D22" s="10"/>
      <c r="E22" s="11">
        <v>50000</v>
      </c>
      <c r="F22" s="11">
        <v>50000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12500</v>
      </c>
      <c r="Y22" s="11">
        <v>-12500</v>
      </c>
      <c r="Z22" s="2">
        <v>-100</v>
      </c>
      <c r="AA22" s="15">
        <v>50000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100000</v>
      </c>
      <c r="F26" s="51">
        <f t="shared" si="3"/>
        <v>100000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25000</v>
      </c>
      <c r="Y26" s="51">
        <f t="shared" si="3"/>
        <v>-25000</v>
      </c>
      <c r="Z26" s="52">
        <f>+IF(X26&lt;&gt;0,+(Y26/X26)*100,0)</f>
        <v>-100</v>
      </c>
      <c r="AA26" s="53">
        <f>SUM(AA21:AA25)</f>
        <v>100000</v>
      </c>
    </row>
    <row r="27" spans="1:27" ht="13.5">
      <c r="A27" s="54" t="s">
        <v>38</v>
      </c>
      <c r="B27" s="64"/>
      <c r="C27" s="9"/>
      <c r="D27" s="10"/>
      <c r="E27" s="11">
        <v>110000</v>
      </c>
      <c r="F27" s="11">
        <v>110000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27500</v>
      </c>
      <c r="Y27" s="11">
        <v>-27500</v>
      </c>
      <c r="Z27" s="2">
        <v>-100</v>
      </c>
      <c r="AA27" s="15">
        <v>110000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162568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50000</v>
      </c>
      <c r="F36" s="11">
        <f t="shared" si="4"/>
        <v>50000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12500</v>
      </c>
      <c r="Y36" s="11">
        <f t="shared" si="4"/>
        <v>-12500</v>
      </c>
      <c r="Z36" s="2">
        <f aca="true" t="shared" si="5" ref="Z36:Z49">+IF(X36&lt;&gt;0,+(Y36/X36)*100,0)</f>
        <v>-100</v>
      </c>
      <c r="AA36" s="15">
        <f>AA6+AA21</f>
        <v>50000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50000</v>
      </c>
      <c r="F37" s="11">
        <f t="shared" si="4"/>
        <v>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12500</v>
      </c>
      <c r="Y37" s="11">
        <f t="shared" si="4"/>
        <v>-12500</v>
      </c>
      <c r="Z37" s="2">
        <f t="shared" si="5"/>
        <v>-100</v>
      </c>
      <c r="AA37" s="15">
        <f>AA7+AA22</f>
        <v>50000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100000</v>
      </c>
      <c r="F41" s="51">
        <f t="shared" si="6"/>
        <v>100000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25000</v>
      </c>
      <c r="Y41" s="51">
        <f t="shared" si="6"/>
        <v>-25000</v>
      </c>
      <c r="Z41" s="52">
        <f t="shared" si="5"/>
        <v>-100</v>
      </c>
      <c r="AA41" s="53">
        <f>SUM(AA36:AA40)</f>
        <v>100000</v>
      </c>
    </row>
    <row r="42" spans="1:27" ht="13.5">
      <c r="A42" s="54" t="s">
        <v>38</v>
      </c>
      <c r="B42" s="35"/>
      <c r="C42" s="65">
        <f aca="true" t="shared" si="7" ref="C42:Y48">C12+C27</f>
        <v>110653</v>
      </c>
      <c r="D42" s="66">
        <f t="shared" si="7"/>
        <v>0</v>
      </c>
      <c r="E42" s="67">
        <f t="shared" si="7"/>
        <v>110000</v>
      </c>
      <c r="F42" s="67">
        <f t="shared" si="7"/>
        <v>110000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27500</v>
      </c>
      <c r="Y42" s="67">
        <f t="shared" si="7"/>
        <v>-27500</v>
      </c>
      <c r="Z42" s="69">
        <f t="shared" si="5"/>
        <v>-100</v>
      </c>
      <c r="AA42" s="68">
        <f aca="true" t="shared" si="8" ref="AA42:AA48">AA12+AA27</f>
        <v>110000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3446815</v>
      </c>
      <c r="D45" s="66">
        <f t="shared" si="7"/>
        <v>0</v>
      </c>
      <c r="E45" s="67">
        <f t="shared" si="7"/>
        <v>886000</v>
      </c>
      <c r="F45" s="67">
        <f t="shared" si="7"/>
        <v>886000</v>
      </c>
      <c r="G45" s="67">
        <f t="shared" si="7"/>
        <v>114400</v>
      </c>
      <c r="H45" s="67">
        <f t="shared" si="7"/>
        <v>27350</v>
      </c>
      <c r="I45" s="67">
        <f t="shared" si="7"/>
        <v>149667</v>
      </c>
      <c r="J45" s="67">
        <f t="shared" si="7"/>
        <v>291417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291417</v>
      </c>
      <c r="X45" s="67">
        <f t="shared" si="7"/>
        <v>221500</v>
      </c>
      <c r="Y45" s="67">
        <f t="shared" si="7"/>
        <v>69917</v>
      </c>
      <c r="Z45" s="69">
        <f t="shared" si="5"/>
        <v>31.56523702031603</v>
      </c>
      <c r="AA45" s="68">
        <f t="shared" si="8"/>
        <v>886000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3557468</v>
      </c>
      <c r="D49" s="78">
        <f t="shared" si="9"/>
        <v>0</v>
      </c>
      <c r="E49" s="79">
        <f t="shared" si="9"/>
        <v>1096000</v>
      </c>
      <c r="F49" s="79">
        <f t="shared" si="9"/>
        <v>1096000</v>
      </c>
      <c r="G49" s="79">
        <f t="shared" si="9"/>
        <v>114400</v>
      </c>
      <c r="H49" s="79">
        <f t="shared" si="9"/>
        <v>27350</v>
      </c>
      <c r="I49" s="79">
        <f t="shared" si="9"/>
        <v>149667</v>
      </c>
      <c r="J49" s="79">
        <f t="shared" si="9"/>
        <v>291417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291417</v>
      </c>
      <c r="X49" s="79">
        <f t="shared" si="9"/>
        <v>274000</v>
      </c>
      <c r="Y49" s="79">
        <f t="shared" si="9"/>
        <v>17417</v>
      </c>
      <c r="Z49" s="80">
        <f t="shared" si="5"/>
        <v>6.3565693430656935</v>
      </c>
      <c r="AA49" s="81">
        <f>SUM(AA41:AA48)</f>
        <v>1096000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13349000</v>
      </c>
      <c r="F51" s="67">
        <f t="shared" si="10"/>
        <v>13349000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3337250</v>
      </c>
      <c r="Y51" s="67">
        <f t="shared" si="10"/>
        <v>-3337250</v>
      </c>
      <c r="Z51" s="69">
        <f>+IF(X51&lt;&gt;0,+(Y51/X51)*100,0)</f>
        <v>-100</v>
      </c>
      <c r="AA51" s="68">
        <f>SUM(AA57:AA61)</f>
        <v>13349000</v>
      </c>
    </row>
    <row r="52" spans="1:27" ht="13.5">
      <c r="A52" s="84" t="s">
        <v>32</v>
      </c>
      <c r="B52" s="47"/>
      <c r="C52" s="9"/>
      <c r="D52" s="10"/>
      <c r="E52" s="11">
        <v>8336000</v>
      </c>
      <c r="F52" s="11">
        <v>8336000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2084000</v>
      </c>
      <c r="Y52" s="11">
        <v>-2084000</v>
      </c>
      <c r="Z52" s="2">
        <v>-100</v>
      </c>
      <c r="AA52" s="15">
        <v>8336000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8336000</v>
      </c>
      <c r="F57" s="51">
        <f t="shared" si="11"/>
        <v>8336000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2084000</v>
      </c>
      <c r="Y57" s="51">
        <f t="shared" si="11"/>
        <v>-2084000</v>
      </c>
      <c r="Z57" s="52">
        <f>+IF(X57&lt;&gt;0,+(Y57/X57)*100,0)</f>
        <v>-100</v>
      </c>
      <c r="AA57" s="53">
        <f>SUM(AA52:AA56)</f>
        <v>8336000</v>
      </c>
    </row>
    <row r="58" spans="1:27" ht="13.5">
      <c r="A58" s="86" t="s">
        <v>38</v>
      </c>
      <c r="B58" s="35"/>
      <c r="C58" s="9"/>
      <c r="D58" s="10"/>
      <c r="E58" s="11">
        <v>297000</v>
      </c>
      <c r="F58" s="11">
        <v>297000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74250</v>
      </c>
      <c r="Y58" s="11">
        <v>-74250</v>
      </c>
      <c r="Z58" s="2">
        <v>-100</v>
      </c>
      <c r="AA58" s="15">
        <v>297000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4716000</v>
      </c>
      <c r="F61" s="11">
        <v>4716000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1179000</v>
      </c>
      <c r="Y61" s="11">
        <v>-1179000</v>
      </c>
      <c r="Z61" s="2">
        <v>-100</v>
      </c>
      <c r="AA61" s="15">
        <v>4716000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13348654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1345646</v>
      </c>
      <c r="H68" s="11">
        <v>2950681</v>
      </c>
      <c r="I68" s="11">
        <v>3032387</v>
      </c>
      <c r="J68" s="11">
        <v>7328714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7328714</v>
      </c>
      <c r="X68" s="11"/>
      <c r="Y68" s="11">
        <v>7328714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13348654</v>
      </c>
      <c r="F69" s="79">
        <f t="shared" si="12"/>
        <v>0</v>
      </c>
      <c r="G69" s="79">
        <f t="shared" si="12"/>
        <v>1345646</v>
      </c>
      <c r="H69" s="79">
        <f t="shared" si="12"/>
        <v>2950681</v>
      </c>
      <c r="I69" s="79">
        <f t="shared" si="12"/>
        <v>3032387</v>
      </c>
      <c r="J69" s="79">
        <f t="shared" si="12"/>
        <v>7328714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7328714</v>
      </c>
      <c r="X69" s="79">
        <f t="shared" si="12"/>
        <v>0</v>
      </c>
      <c r="Y69" s="79">
        <f t="shared" si="12"/>
        <v>7328714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3099399103</v>
      </c>
      <c r="D5" s="42">
        <f t="shared" si="0"/>
        <v>0</v>
      </c>
      <c r="E5" s="43">
        <f t="shared" si="0"/>
        <v>3598929235</v>
      </c>
      <c r="F5" s="43">
        <f t="shared" si="0"/>
        <v>3621871376</v>
      </c>
      <c r="G5" s="43">
        <f t="shared" si="0"/>
        <v>28430058</v>
      </c>
      <c r="H5" s="43">
        <f t="shared" si="0"/>
        <v>168418417</v>
      </c>
      <c r="I5" s="43">
        <f t="shared" si="0"/>
        <v>260223408</v>
      </c>
      <c r="J5" s="43">
        <f t="shared" si="0"/>
        <v>457071883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457071883</v>
      </c>
      <c r="X5" s="43">
        <f t="shared" si="0"/>
        <v>905467845</v>
      </c>
      <c r="Y5" s="43">
        <f t="shared" si="0"/>
        <v>-448395962</v>
      </c>
      <c r="Z5" s="44">
        <f>+IF(X5&lt;&gt;0,+(Y5/X5)*100,0)</f>
        <v>-49.52091501382912</v>
      </c>
      <c r="AA5" s="45">
        <f>SUM(AA11:AA18)</f>
        <v>3621871376</v>
      </c>
    </row>
    <row r="6" spans="1:27" ht="13.5">
      <c r="A6" s="46" t="s">
        <v>32</v>
      </c>
      <c r="B6" s="47"/>
      <c r="C6" s="9">
        <v>691314860</v>
      </c>
      <c r="D6" s="10"/>
      <c r="E6" s="11">
        <v>820979739</v>
      </c>
      <c r="F6" s="11">
        <v>826152591</v>
      </c>
      <c r="G6" s="11">
        <v>-3156911</v>
      </c>
      <c r="H6" s="11">
        <v>60074907</v>
      </c>
      <c r="I6" s="11">
        <v>78593061</v>
      </c>
      <c r="J6" s="11">
        <v>135511057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135511057</v>
      </c>
      <c r="X6" s="11">
        <v>206538148</v>
      </c>
      <c r="Y6" s="11">
        <v>-71027091</v>
      </c>
      <c r="Z6" s="2">
        <v>-34.39</v>
      </c>
      <c r="AA6" s="15">
        <v>826152591</v>
      </c>
    </row>
    <row r="7" spans="1:27" ht="13.5">
      <c r="A7" s="46" t="s">
        <v>33</v>
      </c>
      <c r="B7" s="47"/>
      <c r="C7" s="9">
        <v>469844511</v>
      </c>
      <c r="D7" s="10"/>
      <c r="E7" s="11">
        <v>635891000</v>
      </c>
      <c r="F7" s="11">
        <v>636686980</v>
      </c>
      <c r="G7" s="11">
        <v>14623632</v>
      </c>
      <c r="H7" s="11">
        <v>31333109</v>
      </c>
      <c r="I7" s="11">
        <v>38076986</v>
      </c>
      <c r="J7" s="11">
        <v>84033727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84033727</v>
      </c>
      <c r="X7" s="11">
        <v>159171745</v>
      </c>
      <c r="Y7" s="11">
        <v>-75138018</v>
      </c>
      <c r="Z7" s="2">
        <v>-47.21</v>
      </c>
      <c r="AA7" s="15">
        <v>636686980</v>
      </c>
    </row>
    <row r="8" spans="1:27" ht="13.5">
      <c r="A8" s="46" t="s">
        <v>34</v>
      </c>
      <c r="B8" s="47"/>
      <c r="C8" s="9">
        <v>155591091</v>
      </c>
      <c r="D8" s="10"/>
      <c r="E8" s="11">
        <v>311421386</v>
      </c>
      <c r="F8" s="11">
        <v>311421386</v>
      </c>
      <c r="G8" s="11">
        <v>-1740262</v>
      </c>
      <c r="H8" s="11">
        <v>5804997</v>
      </c>
      <c r="I8" s="11">
        <v>7939413</v>
      </c>
      <c r="J8" s="11">
        <v>12004148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12004148</v>
      </c>
      <c r="X8" s="11">
        <v>77855347</v>
      </c>
      <c r="Y8" s="11">
        <v>-65851199</v>
      </c>
      <c r="Z8" s="2">
        <v>-84.58</v>
      </c>
      <c r="AA8" s="15">
        <v>311421386</v>
      </c>
    </row>
    <row r="9" spans="1:27" ht="13.5">
      <c r="A9" s="46" t="s">
        <v>35</v>
      </c>
      <c r="B9" s="47"/>
      <c r="C9" s="9">
        <v>221385217</v>
      </c>
      <c r="D9" s="10"/>
      <c r="E9" s="11">
        <v>261175099</v>
      </c>
      <c r="F9" s="11">
        <v>263006795</v>
      </c>
      <c r="G9" s="11">
        <v>12171190</v>
      </c>
      <c r="H9" s="11">
        <v>13362961</v>
      </c>
      <c r="I9" s="11">
        <v>21048875</v>
      </c>
      <c r="J9" s="11">
        <v>46583026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46583026</v>
      </c>
      <c r="X9" s="11">
        <v>65751699</v>
      </c>
      <c r="Y9" s="11">
        <v>-19168673</v>
      </c>
      <c r="Z9" s="2">
        <v>-29.15</v>
      </c>
      <c r="AA9" s="15">
        <v>263006795</v>
      </c>
    </row>
    <row r="10" spans="1:27" ht="13.5">
      <c r="A10" s="46" t="s">
        <v>36</v>
      </c>
      <c r="B10" s="47"/>
      <c r="C10" s="9">
        <v>331857611</v>
      </c>
      <c r="D10" s="10"/>
      <c r="E10" s="11">
        <v>359148759</v>
      </c>
      <c r="F10" s="11">
        <v>379856951</v>
      </c>
      <c r="G10" s="11">
        <v>-1481995</v>
      </c>
      <c r="H10" s="11">
        <v>5521766</v>
      </c>
      <c r="I10" s="11">
        <v>10022150</v>
      </c>
      <c r="J10" s="11">
        <v>14061921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14061921</v>
      </c>
      <c r="X10" s="11">
        <v>94964238</v>
      </c>
      <c r="Y10" s="11">
        <v>-80902317</v>
      </c>
      <c r="Z10" s="2">
        <v>-85.19</v>
      </c>
      <c r="AA10" s="15">
        <v>379856951</v>
      </c>
    </row>
    <row r="11" spans="1:27" ht="13.5">
      <c r="A11" s="48" t="s">
        <v>37</v>
      </c>
      <c r="B11" s="47"/>
      <c r="C11" s="49">
        <f aca="true" t="shared" si="1" ref="C11:Y11">SUM(C6:C10)</f>
        <v>1869993290</v>
      </c>
      <c r="D11" s="50">
        <f t="shared" si="1"/>
        <v>0</v>
      </c>
      <c r="E11" s="51">
        <f t="shared" si="1"/>
        <v>2388615983</v>
      </c>
      <c r="F11" s="51">
        <f t="shared" si="1"/>
        <v>2417124703</v>
      </c>
      <c r="G11" s="51">
        <f t="shared" si="1"/>
        <v>20415654</v>
      </c>
      <c r="H11" s="51">
        <f t="shared" si="1"/>
        <v>116097740</v>
      </c>
      <c r="I11" s="51">
        <f t="shared" si="1"/>
        <v>155680485</v>
      </c>
      <c r="J11" s="51">
        <f t="shared" si="1"/>
        <v>292193879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292193879</v>
      </c>
      <c r="X11" s="51">
        <f t="shared" si="1"/>
        <v>604281177</v>
      </c>
      <c r="Y11" s="51">
        <f t="shared" si="1"/>
        <v>-312087298</v>
      </c>
      <c r="Z11" s="52">
        <f>+IF(X11&lt;&gt;0,+(Y11/X11)*100,0)</f>
        <v>-51.64603993614052</v>
      </c>
      <c r="AA11" s="53">
        <f>SUM(AA6:AA10)</f>
        <v>2417124703</v>
      </c>
    </row>
    <row r="12" spans="1:27" ht="13.5">
      <c r="A12" s="54" t="s">
        <v>38</v>
      </c>
      <c r="B12" s="35"/>
      <c r="C12" s="9">
        <v>79887938</v>
      </c>
      <c r="D12" s="10"/>
      <c r="E12" s="11">
        <v>96810098</v>
      </c>
      <c r="F12" s="11">
        <v>97566693</v>
      </c>
      <c r="G12" s="11">
        <v>1321144</v>
      </c>
      <c r="H12" s="11">
        <v>9504844</v>
      </c>
      <c r="I12" s="11">
        <v>2969938</v>
      </c>
      <c r="J12" s="11">
        <v>13795926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13795926</v>
      </c>
      <c r="X12" s="11">
        <v>24391673</v>
      </c>
      <c r="Y12" s="11">
        <v>-10595747</v>
      </c>
      <c r="Z12" s="2">
        <v>-43.44</v>
      </c>
      <c r="AA12" s="15">
        <v>97566693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53319291</v>
      </c>
      <c r="D14" s="10"/>
      <c r="E14" s="11">
        <v>650000</v>
      </c>
      <c r="F14" s="11">
        <v>650000</v>
      </c>
      <c r="G14" s="11"/>
      <c r="H14" s="11"/>
      <c r="I14" s="11">
        <v>1520973</v>
      </c>
      <c r="J14" s="11">
        <v>1520973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1520973</v>
      </c>
      <c r="X14" s="11">
        <v>162500</v>
      </c>
      <c r="Y14" s="11">
        <v>1358473</v>
      </c>
      <c r="Z14" s="2">
        <v>835.98</v>
      </c>
      <c r="AA14" s="15">
        <v>650000</v>
      </c>
    </row>
    <row r="15" spans="1:27" ht="13.5">
      <c r="A15" s="54" t="s">
        <v>41</v>
      </c>
      <c r="B15" s="35" t="s">
        <v>42</v>
      </c>
      <c r="C15" s="9">
        <v>1095703962</v>
      </c>
      <c r="D15" s="10"/>
      <c r="E15" s="11">
        <v>1112853154</v>
      </c>
      <c r="F15" s="11">
        <v>1106529980</v>
      </c>
      <c r="G15" s="11">
        <v>6693260</v>
      </c>
      <c r="H15" s="11">
        <v>42815833</v>
      </c>
      <c r="I15" s="11">
        <v>100052012</v>
      </c>
      <c r="J15" s="11">
        <v>149561105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149561105</v>
      </c>
      <c r="X15" s="11">
        <v>276632495</v>
      </c>
      <c r="Y15" s="11">
        <v>-127071390</v>
      </c>
      <c r="Z15" s="2">
        <v>-45.94</v>
      </c>
      <c r="AA15" s="15">
        <v>1106529980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494622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2834886582</v>
      </c>
      <c r="D20" s="59">
        <f t="shared" si="2"/>
        <v>0</v>
      </c>
      <c r="E20" s="60">
        <f t="shared" si="2"/>
        <v>3175326921</v>
      </c>
      <c r="F20" s="60">
        <f t="shared" si="2"/>
        <v>3282852425</v>
      </c>
      <c r="G20" s="60">
        <f t="shared" si="2"/>
        <v>35246054</v>
      </c>
      <c r="H20" s="60">
        <f t="shared" si="2"/>
        <v>156278950</v>
      </c>
      <c r="I20" s="60">
        <f t="shared" si="2"/>
        <v>193996449</v>
      </c>
      <c r="J20" s="60">
        <f t="shared" si="2"/>
        <v>385521453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385521453</v>
      </c>
      <c r="X20" s="60">
        <f t="shared" si="2"/>
        <v>820713107</v>
      </c>
      <c r="Y20" s="60">
        <f t="shared" si="2"/>
        <v>-435191654</v>
      </c>
      <c r="Z20" s="61">
        <f>+IF(X20&lt;&gt;0,+(Y20/X20)*100,0)</f>
        <v>-53.026039219817164</v>
      </c>
      <c r="AA20" s="62">
        <f>SUM(AA26:AA33)</f>
        <v>3282852425</v>
      </c>
    </row>
    <row r="21" spans="1:27" ht="13.5">
      <c r="A21" s="46" t="s">
        <v>32</v>
      </c>
      <c r="B21" s="47"/>
      <c r="C21" s="9">
        <v>489554830</v>
      </c>
      <c r="D21" s="10"/>
      <c r="E21" s="11">
        <v>589079715</v>
      </c>
      <c r="F21" s="11">
        <v>644927187</v>
      </c>
      <c r="G21" s="11">
        <v>334972</v>
      </c>
      <c r="H21" s="11">
        <v>48689173</v>
      </c>
      <c r="I21" s="11">
        <v>43873353</v>
      </c>
      <c r="J21" s="11">
        <v>92897498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92897498</v>
      </c>
      <c r="X21" s="11">
        <v>161231797</v>
      </c>
      <c r="Y21" s="11">
        <v>-68334299</v>
      </c>
      <c r="Z21" s="2">
        <v>-42.38</v>
      </c>
      <c r="AA21" s="15">
        <v>644927187</v>
      </c>
    </row>
    <row r="22" spans="1:27" ht="13.5">
      <c r="A22" s="46" t="s">
        <v>33</v>
      </c>
      <c r="B22" s="47"/>
      <c r="C22" s="9">
        <v>466390780</v>
      </c>
      <c r="D22" s="10"/>
      <c r="E22" s="11">
        <v>664045800</v>
      </c>
      <c r="F22" s="11">
        <v>668165193</v>
      </c>
      <c r="G22" s="11">
        <v>12905673</v>
      </c>
      <c r="H22" s="11">
        <v>24699504</v>
      </c>
      <c r="I22" s="11">
        <v>26400182</v>
      </c>
      <c r="J22" s="11">
        <v>64005359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64005359</v>
      </c>
      <c r="X22" s="11">
        <v>167041298</v>
      </c>
      <c r="Y22" s="11">
        <v>-103035939</v>
      </c>
      <c r="Z22" s="2">
        <v>-61.68</v>
      </c>
      <c r="AA22" s="15">
        <v>668165193</v>
      </c>
    </row>
    <row r="23" spans="1:27" ht="13.5">
      <c r="A23" s="46" t="s">
        <v>34</v>
      </c>
      <c r="B23" s="47"/>
      <c r="C23" s="9">
        <v>405673536</v>
      </c>
      <c r="D23" s="10"/>
      <c r="E23" s="11">
        <v>286166685</v>
      </c>
      <c r="F23" s="11">
        <v>286266685</v>
      </c>
      <c r="G23" s="11">
        <v>17113823</v>
      </c>
      <c r="H23" s="11">
        <v>26151621</v>
      </c>
      <c r="I23" s="11">
        <v>32662794</v>
      </c>
      <c r="J23" s="11">
        <v>75928238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75928238</v>
      </c>
      <c r="X23" s="11">
        <v>71566671</v>
      </c>
      <c r="Y23" s="11">
        <v>4361567</v>
      </c>
      <c r="Z23" s="2">
        <v>6.09</v>
      </c>
      <c r="AA23" s="15">
        <v>286266685</v>
      </c>
    </row>
    <row r="24" spans="1:27" ht="13.5">
      <c r="A24" s="46" t="s">
        <v>35</v>
      </c>
      <c r="B24" s="47"/>
      <c r="C24" s="9">
        <v>467649716</v>
      </c>
      <c r="D24" s="10"/>
      <c r="E24" s="11">
        <v>547701685</v>
      </c>
      <c r="F24" s="11">
        <v>547701685</v>
      </c>
      <c r="G24" s="11">
        <v>3602680</v>
      </c>
      <c r="H24" s="11">
        <v>20131569</v>
      </c>
      <c r="I24" s="11">
        <v>36413787</v>
      </c>
      <c r="J24" s="11">
        <v>60148036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60148036</v>
      </c>
      <c r="X24" s="11">
        <v>136925421</v>
      </c>
      <c r="Y24" s="11">
        <v>-76777385</v>
      </c>
      <c r="Z24" s="2">
        <v>-56.07</v>
      </c>
      <c r="AA24" s="15">
        <v>547701685</v>
      </c>
    </row>
    <row r="25" spans="1:27" ht="13.5">
      <c r="A25" s="46" t="s">
        <v>36</v>
      </c>
      <c r="B25" s="47"/>
      <c r="C25" s="9">
        <v>322229796</v>
      </c>
      <c r="D25" s="10"/>
      <c r="E25" s="11">
        <v>145460000</v>
      </c>
      <c r="F25" s="11">
        <v>174952914</v>
      </c>
      <c r="G25" s="11">
        <v>-3045930</v>
      </c>
      <c r="H25" s="11">
        <v>5136719</v>
      </c>
      <c r="I25" s="11">
        <v>12335345</v>
      </c>
      <c r="J25" s="11">
        <v>14426134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14426134</v>
      </c>
      <c r="X25" s="11">
        <v>43738229</v>
      </c>
      <c r="Y25" s="11">
        <v>-29312095</v>
      </c>
      <c r="Z25" s="2">
        <v>-67.02</v>
      </c>
      <c r="AA25" s="15">
        <v>174952914</v>
      </c>
    </row>
    <row r="26" spans="1:27" ht="13.5">
      <c r="A26" s="48" t="s">
        <v>37</v>
      </c>
      <c r="B26" s="63"/>
      <c r="C26" s="49">
        <f aca="true" t="shared" si="3" ref="C26:Y26">SUM(C21:C25)</f>
        <v>2151498658</v>
      </c>
      <c r="D26" s="50">
        <f t="shared" si="3"/>
        <v>0</v>
      </c>
      <c r="E26" s="51">
        <f t="shared" si="3"/>
        <v>2232453885</v>
      </c>
      <c r="F26" s="51">
        <f t="shared" si="3"/>
        <v>2322013664</v>
      </c>
      <c r="G26" s="51">
        <f t="shared" si="3"/>
        <v>30911218</v>
      </c>
      <c r="H26" s="51">
        <f t="shared" si="3"/>
        <v>124808586</v>
      </c>
      <c r="I26" s="51">
        <f t="shared" si="3"/>
        <v>151685461</v>
      </c>
      <c r="J26" s="51">
        <f t="shared" si="3"/>
        <v>307405265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307405265</v>
      </c>
      <c r="X26" s="51">
        <f t="shared" si="3"/>
        <v>580503416</v>
      </c>
      <c r="Y26" s="51">
        <f t="shared" si="3"/>
        <v>-273098151</v>
      </c>
      <c r="Z26" s="52">
        <f>+IF(X26&lt;&gt;0,+(Y26/X26)*100,0)</f>
        <v>-47.04505494245016</v>
      </c>
      <c r="AA26" s="53">
        <f>SUM(AA21:AA25)</f>
        <v>2322013664</v>
      </c>
    </row>
    <row r="27" spans="1:27" ht="13.5">
      <c r="A27" s="54" t="s">
        <v>38</v>
      </c>
      <c r="B27" s="64"/>
      <c r="C27" s="9">
        <v>144735127</v>
      </c>
      <c r="D27" s="10"/>
      <c r="E27" s="11">
        <v>199834987</v>
      </c>
      <c r="F27" s="11">
        <v>202941218</v>
      </c>
      <c r="G27" s="11">
        <v>1115631</v>
      </c>
      <c r="H27" s="11">
        <v>10252414</v>
      </c>
      <c r="I27" s="11">
        <v>12267508</v>
      </c>
      <c r="J27" s="11">
        <v>23635553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23635553</v>
      </c>
      <c r="X27" s="11">
        <v>50735305</v>
      </c>
      <c r="Y27" s="11">
        <v>-27099752</v>
      </c>
      <c r="Z27" s="2">
        <v>-53.41</v>
      </c>
      <c r="AA27" s="15">
        <v>202941218</v>
      </c>
    </row>
    <row r="28" spans="1:27" ht="13.5">
      <c r="A28" s="54" t="s">
        <v>39</v>
      </c>
      <c r="B28" s="64"/>
      <c r="C28" s="12">
        <v>6546520</v>
      </c>
      <c r="D28" s="13"/>
      <c r="E28" s="14">
        <v>47207919</v>
      </c>
      <c r="F28" s="14">
        <v>47228883</v>
      </c>
      <c r="G28" s="14"/>
      <c r="H28" s="14">
        <v>3440524</v>
      </c>
      <c r="I28" s="14">
        <v>2826026</v>
      </c>
      <c r="J28" s="14">
        <v>6266550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6266550</v>
      </c>
      <c r="X28" s="14">
        <v>11807221</v>
      </c>
      <c r="Y28" s="14">
        <v>-5540671</v>
      </c>
      <c r="Z28" s="2">
        <v>-46.93</v>
      </c>
      <c r="AA28" s="22">
        <v>47228883</v>
      </c>
    </row>
    <row r="29" spans="1:27" ht="13.5">
      <c r="A29" s="54" t="s">
        <v>40</v>
      </c>
      <c r="B29" s="64"/>
      <c r="C29" s="9">
        <v>2399971</v>
      </c>
      <c r="D29" s="10"/>
      <c r="E29" s="11">
        <v>52850000</v>
      </c>
      <c r="F29" s="11">
        <v>52850000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13212500</v>
      </c>
      <c r="Y29" s="11">
        <v>-13212500</v>
      </c>
      <c r="Z29" s="2">
        <v>-100</v>
      </c>
      <c r="AA29" s="15">
        <v>52850000</v>
      </c>
    </row>
    <row r="30" spans="1:27" ht="13.5">
      <c r="A30" s="54" t="s">
        <v>41</v>
      </c>
      <c r="B30" s="35" t="s">
        <v>42</v>
      </c>
      <c r="C30" s="9">
        <v>529706306</v>
      </c>
      <c r="D30" s="10"/>
      <c r="E30" s="11">
        <v>637730130</v>
      </c>
      <c r="F30" s="11">
        <v>652568660</v>
      </c>
      <c r="G30" s="11">
        <v>3219205</v>
      </c>
      <c r="H30" s="11">
        <v>17777426</v>
      </c>
      <c r="I30" s="11">
        <v>27217454</v>
      </c>
      <c r="J30" s="11">
        <v>48214085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48214085</v>
      </c>
      <c r="X30" s="11">
        <v>163142165</v>
      </c>
      <c r="Y30" s="11">
        <v>-114928080</v>
      </c>
      <c r="Z30" s="2">
        <v>-70.45</v>
      </c>
      <c r="AA30" s="15">
        <v>652568660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5250000</v>
      </c>
      <c r="F33" s="18">
        <v>5250000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1312500</v>
      </c>
      <c r="Y33" s="18">
        <v>-1312500</v>
      </c>
      <c r="Z33" s="3">
        <v>-100</v>
      </c>
      <c r="AA33" s="23">
        <v>5250000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1180869690</v>
      </c>
      <c r="D36" s="10">
        <f t="shared" si="4"/>
        <v>0</v>
      </c>
      <c r="E36" s="11">
        <f t="shared" si="4"/>
        <v>1410059454</v>
      </c>
      <c r="F36" s="11">
        <f t="shared" si="4"/>
        <v>1471079778</v>
      </c>
      <c r="G36" s="11">
        <f t="shared" si="4"/>
        <v>-2821939</v>
      </c>
      <c r="H36" s="11">
        <f t="shared" si="4"/>
        <v>108764080</v>
      </c>
      <c r="I36" s="11">
        <f t="shared" si="4"/>
        <v>122466414</v>
      </c>
      <c r="J36" s="11">
        <f t="shared" si="4"/>
        <v>228408555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228408555</v>
      </c>
      <c r="X36" s="11">
        <f t="shared" si="4"/>
        <v>367769945</v>
      </c>
      <c r="Y36" s="11">
        <f t="shared" si="4"/>
        <v>-139361390</v>
      </c>
      <c r="Z36" s="2">
        <f aca="true" t="shared" si="5" ref="Z36:Z49">+IF(X36&lt;&gt;0,+(Y36/X36)*100,0)</f>
        <v>-37.893632118307</v>
      </c>
      <c r="AA36" s="15">
        <f>AA6+AA21</f>
        <v>1471079778</v>
      </c>
    </row>
    <row r="37" spans="1:27" ht="13.5">
      <c r="A37" s="46" t="s">
        <v>33</v>
      </c>
      <c r="B37" s="47"/>
      <c r="C37" s="9">
        <f t="shared" si="4"/>
        <v>936235291</v>
      </c>
      <c r="D37" s="10">
        <f t="shared" si="4"/>
        <v>0</v>
      </c>
      <c r="E37" s="11">
        <f t="shared" si="4"/>
        <v>1299936800</v>
      </c>
      <c r="F37" s="11">
        <f t="shared" si="4"/>
        <v>1304852173</v>
      </c>
      <c r="G37" s="11">
        <f t="shared" si="4"/>
        <v>27529305</v>
      </c>
      <c r="H37" s="11">
        <f t="shared" si="4"/>
        <v>56032613</v>
      </c>
      <c r="I37" s="11">
        <f t="shared" si="4"/>
        <v>64477168</v>
      </c>
      <c r="J37" s="11">
        <f t="shared" si="4"/>
        <v>148039086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148039086</v>
      </c>
      <c r="X37" s="11">
        <f t="shared" si="4"/>
        <v>326213043</v>
      </c>
      <c r="Y37" s="11">
        <f t="shared" si="4"/>
        <v>-178173957</v>
      </c>
      <c r="Z37" s="2">
        <f t="shared" si="5"/>
        <v>-54.618894254329376</v>
      </c>
      <c r="AA37" s="15">
        <f>AA7+AA22</f>
        <v>1304852173</v>
      </c>
    </row>
    <row r="38" spans="1:27" ht="13.5">
      <c r="A38" s="46" t="s">
        <v>34</v>
      </c>
      <c r="B38" s="47"/>
      <c r="C38" s="9">
        <f t="shared" si="4"/>
        <v>561264627</v>
      </c>
      <c r="D38" s="10">
        <f t="shared" si="4"/>
        <v>0</v>
      </c>
      <c r="E38" s="11">
        <f t="shared" si="4"/>
        <v>597588071</v>
      </c>
      <c r="F38" s="11">
        <f t="shared" si="4"/>
        <v>597688071</v>
      </c>
      <c r="G38" s="11">
        <f t="shared" si="4"/>
        <v>15373561</v>
      </c>
      <c r="H38" s="11">
        <f t="shared" si="4"/>
        <v>31956618</v>
      </c>
      <c r="I38" s="11">
        <f t="shared" si="4"/>
        <v>40602207</v>
      </c>
      <c r="J38" s="11">
        <f t="shared" si="4"/>
        <v>87932386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87932386</v>
      </c>
      <c r="X38" s="11">
        <f t="shared" si="4"/>
        <v>149422018</v>
      </c>
      <c r="Y38" s="11">
        <f t="shared" si="4"/>
        <v>-61489632</v>
      </c>
      <c r="Z38" s="2">
        <f t="shared" si="5"/>
        <v>-41.15165410227561</v>
      </c>
      <c r="AA38" s="15">
        <f>AA8+AA23</f>
        <v>597688071</v>
      </c>
    </row>
    <row r="39" spans="1:27" ht="13.5">
      <c r="A39" s="46" t="s">
        <v>35</v>
      </c>
      <c r="B39" s="47"/>
      <c r="C39" s="9">
        <f t="shared" si="4"/>
        <v>689034933</v>
      </c>
      <c r="D39" s="10">
        <f t="shared" si="4"/>
        <v>0</v>
      </c>
      <c r="E39" s="11">
        <f t="shared" si="4"/>
        <v>808876784</v>
      </c>
      <c r="F39" s="11">
        <f t="shared" si="4"/>
        <v>810708480</v>
      </c>
      <c r="G39" s="11">
        <f t="shared" si="4"/>
        <v>15773870</v>
      </c>
      <c r="H39" s="11">
        <f t="shared" si="4"/>
        <v>33494530</v>
      </c>
      <c r="I39" s="11">
        <f t="shared" si="4"/>
        <v>57462662</v>
      </c>
      <c r="J39" s="11">
        <f t="shared" si="4"/>
        <v>106731062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106731062</v>
      </c>
      <c r="X39" s="11">
        <f t="shared" si="4"/>
        <v>202677120</v>
      </c>
      <c r="Y39" s="11">
        <f t="shared" si="4"/>
        <v>-95946058</v>
      </c>
      <c r="Z39" s="2">
        <f t="shared" si="5"/>
        <v>-47.33936321968656</v>
      </c>
      <c r="AA39" s="15">
        <f>AA9+AA24</f>
        <v>810708480</v>
      </c>
    </row>
    <row r="40" spans="1:27" ht="13.5">
      <c r="A40" s="46" t="s">
        <v>36</v>
      </c>
      <c r="B40" s="47"/>
      <c r="C40" s="9">
        <f t="shared" si="4"/>
        <v>654087407</v>
      </c>
      <c r="D40" s="10">
        <f t="shared" si="4"/>
        <v>0</v>
      </c>
      <c r="E40" s="11">
        <f t="shared" si="4"/>
        <v>504608759</v>
      </c>
      <c r="F40" s="11">
        <f t="shared" si="4"/>
        <v>554809865</v>
      </c>
      <c r="G40" s="11">
        <f t="shared" si="4"/>
        <v>-4527925</v>
      </c>
      <c r="H40" s="11">
        <f t="shared" si="4"/>
        <v>10658485</v>
      </c>
      <c r="I40" s="11">
        <f t="shared" si="4"/>
        <v>22357495</v>
      </c>
      <c r="J40" s="11">
        <f t="shared" si="4"/>
        <v>28488055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28488055</v>
      </c>
      <c r="X40" s="11">
        <f t="shared" si="4"/>
        <v>138702467</v>
      </c>
      <c r="Y40" s="11">
        <f t="shared" si="4"/>
        <v>-110214412</v>
      </c>
      <c r="Z40" s="2">
        <f t="shared" si="5"/>
        <v>-79.46103222518745</v>
      </c>
      <c r="AA40" s="15">
        <f>AA10+AA25</f>
        <v>554809865</v>
      </c>
    </row>
    <row r="41" spans="1:27" ht="13.5">
      <c r="A41" s="48" t="s">
        <v>37</v>
      </c>
      <c r="B41" s="47"/>
      <c r="C41" s="49">
        <f aca="true" t="shared" si="6" ref="C41:Y41">SUM(C36:C40)</f>
        <v>4021491948</v>
      </c>
      <c r="D41" s="50">
        <f t="shared" si="6"/>
        <v>0</v>
      </c>
      <c r="E41" s="51">
        <f t="shared" si="6"/>
        <v>4621069868</v>
      </c>
      <c r="F41" s="51">
        <f t="shared" si="6"/>
        <v>4739138367</v>
      </c>
      <c r="G41" s="51">
        <f t="shared" si="6"/>
        <v>51326872</v>
      </c>
      <c r="H41" s="51">
        <f t="shared" si="6"/>
        <v>240906326</v>
      </c>
      <c r="I41" s="51">
        <f t="shared" si="6"/>
        <v>307365946</v>
      </c>
      <c r="J41" s="51">
        <f t="shared" si="6"/>
        <v>599599144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599599144</v>
      </c>
      <c r="X41" s="51">
        <f t="shared" si="6"/>
        <v>1184784593</v>
      </c>
      <c r="Y41" s="51">
        <f t="shared" si="6"/>
        <v>-585185449</v>
      </c>
      <c r="Z41" s="52">
        <f t="shared" si="5"/>
        <v>-49.3917166426218</v>
      </c>
      <c r="AA41" s="53">
        <f>SUM(AA36:AA40)</f>
        <v>4739138367</v>
      </c>
    </row>
    <row r="42" spans="1:27" ht="13.5">
      <c r="A42" s="54" t="s">
        <v>38</v>
      </c>
      <c r="B42" s="35"/>
      <c r="C42" s="65">
        <f aca="true" t="shared" si="7" ref="C42:Y48">C12+C27</f>
        <v>224623065</v>
      </c>
      <c r="D42" s="66">
        <f t="shared" si="7"/>
        <v>0</v>
      </c>
      <c r="E42" s="67">
        <f t="shared" si="7"/>
        <v>296645085</v>
      </c>
      <c r="F42" s="67">
        <f t="shared" si="7"/>
        <v>300507911</v>
      </c>
      <c r="G42" s="67">
        <f t="shared" si="7"/>
        <v>2436775</v>
      </c>
      <c r="H42" s="67">
        <f t="shared" si="7"/>
        <v>19757258</v>
      </c>
      <c r="I42" s="67">
        <f t="shared" si="7"/>
        <v>15237446</v>
      </c>
      <c r="J42" s="67">
        <f t="shared" si="7"/>
        <v>37431479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37431479</v>
      </c>
      <c r="X42" s="67">
        <f t="shared" si="7"/>
        <v>75126978</v>
      </c>
      <c r="Y42" s="67">
        <f t="shared" si="7"/>
        <v>-37695499</v>
      </c>
      <c r="Z42" s="69">
        <f t="shared" si="5"/>
        <v>-50.175715839388616</v>
      </c>
      <c r="AA42" s="68">
        <f aca="true" t="shared" si="8" ref="AA42:AA48">AA12+AA27</f>
        <v>300507911</v>
      </c>
    </row>
    <row r="43" spans="1:27" ht="13.5">
      <c r="A43" s="54" t="s">
        <v>39</v>
      </c>
      <c r="B43" s="35"/>
      <c r="C43" s="70">
        <f t="shared" si="7"/>
        <v>6546520</v>
      </c>
      <c r="D43" s="71">
        <f t="shared" si="7"/>
        <v>0</v>
      </c>
      <c r="E43" s="72">
        <f t="shared" si="7"/>
        <v>47207919</v>
      </c>
      <c r="F43" s="72">
        <f t="shared" si="7"/>
        <v>47228883</v>
      </c>
      <c r="G43" s="72">
        <f t="shared" si="7"/>
        <v>0</v>
      </c>
      <c r="H43" s="72">
        <f t="shared" si="7"/>
        <v>3440524</v>
      </c>
      <c r="I43" s="72">
        <f t="shared" si="7"/>
        <v>2826026</v>
      </c>
      <c r="J43" s="72">
        <f t="shared" si="7"/>
        <v>6266550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6266550</v>
      </c>
      <c r="X43" s="72">
        <f t="shared" si="7"/>
        <v>11807221</v>
      </c>
      <c r="Y43" s="72">
        <f t="shared" si="7"/>
        <v>-5540671</v>
      </c>
      <c r="Z43" s="73">
        <f t="shared" si="5"/>
        <v>-46.92612258210463</v>
      </c>
      <c r="AA43" s="74">
        <f t="shared" si="8"/>
        <v>47228883</v>
      </c>
    </row>
    <row r="44" spans="1:27" ht="13.5">
      <c r="A44" s="54" t="s">
        <v>40</v>
      </c>
      <c r="B44" s="35"/>
      <c r="C44" s="65">
        <f t="shared" si="7"/>
        <v>55719262</v>
      </c>
      <c r="D44" s="66">
        <f t="shared" si="7"/>
        <v>0</v>
      </c>
      <c r="E44" s="67">
        <f t="shared" si="7"/>
        <v>53500000</v>
      </c>
      <c r="F44" s="67">
        <f t="shared" si="7"/>
        <v>53500000</v>
      </c>
      <c r="G44" s="67">
        <f t="shared" si="7"/>
        <v>0</v>
      </c>
      <c r="H44" s="67">
        <f t="shared" si="7"/>
        <v>0</v>
      </c>
      <c r="I44" s="67">
        <f t="shared" si="7"/>
        <v>1520973</v>
      </c>
      <c r="J44" s="67">
        <f t="shared" si="7"/>
        <v>1520973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1520973</v>
      </c>
      <c r="X44" s="67">
        <f t="shared" si="7"/>
        <v>13375000</v>
      </c>
      <c r="Y44" s="67">
        <f t="shared" si="7"/>
        <v>-11854027</v>
      </c>
      <c r="Z44" s="69">
        <f t="shared" si="5"/>
        <v>-88.62823925233644</v>
      </c>
      <c r="AA44" s="68">
        <f t="shared" si="8"/>
        <v>53500000</v>
      </c>
    </row>
    <row r="45" spans="1:27" ht="13.5">
      <c r="A45" s="54" t="s">
        <v>41</v>
      </c>
      <c r="B45" s="35" t="s">
        <v>42</v>
      </c>
      <c r="C45" s="65">
        <f t="shared" si="7"/>
        <v>1625410268</v>
      </c>
      <c r="D45" s="66">
        <f t="shared" si="7"/>
        <v>0</v>
      </c>
      <c r="E45" s="67">
        <f t="shared" si="7"/>
        <v>1750583284</v>
      </c>
      <c r="F45" s="67">
        <f t="shared" si="7"/>
        <v>1759098640</v>
      </c>
      <c r="G45" s="67">
        <f t="shared" si="7"/>
        <v>9912465</v>
      </c>
      <c r="H45" s="67">
        <f t="shared" si="7"/>
        <v>60593259</v>
      </c>
      <c r="I45" s="67">
        <f t="shared" si="7"/>
        <v>127269466</v>
      </c>
      <c r="J45" s="67">
        <f t="shared" si="7"/>
        <v>197775190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197775190</v>
      </c>
      <c r="X45" s="67">
        <f t="shared" si="7"/>
        <v>439774660</v>
      </c>
      <c r="Y45" s="67">
        <f t="shared" si="7"/>
        <v>-241999470</v>
      </c>
      <c r="Z45" s="69">
        <f t="shared" si="5"/>
        <v>-55.02806141672647</v>
      </c>
      <c r="AA45" s="68">
        <f t="shared" si="8"/>
        <v>1759098640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494622</v>
      </c>
      <c r="D48" s="66">
        <f t="shared" si="7"/>
        <v>0</v>
      </c>
      <c r="E48" s="67">
        <f t="shared" si="7"/>
        <v>5250000</v>
      </c>
      <c r="F48" s="67">
        <f t="shared" si="7"/>
        <v>5250000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1312500</v>
      </c>
      <c r="Y48" s="67">
        <f t="shared" si="7"/>
        <v>-1312500</v>
      </c>
      <c r="Z48" s="69">
        <f t="shared" si="5"/>
        <v>-100</v>
      </c>
      <c r="AA48" s="68">
        <f t="shared" si="8"/>
        <v>5250000</v>
      </c>
    </row>
    <row r="49" spans="1:27" ht="13.5">
      <c r="A49" s="75" t="s">
        <v>49</v>
      </c>
      <c r="B49" s="76"/>
      <c r="C49" s="77">
        <f aca="true" t="shared" si="9" ref="C49:Y49">SUM(C41:C48)</f>
        <v>5934285685</v>
      </c>
      <c r="D49" s="78">
        <f t="shared" si="9"/>
        <v>0</v>
      </c>
      <c r="E49" s="79">
        <f t="shared" si="9"/>
        <v>6774256156</v>
      </c>
      <c r="F49" s="79">
        <f t="shared" si="9"/>
        <v>6904723801</v>
      </c>
      <c r="G49" s="79">
        <f t="shared" si="9"/>
        <v>63676112</v>
      </c>
      <c r="H49" s="79">
        <f t="shared" si="9"/>
        <v>324697367</v>
      </c>
      <c r="I49" s="79">
        <f t="shared" si="9"/>
        <v>454219857</v>
      </c>
      <c r="J49" s="79">
        <f t="shared" si="9"/>
        <v>842593336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842593336</v>
      </c>
      <c r="X49" s="79">
        <f t="shared" si="9"/>
        <v>1726180952</v>
      </c>
      <c r="Y49" s="79">
        <f t="shared" si="9"/>
        <v>-883587616</v>
      </c>
      <c r="Z49" s="80">
        <f t="shared" si="5"/>
        <v>-51.18742707572178</v>
      </c>
      <c r="AA49" s="81">
        <f>SUM(AA41:AA48)</f>
        <v>6904723801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3338994810</v>
      </c>
      <c r="D51" s="66">
        <f t="shared" si="10"/>
        <v>0</v>
      </c>
      <c r="E51" s="67">
        <f t="shared" si="10"/>
        <v>3812039380</v>
      </c>
      <c r="F51" s="67">
        <f t="shared" si="10"/>
        <v>3812039387</v>
      </c>
      <c r="G51" s="67">
        <f t="shared" si="10"/>
        <v>128266485</v>
      </c>
      <c r="H51" s="67">
        <f t="shared" si="10"/>
        <v>243339537</v>
      </c>
      <c r="I51" s="67">
        <f t="shared" si="10"/>
        <v>281144157</v>
      </c>
      <c r="J51" s="67">
        <f t="shared" si="10"/>
        <v>652750179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652750179</v>
      </c>
      <c r="X51" s="67">
        <f t="shared" si="10"/>
        <v>953009847</v>
      </c>
      <c r="Y51" s="67">
        <f t="shared" si="10"/>
        <v>-300259668</v>
      </c>
      <c r="Z51" s="69">
        <f>+IF(X51&lt;&gt;0,+(Y51/X51)*100,0)</f>
        <v>-31.506460184560925</v>
      </c>
      <c r="AA51" s="68">
        <f>SUM(AA57:AA61)</f>
        <v>3812039387</v>
      </c>
    </row>
    <row r="52" spans="1:27" ht="13.5">
      <c r="A52" s="84" t="s">
        <v>32</v>
      </c>
      <c r="B52" s="47"/>
      <c r="C52" s="9">
        <v>430595432</v>
      </c>
      <c r="D52" s="10"/>
      <c r="E52" s="11">
        <v>824572602</v>
      </c>
      <c r="F52" s="11">
        <v>422970559</v>
      </c>
      <c r="G52" s="11">
        <v>13641387</v>
      </c>
      <c r="H52" s="11">
        <v>29903500</v>
      </c>
      <c r="I52" s="11">
        <v>65451179</v>
      </c>
      <c r="J52" s="11">
        <v>108996066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108996066</v>
      </c>
      <c r="X52" s="11">
        <v>105742640</v>
      </c>
      <c r="Y52" s="11">
        <v>3253426</v>
      </c>
      <c r="Z52" s="2">
        <v>3.08</v>
      </c>
      <c r="AA52" s="15">
        <v>422970559</v>
      </c>
    </row>
    <row r="53" spans="1:27" ht="13.5">
      <c r="A53" s="84" t="s">
        <v>33</v>
      </c>
      <c r="B53" s="47"/>
      <c r="C53" s="9">
        <v>394456145</v>
      </c>
      <c r="D53" s="10"/>
      <c r="E53" s="11">
        <v>570090534</v>
      </c>
      <c r="F53" s="11">
        <v>417391187</v>
      </c>
      <c r="G53" s="11">
        <v>19315347</v>
      </c>
      <c r="H53" s="11">
        <v>30845427</v>
      </c>
      <c r="I53" s="11">
        <v>45580719</v>
      </c>
      <c r="J53" s="11">
        <v>95741493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95741493</v>
      </c>
      <c r="X53" s="11">
        <v>104347797</v>
      </c>
      <c r="Y53" s="11">
        <v>-8606304</v>
      </c>
      <c r="Z53" s="2">
        <v>-8.25</v>
      </c>
      <c r="AA53" s="15">
        <v>417391187</v>
      </c>
    </row>
    <row r="54" spans="1:27" ht="13.5">
      <c r="A54" s="84" t="s">
        <v>34</v>
      </c>
      <c r="B54" s="47"/>
      <c r="C54" s="9">
        <v>51128732</v>
      </c>
      <c r="D54" s="10"/>
      <c r="E54" s="11">
        <v>87236335</v>
      </c>
      <c r="F54" s="11">
        <v>43812889</v>
      </c>
      <c r="G54" s="11">
        <v>4148109</v>
      </c>
      <c r="H54" s="11">
        <v>3817779</v>
      </c>
      <c r="I54" s="11">
        <v>6052398</v>
      </c>
      <c r="J54" s="11">
        <v>14018286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14018286</v>
      </c>
      <c r="X54" s="11">
        <v>10953222</v>
      </c>
      <c r="Y54" s="11">
        <v>3065064</v>
      </c>
      <c r="Z54" s="2">
        <v>27.98</v>
      </c>
      <c r="AA54" s="15">
        <v>43812889</v>
      </c>
    </row>
    <row r="55" spans="1:27" ht="13.5">
      <c r="A55" s="84" t="s">
        <v>35</v>
      </c>
      <c r="B55" s="47"/>
      <c r="C55" s="9">
        <v>118364961</v>
      </c>
      <c r="D55" s="10"/>
      <c r="E55" s="11">
        <v>532006650</v>
      </c>
      <c r="F55" s="11">
        <v>133604117</v>
      </c>
      <c r="G55" s="11">
        <v>3739767</v>
      </c>
      <c r="H55" s="11">
        <v>8009904</v>
      </c>
      <c r="I55" s="11">
        <v>41145654</v>
      </c>
      <c r="J55" s="11">
        <v>52895325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52895325</v>
      </c>
      <c r="X55" s="11">
        <v>33401029</v>
      </c>
      <c r="Y55" s="11">
        <v>19494296</v>
      </c>
      <c r="Z55" s="2">
        <v>58.36</v>
      </c>
      <c r="AA55" s="15">
        <v>133604117</v>
      </c>
    </row>
    <row r="56" spans="1:27" ht="13.5">
      <c r="A56" s="84" t="s">
        <v>36</v>
      </c>
      <c r="B56" s="47"/>
      <c r="C56" s="9">
        <v>54787808</v>
      </c>
      <c r="D56" s="10"/>
      <c r="E56" s="11">
        <v>519717831</v>
      </c>
      <c r="F56" s="11">
        <v>62416661</v>
      </c>
      <c r="G56" s="11">
        <v>3686531</v>
      </c>
      <c r="H56" s="11">
        <v>2879724</v>
      </c>
      <c r="I56" s="11">
        <v>35589682</v>
      </c>
      <c r="J56" s="11">
        <v>42155937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42155937</v>
      </c>
      <c r="X56" s="11">
        <v>15604165</v>
      </c>
      <c r="Y56" s="11">
        <v>26551772</v>
      </c>
      <c r="Z56" s="2">
        <v>170.16</v>
      </c>
      <c r="AA56" s="15">
        <v>62416661</v>
      </c>
    </row>
    <row r="57" spans="1:27" ht="13.5">
      <c r="A57" s="85" t="s">
        <v>37</v>
      </c>
      <c r="B57" s="47"/>
      <c r="C57" s="49">
        <f aca="true" t="shared" si="11" ref="C57:Y57">SUM(C52:C56)</f>
        <v>1049333078</v>
      </c>
      <c r="D57" s="50">
        <f t="shared" si="11"/>
        <v>0</v>
      </c>
      <c r="E57" s="51">
        <f t="shared" si="11"/>
        <v>2533623952</v>
      </c>
      <c r="F57" s="51">
        <f t="shared" si="11"/>
        <v>1080195413</v>
      </c>
      <c r="G57" s="51">
        <f t="shared" si="11"/>
        <v>44531141</v>
      </c>
      <c r="H57" s="51">
        <f t="shared" si="11"/>
        <v>75456334</v>
      </c>
      <c r="I57" s="51">
        <f t="shared" si="11"/>
        <v>193819632</v>
      </c>
      <c r="J57" s="51">
        <f t="shared" si="11"/>
        <v>313807107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313807107</v>
      </c>
      <c r="X57" s="51">
        <f t="shared" si="11"/>
        <v>270048853</v>
      </c>
      <c r="Y57" s="51">
        <f t="shared" si="11"/>
        <v>43758254</v>
      </c>
      <c r="Z57" s="52">
        <f>+IF(X57&lt;&gt;0,+(Y57/X57)*100,0)</f>
        <v>16.20382886795672</v>
      </c>
      <c r="AA57" s="53">
        <f>SUM(AA52:AA56)</f>
        <v>1080195413</v>
      </c>
    </row>
    <row r="58" spans="1:27" ht="13.5">
      <c r="A58" s="86" t="s">
        <v>38</v>
      </c>
      <c r="B58" s="35"/>
      <c r="C58" s="9">
        <v>103415185</v>
      </c>
      <c r="D58" s="10"/>
      <c r="E58" s="11">
        <v>540573774</v>
      </c>
      <c r="F58" s="11">
        <v>84405304</v>
      </c>
      <c r="G58" s="11">
        <v>1180575</v>
      </c>
      <c r="H58" s="11">
        <v>2790946</v>
      </c>
      <c r="I58" s="11">
        <v>28698727</v>
      </c>
      <c r="J58" s="11">
        <v>32670248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32670248</v>
      </c>
      <c r="X58" s="11">
        <v>21101326</v>
      </c>
      <c r="Y58" s="11">
        <v>11568922</v>
      </c>
      <c r="Z58" s="2">
        <v>54.83</v>
      </c>
      <c r="AA58" s="15">
        <v>84405304</v>
      </c>
    </row>
    <row r="59" spans="1:27" ht="13.5">
      <c r="A59" s="86" t="s">
        <v>39</v>
      </c>
      <c r="B59" s="35"/>
      <c r="C59" s="12">
        <v>21530031</v>
      </c>
      <c r="D59" s="13"/>
      <c r="E59" s="14">
        <v>10840</v>
      </c>
      <c r="F59" s="14">
        <v>13534575</v>
      </c>
      <c r="G59" s="14">
        <v>887814</v>
      </c>
      <c r="H59" s="14">
        <v>1449654</v>
      </c>
      <c r="I59" s="14"/>
      <c r="J59" s="14">
        <v>2337468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2337468</v>
      </c>
      <c r="X59" s="14">
        <v>3383644</v>
      </c>
      <c r="Y59" s="14">
        <v>-1046176</v>
      </c>
      <c r="Z59" s="2">
        <v>-30.92</v>
      </c>
      <c r="AA59" s="22">
        <v>13534575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2164716516</v>
      </c>
      <c r="D61" s="10"/>
      <c r="E61" s="11">
        <v>737830814</v>
      </c>
      <c r="F61" s="11">
        <v>2633904095</v>
      </c>
      <c r="G61" s="11">
        <v>81666955</v>
      </c>
      <c r="H61" s="11">
        <v>163642603</v>
      </c>
      <c r="I61" s="11">
        <v>58625798</v>
      </c>
      <c r="J61" s="11">
        <v>303935356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303935356</v>
      </c>
      <c r="X61" s="11">
        <v>658476024</v>
      </c>
      <c r="Y61" s="11">
        <v>-354540668</v>
      </c>
      <c r="Z61" s="2">
        <v>-53.84</v>
      </c>
      <c r="AA61" s="15">
        <v>2633904095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1513633729</v>
      </c>
      <c r="F65" s="11"/>
      <c r="G65" s="11">
        <v>65503529</v>
      </c>
      <c r="H65" s="11">
        <v>173018247</v>
      </c>
      <c r="I65" s="11">
        <v>287209636</v>
      </c>
      <c r="J65" s="11">
        <v>525731412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525731412</v>
      </c>
      <c r="X65" s="11"/>
      <c r="Y65" s="11">
        <v>525731412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244701144</v>
      </c>
      <c r="F66" s="14"/>
      <c r="G66" s="14">
        <v>12930335</v>
      </c>
      <c r="H66" s="14">
        <v>33823017</v>
      </c>
      <c r="I66" s="14">
        <v>57872929</v>
      </c>
      <c r="J66" s="14">
        <v>104626281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104626281</v>
      </c>
      <c r="X66" s="14"/>
      <c r="Y66" s="14">
        <v>104626281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1792998108</v>
      </c>
      <c r="F67" s="11"/>
      <c r="G67" s="11">
        <v>41191597</v>
      </c>
      <c r="H67" s="11">
        <v>142571789</v>
      </c>
      <c r="I67" s="11">
        <v>270578621</v>
      </c>
      <c r="J67" s="11">
        <v>454342007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454342007</v>
      </c>
      <c r="X67" s="11"/>
      <c r="Y67" s="11">
        <v>454342007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260706389</v>
      </c>
      <c r="F68" s="11"/>
      <c r="G68" s="11">
        <v>8641021</v>
      </c>
      <c r="H68" s="11">
        <v>22192966</v>
      </c>
      <c r="I68" s="11">
        <v>36151681</v>
      </c>
      <c r="J68" s="11">
        <v>66985668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66985668</v>
      </c>
      <c r="X68" s="11"/>
      <c r="Y68" s="11">
        <v>66985668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3812039370</v>
      </c>
      <c r="F69" s="79">
        <f t="shared" si="12"/>
        <v>0</v>
      </c>
      <c r="G69" s="79">
        <f t="shared" si="12"/>
        <v>128266482</v>
      </c>
      <c r="H69" s="79">
        <f t="shared" si="12"/>
        <v>371606019</v>
      </c>
      <c r="I69" s="79">
        <f t="shared" si="12"/>
        <v>651812867</v>
      </c>
      <c r="J69" s="79">
        <f t="shared" si="12"/>
        <v>1151685368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1151685368</v>
      </c>
      <c r="X69" s="79">
        <f t="shared" si="12"/>
        <v>0</v>
      </c>
      <c r="Y69" s="79">
        <f t="shared" si="12"/>
        <v>1151685368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54589850</v>
      </c>
      <c r="F5" s="43">
        <f t="shared" si="0"/>
        <v>54589850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13647463</v>
      </c>
      <c r="Y5" s="43">
        <f t="shared" si="0"/>
        <v>-13647463</v>
      </c>
      <c r="Z5" s="44">
        <f>+IF(X5&lt;&gt;0,+(Y5/X5)*100,0)</f>
        <v>-100</v>
      </c>
      <c r="AA5" s="45">
        <f>SUM(AA11:AA18)</f>
        <v>54589850</v>
      </c>
    </row>
    <row r="6" spans="1:27" ht="13.5">
      <c r="A6" s="46" t="s">
        <v>32</v>
      </c>
      <c r="B6" s="47"/>
      <c r="C6" s="9"/>
      <c r="D6" s="10"/>
      <c r="E6" s="11">
        <v>9312850</v>
      </c>
      <c r="F6" s="11">
        <v>9312850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2328213</v>
      </c>
      <c r="Y6" s="11">
        <v>-2328213</v>
      </c>
      <c r="Z6" s="2">
        <v>-100</v>
      </c>
      <c r="AA6" s="15">
        <v>9312850</v>
      </c>
    </row>
    <row r="7" spans="1:27" ht="13.5">
      <c r="A7" s="46" t="s">
        <v>33</v>
      </c>
      <c r="B7" s="47"/>
      <c r="C7" s="9"/>
      <c r="D7" s="10"/>
      <c r="E7" s="11">
        <v>16000000</v>
      </c>
      <c r="F7" s="11">
        <v>16000000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4000000</v>
      </c>
      <c r="Y7" s="11">
        <v>-4000000</v>
      </c>
      <c r="Z7" s="2">
        <v>-100</v>
      </c>
      <c r="AA7" s="15">
        <v>16000000</v>
      </c>
    </row>
    <row r="8" spans="1:27" ht="13.5">
      <c r="A8" s="46" t="s">
        <v>34</v>
      </c>
      <c r="B8" s="47"/>
      <c r="C8" s="9"/>
      <c r="D8" s="10"/>
      <c r="E8" s="11">
        <v>19167000</v>
      </c>
      <c r="F8" s="11">
        <v>19167000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4791750</v>
      </c>
      <c r="Y8" s="11">
        <v>-4791750</v>
      </c>
      <c r="Z8" s="2">
        <v>-100</v>
      </c>
      <c r="AA8" s="15">
        <v>19167000</v>
      </c>
    </row>
    <row r="9" spans="1:27" ht="13.5">
      <c r="A9" s="46" t="s">
        <v>35</v>
      </c>
      <c r="B9" s="47"/>
      <c r="C9" s="9"/>
      <c r="D9" s="10"/>
      <c r="E9" s="11">
        <v>10000000</v>
      </c>
      <c r="F9" s="11">
        <v>10000000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2500000</v>
      </c>
      <c r="Y9" s="11">
        <v>-2500000</v>
      </c>
      <c r="Z9" s="2">
        <v>-100</v>
      </c>
      <c r="AA9" s="15">
        <v>10000000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54479850</v>
      </c>
      <c r="F11" s="51">
        <f t="shared" si="1"/>
        <v>54479850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13619963</v>
      </c>
      <c r="Y11" s="51">
        <f t="shared" si="1"/>
        <v>-13619963</v>
      </c>
      <c r="Z11" s="52">
        <f>+IF(X11&lt;&gt;0,+(Y11/X11)*100,0)</f>
        <v>-100</v>
      </c>
      <c r="AA11" s="53">
        <f>SUM(AA6:AA10)</f>
        <v>54479850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110000</v>
      </c>
      <c r="F15" s="11">
        <v>110000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27500</v>
      </c>
      <c r="Y15" s="11">
        <v>-27500</v>
      </c>
      <c r="Z15" s="2">
        <v>-100</v>
      </c>
      <c r="AA15" s="15">
        <v>110000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9312850</v>
      </c>
      <c r="F36" s="11">
        <f t="shared" si="4"/>
        <v>9312850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2328213</v>
      </c>
      <c r="Y36" s="11">
        <f t="shared" si="4"/>
        <v>-2328213</v>
      </c>
      <c r="Z36" s="2">
        <f aca="true" t="shared" si="5" ref="Z36:Z49">+IF(X36&lt;&gt;0,+(Y36/X36)*100,0)</f>
        <v>-100</v>
      </c>
      <c r="AA36" s="15">
        <f>AA6+AA21</f>
        <v>9312850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16000000</v>
      </c>
      <c r="F37" s="11">
        <f t="shared" si="4"/>
        <v>16000000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4000000</v>
      </c>
      <c r="Y37" s="11">
        <f t="shared" si="4"/>
        <v>-4000000</v>
      </c>
      <c r="Z37" s="2">
        <f t="shared" si="5"/>
        <v>-100</v>
      </c>
      <c r="AA37" s="15">
        <f>AA7+AA22</f>
        <v>16000000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19167000</v>
      </c>
      <c r="F38" s="11">
        <f t="shared" si="4"/>
        <v>19167000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4791750</v>
      </c>
      <c r="Y38" s="11">
        <f t="shared" si="4"/>
        <v>-4791750</v>
      </c>
      <c r="Z38" s="2">
        <f t="shared" si="5"/>
        <v>-100</v>
      </c>
      <c r="AA38" s="15">
        <f>AA8+AA23</f>
        <v>19167000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10000000</v>
      </c>
      <c r="F39" s="11">
        <f t="shared" si="4"/>
        <v>10000000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2500000</v>
      </c>
      <c r="Y39" s="11">
        <f t="shared" si="4"/>
        <v>-2500000</v>
      </c>
      <c r="Z39" s="2">
        <f t="shared" si="5"/>
        <v>-100</v>
      </c>
      <c r="AA39" s="15">
        <f>AA9+AA24</f>
        <v>10000000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54479850</v>
      </c>
      <c r="F41" s="51">
        <f t="shared" si="6"/>
        <v>54479850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13619963</v>
      </c>
      <c r="Y41" s="51">
        <f t="shared" si="6"/>
        <v>-13619963</v>
      </c>
      <c r="Z41" s="52">
        <f t="shared" si="5"/>
        <v>-100</v>
      </c>
      <c r="AA41" s="53">
        <f>SUM(AA36:AA40)</f>
        <v>54479850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110000</v>
      </c>
      <c r="F45" s="67">
        <f t="shared" si="7"/>
        <v>110000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27500</v>
      </c>
      <c r="Y45" s="67">
        <f t="shared" si="7"/>
        <v>-27500</v>
      </c>
      <c r="Z45" s="69">
        <f t="shared" si="5"/>
        <v>-100</v>
      </c>
      <c r="AA45" s="68">
        <f t="shared" si="8"/>
        <v>110000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54589850</v>
      </c>
      <c r="F49" s="79">
        <f t="shared" si="9"/>
        <v>54589850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13647463</v>
      </c>
      <c r="Y49" s="79">
        <f t="shared" si="9"/>
        <v>-13647463</v>
      </c>
      <c r="Z49" s="80">
        <f t="shared" si="5"/>
        <v>-100</v>
      </c>
      <c r="AA49" s="81">
        <f>SUM(AA41:AA48)</f>
        <v>54589850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7176982</v>
      </c>
      <c r="F51" s="67">
        <f t="shared" si="10"/>
        <v>7176982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1794246</v>
      </c>
      <c r="Y51" s="67">
        <f t="shared" si="10"/>
        <v>-1794246</v>
      </c>
      <c r="Z51" s="69">
        <f>+IF(X51&lt;&gt;0,+(Y51/X51)*100,0)</f>
        <v>-100</v>
      </c>
      <c r="AA51" s="68">
        <f>SUM(AA57:AA61)</f>
        <v>7176982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2064000</v>
      </c>
      <c r="F53" s="11">
        <v>2064000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516000</v>
      </c>
      <c r="Y53" s="11">
        <v>-516000</v>
      </c>
      <c r="Z53" s="2">
        <v>-100</v>
      </c>
      <c r="AA53" s="15">
        <v>2064000</v>
      </c>
    </row>
    <row r="54" spans="1:27" ht="13.5">
      <c r="A54" s="84" t="s">
        <v>34</v>
      </c>
      <c r="B54" s="47"/>
      <c r="C54" s="9"/>
      <c r="D54" s="10"/>
      <c r="E54" s="11">
        <v>1265480</v>
      </c>
      <c r="F54" s="11">
        <v>1265480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316370</v>
      </c>
      <c r="Y54" s="11">
        <v>-316370</v>
      </c>
      <c r="Z54" s="2">
        <v>-100</v>
      </c>
      <c r="AA54" s="15">
        <v>1265480</v>
      </c>
    </row>
    <row r="55" spans="1:27" ht="13.5">
      <c r="A55" s="84" t="s">
        <v>35</v>
      </c>
      <c r="B55" s="47"/>
      <c r="C55" s="9"/>
      <c r="D55" s="10"/>
      <c r="E55" s="11">
        <v>420000</v>
      </c>
      <c r="F55" s="11">
        <v>420000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105000</v>
      </c>
      <c r="Y55" s="11">
        <v>-105000</v>
      </c>
      <c r="Z55" s="2">
        <v>-100</v>
      </c>
      <c r="AA55" s="15">
        <v>420000</v>
      </c>
    </row>
    <row r="56" spans="1:27" ht="13.5">
      <c r="A56" s="84" t="s">
        <v>36</v>
      </c>
      <c r="B56" s="47"/>
      <c r="C56" s="9"/>
      <c r="D56" s="10"/>
      <c r="E56" s="11">
        <v>547000</v>
      </c>
      <c r="F56" s="11">
        <v>547000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136750</v>
      </c>
      <c r="Y56" s="11">
        <v>-136750</v>
      </c>
      <c r="Z56" s="2">
        <v>-100</v>
      </c>
      <c r="AA56" s="15">
        <v>547000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4296480</v>
      </c>
      <c r="F57" s="51">
        <f t="shared" si="11"/>
        <v>4296480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1074120</v>
      </c>
      <c r="Y57" s="51">
        <f t="shared" si="11"/>
        <v>-1074120</v>
      </c>
      <c r="Z57" s="52">
        <f>+IF(X57&lt;&gt;0,+(Y57/X57)*100,0)</f>
        <v>-100</v>
      </c>
      <c r="AA57" s="53">
        <f>SUM(AA52:AA56)</f>
        <v>4296480</v>
      </c>
    </row>
    <row r="58" spans="1:27" ht="13.5">
      <c r="A58" s="86" t="s">
        <v>38</v>
      </c>
      <c r="B58" s="35"/>
      <c r="C58" s="9"/>
      <c r="D58" s="10"/>
      <c r="E58" s="11">
        <v>182000</v>
      </c>
      <c r="F58" s="11">
        <v>182000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45500</v>
      </c>
      <c r="Y58" s="11">
        <v>-45500</v>
      </c>
      <c r="Z58" s="2">
        <v>-100</v>
      </c>
      <c r="AA58" s="15">
        <v>182000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2698502</v>
      </c>
      <c r="F61" s="11">
        <v>2698502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674626</v>
      </c>
      <c r="Y61" s="11">
        <v>-674626</v>
      </c>
      <c r="Z61" s="2">
        <v>-100</v>
      </c>
      <c r="AA61" s="15">
        <v>2698502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1102037</v>
      </c>
      <c r="H65" s="11">
        <v>1053559</v>
      </c>
      <c r="I65" s="11">
        <v>1148770</v>
      </c>
      <c r="J65" s="11">
        <v>3304366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3304366</v>
      </c>
      <c r="X65" s="11"/>
      <c r="Y65" s="11">
        <v>3304366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46919</v>
      </c>
      <c r="I67" s="11">
        <v>46919</v>
      </c>
      <c r="J67" s="11">
        <v>93838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93838</v>
      </c>
      <c r="X67" s="11"/>
      <c r="Y67" s="11">
        <v>93838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8507500</v>
      </c>
      <c r="F68" s="11"/>
      <c r="G68" s="11">
        <v>3612</v>
      </c>
      <c r="H68" s="11">
        <v>301577</v>
      </c>
      <c r="I68" s="11">
        <v>48140</v>
      </c>
      <c r="J68" s="11">
        <v>353329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353329</v>
      </c>
      <c r="X68" s="11"/>
      <c r="Y68" s="11">
        <v>353329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8507500</v>
      </c>
      <c r="F69" s="79">
        <f t="shared" si="12"/>
        <v>0</v>
      </c>
      <c r="G69" s="79">
        <f t="shared" si="12"/>
        <v>1105649</v>
      </c>
      <c r="H69" s="79">
        <f t="shared" si="12"/>
        <v>1402055</v>
      </c>
      <c r="I69" s="79">
        <f t="shared" si="12"/>
        <v>1243829</v>
      </c>
      <c r="J69" s="79">
        <f t="shared" si="12"/>
        <v>3751533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3751533</v>
      </c>
      <c r="X69" s="79">
        <f t="shared" si="12"/>
        <v>0</v>
      </c>
      <c r="Y69" s="79">
        <f t="shared" si="12"/>
        <v>3751533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78749838</v>
      </c>
      <c r="D5" s="42">
        <f t="shared" si="0"/>
        <v>0</v>
      </c>
      <c r="E5" s="43">
        <f t="shared" si="0"/>
        <v>13194500</v>
      </c>
      <c r="F5" s="43">
        <f t="shared" si="0"/>
        <v>13194500</v>
      </c>
      <c r="G5" s="43">
        <f t="shared" si="0"/>
        <v>2078147</v>
      </c>
      <c r="H5" s="43">
        <f t="shared" si="0"/>
        <v>3190939</v>
      </c>
      <c r="I5" s="43">
        <f t="shared" si="0"/>
        <v>15336665</v>
      </c>
      <c r="J5" s="43">
        <f t="shared" si="0"/>
        <v>20605751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20605751</v>
      </c>
      <c r="X5" s="43">
        <f t="shared" si="0"/>
        <v>3298625</v>
      </c>
      <c r="Y5" s="43">
        <f t="shared" si="0"/>
        <v>17307126</v>
      </c>
      <c r="Z5" s="44">
        <f>+IF(X5&lt;&gt;0,+(Y5/X5)*100,0)</f>
        <v>524.6769790442988</v>
      </c>
      <c r="AA5" s="45">
        <f>SUM(AA11:AA18)</f>
        <v>13194500</v>
      </c>
    </row>
    <row r="6" spans="1:27" ht="13.5">
      <c r="A6" s="46" t="s">
        <v>32</v>
      </c>
      <c r="B6" s="47"/>
      <c r="C6" s="9">
        <v>10485787</v>
      </c>
      <c r="D6" s="10"/>
      <c r="E6" s="11">
        <v>300000</v>
      </c>
      <c r="F6" s="11">
        <v>300000</v>
      </c>
      <c r="G6" s="11">
        <v>1785376</v>
      </c>
      <c r="H6" s="11">
        <v>2250836</v>
      </c>
      <c r="I6" s="11">
        <v>6484966</v>
      </c>
      <c r="J6" s="11">
        <v>10521178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10521178</v>
      </c>
      <c r="X6" s="11">
        <v>75000</v>
      </c>
      <c r="Y6" s="11">
        <v>10446178</v>
      </c>
      <c r="Z6" s="2">
        <v>13928.24</v>
      </c>
      <c r="AA6" s="15">
        <v>300000</v>
      </c>
    </row>
    <row r="7" spans="1:27" ht="13.5">
      <c r="A7" s="46" t="s">
        <v>33</v>
      </c>
      <c r="B7" s="47"/>
      <c r="C7" s="9">
        <v>32254332</v>
      </c>
      <c r="D7" s="10"/>
      <c r="E7" s="11">
        <v>350000</v>
      </c>
      <c r="F7" s="11">
        <v>350000</v>
      </c>
      <c r="G7" s="11"/>
      <c r="H7" s="11"/>
      <c r="I7" s="11">
        <v>1850462</v>
      </c>
      <c r="J7" s="11">
        <v>1850462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1850462</v>
      </c>
      <c r="X7" s="11">
        <v>87500</v>
      </c>
      <c r="Y7" s="11">
        <v>1762962</v>
      </c>
      <c r="Z7" s="2">
        <v>2014.81</v>
      </c>
      <c r="AA7" s="15">
        <v>350000</v>
      </c>
    </row>
    <row r="8" spans="1:27" ht="13.5">
      <c r="A8" s="46" t="s">
        <v>34</v>
      </c>
      <c r="B8" s="47"/>
      <c r="C8" s="9">
        <v>5059878</v>
      </c>
      <c r="D8" s="10"/>
      <c r="E8" s="11">
        <v>2050000</v>
      </c>
      <c r="F8" s="11">
        <v>2050000</v>
      </c>
      <c r="G8" s="11">
        <v>292771</v>
      </c>
      <c r="H8" s="11">
        <v>627131</v>
      </c>
      <c r="I8" s="11">
        <v>2685032</v>
      </c>
      <c r="J8" s="11">
        <v>3604934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3604934</v>
      </c>
      <c r="X8" s="11">
        <v>512500</v>
      </c>
      <c r="Y8" s="11">
        <v>3092434</v>
      </c>
      <c r="Z8" s="2">
        <v>603.4</v>
      </c>
      <c r="AA8" s="15">
        <v>2050000</v>
      </c>
    </row>
    <row r="9" spans="1:27" ht="13.5">
      <c r="A9" s="46" t="s">
        <v>35</v>
      </c>
      <c r="B9" s="47"/>
      <c r="C9" s="9">
        <v>18603087</v>
      </c>
      <c r="D9" s="10"/>
      <c r="E9" s="11"/>
      <c r="F9" s="11"/>
      <c r="G9" s="11"/>
      <c r="H9" s="11">
        <v>274029</v>
      </c>
      <c r="I9" s="11">
        <v>3787581</v>
      </c>
      <c r="J9" s="11">
        <v>4061610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4061610</v>
      </c>
      <c r="X9" s="11"/>
      <c r="Y9" s="11">
        <v>4061610</v>
      </c>
      <c r="Z9" s="2"/>
      <c r="AA9" s="15"/>
    </row>
    <row r="10" spans="1:27" ht="13.5">
      <c r="A10" s="46" t="s">
        <v>36</v>
      </c>
      <c r="B10" s="47"/>
      <c r="C10" s="9">
        <v>162675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66565759</v>
      </c>
      <c r="D11" s="50">
        <f t="shared" si="1"/>
        <v>0</v>
      </c>
      <c r="E11" s="51">
        <f t="shared" si="1"/>
        <v>2700000</v>
      </c>
      <c r="F11" s="51">
        <f t="shared" si="1"/>
        <v>2700000</v>
      </c>
      <c r="G11" s="51">
        <f t="shared" si="1"/>
        <v>2078147</v>
      </c>
      <c r="H11" s="51">
        <f t="shared" si="1"/>
        <v>3151996</v>
      </c>
      <c r="I11" s="51">
        <f t="shared" si="1"/>
        <v>14808041</v>
      </c>
      <c r="J11" s="51">
        <f t="shared" si="1"/>
        <v>20038184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20038184</v>
      </c>
      <c r="X11" s="51">
        <f t="shared" si="1"/>
        <v>675000</v>
      </c>
      <c r="Y11" s="51">
        <f t="shared" si="1"/>
        <v>19363184</v>
      </c>
      <c r="Z11" s="52">
        <f>+IF(X11&lt;&gt;0,+(Y11/X11)*100,0)</f>
        <v>2868.6198518518518</v>
      </c>
      <c r="AA11" s="53">
        <f>SUM(AA6:AA10)</f>
        <v>2700000</v>
      </c>
    </row>
    <row r="12" spans="1:27" ht="13.5">
      <c r="A12" s="54" t="s">
        <v>38</v>
      </c>
      <c r="B12" s="35"/>
      <c r="C12" s="9"/>
      <c r="D12" s="10"/>
      <c r="E12" s="11">
        <v>112000</v>
      </c>
      <c r="F12" s="11">
        <v>112000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28000</v>
      </c>
      <c r="Y12" s="11">
        <v>-28000</v>
      </c>
      <c r="Z12" s="2">
        <v>-100</v>
      </c>
      <c r="AA12" s="15">
        <v>112000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12184079</v>
      </c>
      <c r="D15" s="10"/>
      <c r="E15" s="11">
        <v>10382500</v>
      </c>
      <c r="F15" s="11">
        <v>10382500</v>
      </c>
      <c r="G15" s="11"/>
      <c r="H15" s="11">
        <v>38943</v>
      </c>
      <c r="I15" s="11">
        <v>528624</v>
      </c>
      <c r="J15" s="11">
        <v>567567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567567</v>
      </c>
      <c r="X15" s="11">
        <v>2595625</v>
      </c>
      <c r="Y15" s="11">
        <v>-2028058</v>
      </c>
      <c r="Z15" s="2">
        <v>-78.13</v>
      </c>
      <c r="AA15" s="15">
        <v>10382500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145347861</v>
      </c>
      <c r="F20" s="60">
        <f t="shared" si="2"/>
        <v>149676924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37419232</v>
      </c>
      <c r="Y20" s="60">
        <f t="shared" si="2"/>
        <v>-37419232</v>
      </c>
      <c r="Z20" s="61">
        <f>+IF(X20&lt;&gt;0,+(Y20/X20)*100,0)</f>
        <v>-100</v>
      </c>
      <c r="AA20" s="62">
        <f>SUM(AA26:AA33)</f>
        <v>149676924</v>
      </c>
    </row>
    <row r="21" spans="1:27" ht="13.5">
      <c r="A21" s="46" t="s">
        <v>32</v>
      </c>
      <c r="B21" s="47"/>
      <c r="C21" s="9"/>
      <c r="D21" s="10"/>
      <c r="E21" s="11">
        <v>104750582</v>
      </c>
      <c r="F21" s="11">
        <v>104750582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26187646</v>
      </c>
      <c r="Y21" s="11">
        <v>-26187646</v>
      </c>
      <c r="Z21" s="2">
        <v>-100</v>
      </c>
      <c r="AA21" s="15">
        <v>104750582</v>
      </c>
    </row>
    <row r="22" spans="1:27" ht="13.5">
      <c r="A22" s="46" t="s">
        <v>33</v>
      </c>
      <c r="B22" s="47"/>
      <c r="C22" s="9"/>
      <c r="D22" s="10"/>
      <c r="E22" s="11">
        <v>5605000</v>
      </c>
      <c r="F22" s="11">
        <v>5605000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1401250</v>
      </c>
      <c r="Y22" s="11">
        <v>-1401250</v>
      </c>
      <c r="Z22" s="2">
        <v>-100</v>
      </c>
      <c r="AA22" s="15">
        <v>5605000</v>
      </c>
    </row>
    <row r="23" spans="1:27" ht="13.5">
      <c r="A23" s="46" t="s">
        <v>34</v>
      </c>
      <c r="B23" s="47"/>
      <c r="C23" s="9"/>
      <c r="D23" s="10"/>
      <c r="E23" s="11">
        <v>9731480</v>
      </c>
      <c r="F23" s="11">
        <v>12325192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3081298</v>
      </c>
      <c r="Y23" s="11">
        <v>-3081298</v>
      </c>
      <c r="Z23" s="2">
        <v>-100</v>
      </c>
      <c r="AA23" s="15">
        <v>12325192</v>
      </c>
    </row>
    <row r="24" spans="1:27" ht="13.5">
      <c r="A24" s="46" t="s">
        <v>35</v>
      </c>
      <c r="B24" s="47"/>
      <c r="C24" s="9"/>
      <c r="D24" s="10"/>
      <c r="E24" s="11">
        <v>19850299</v>
      </c>
      <c r="F24" s="11">
        <v>20564282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5141071</v>
      </c>
      <c r="Y24" s="11">
        <v>-5141071</v>
      </c>
      <c r="Z24" s="2">
        <v>-100</v>
      </c>
      <c r="AA24" s="15">
        <v>20564282</v>
      </c>
    </row>
    <row r="25" spans="1:27" ht="13.5">
      <c r="A25" s="46" t="s">
        <v>36</v>
      </c>
      <c r="B25" s="47"/>
      <c r="C25" s="9"/>
      <c r="D25" s="10"/>
      <c r="E25" s="11">
        <v>100000</v>
      </c>
      <c r="F25" s="11">
        <v>228545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57136</v>
      </c>
      <c r="Y25" s="11">
        <v>-57136</v>
      </c>
      <c r="Z25" s="2">
        <v>-100</v>
      </c>
      <c r="AA25" s="15">
        <v>228545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140037361</v>
      </c>
      <c r="F26" s="51">
        <f t="shared" si="3"/>
        <v>143473601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35868401</v>
      </c>
      <c r="Y26" s="51">
        <f t="shared" si="3"/>
        <v>-35868401</v>
      </c>
      <c r="Z26" s="52">
        <f>+IF(X26&lt;&gt;0,+(Y26/X26)*100,0)</f>
        <v>-100</v>
      </c>
      <c r="AA26" s="53">
        <f>SUM(AA21:AA25)</f>
        <v>143473601</v>
      </c>
    </row>
    <row r="27" spans="1:27" ht="13.5">
      <c r="A27" s="54" t="s">
        <v>38</v>
      </c>
      <c r="B27" s="64"/>
      <c r="C27" s="9"/>
      <c r="D27" s="10"/>
      <c r="E27" s="11">
        <v>1687000</v>
      </c>
      <c r="F27" s="11">
        <v>1687000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421750</v>
      </c>
      <c r="Y27" s="11">
        <v>-421750</v>
      </c>
      <c r="Z27" s="2">
        <v>-100</v>
      </c>
      <c r="AA27" s="15">
        <v>1687000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3623500</v>
      </c>
      <c r="F30" s="11">
        <v>4516323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1129081</v>
      </c>
      <c r="Y30" s="11">
        <v>-1129081</v>
      </c>
      <c r="Z30" s="2">
        <v>-100</v>
      </c>
      <c r="AA30" s="15">
        <v>4516323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10485787</v>
      </c>
      <c r="D36" s="10">
        <f t="shared" si="4"/>
        <v>0</v>
      </c>
      <c r="E36" s="11">
        <f t="shared" si="4"/>
        <v>105050582</v>
      </c>
      <c r="F36" s="11">
        <f t="shared" si="4"/>
        <v>105050582</v>
      </c>
      <c r="G36" s="11">
        <f t="shared" si="4"/>
        <v>1785376</v>
      </c>
      <c r="H36" s="11">
        <f t="shared" si="4"/>
        <v>2250836</v>
      </c>
      <c r="I36" s="11">
        <f t="shared" si="4"/>
        <v>6484966</v>
      </c>
      <c r="J36" s="11">
        <f t="shared" si="4"/>
        <v>10521178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10521178</v>
      </c>
      <c r="X36" s="11">
        <f t="shared" si="4"/>
        <v>26262646</v>
      </c>
      <c r="Y36" s="11">
        <f t="shared" si="4"/>
        <v>-15741468</v>
      </c>
      <c r="Z36" s="2">
        <f aca="true" t="shared" si="5" ref="Z36:Z49">+IF(X36&lt;&gt;0,+(Y36/X36)*100,0)</f>
        <v>-59.938621569205175</v>
      </c>
      <c r="AA36" s="15">
        <f>AA6+AA21</f>
        <v>105050582</v>
      </c>
    </row>
    <row r="37" spans="1:27" ht="13.5">
      <c r="A37" s="46" t="s">
        <v>33</v>
      </c>
      <c r="B37" s="47"/>
      <c r="C37" s="9">
        <f t="shared" si="4"/>
        <v>32254332</v>
      </c>
      <c r="D37" s="10">
        <f t="shared" si="4"/>
        <v>0</v>
      </c>
      <c r="E37" s="11">
        <f t="shared" si="4"/>
        <v>5955000</v>
      </c>
      <c r="F37" s="11">
        <f t="shared" si="4"/>
        <v>5955000</v>
      </c>
      <c r="G37" s="11">
        <f t="shared" si="4"/>
        <v>0</v>
      </c>
      <c r="H37" s="11">
        <f t="shared" si="4"/>
        <v>0</v>
      </c>
      <c r="I37" s="11">
        <f t="shared" si="4"/>
        <v>1850462</v>
      </c>
      <c r="J37" s="11">
        <f t="shared" si="4"/>
        <v>1850462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1850462</v>
      </c>
      <c r="X37" s="11">
        <f t="shared" si="4"/>
        <v>1488750</v>
      </c>
      <c r="Y37" s="11">
        <f t="shared" si="4"/>
        <v>361712</v>
      </c>
      <c r="Z37" s="2">
        <f t="shared" si="5"/>
        <v>24.29635600335852</v>
      </c>
      <c r="AA37" s="15">
        <f>AA7+AA22</f>
        <v>5955000</v>
      </c>
    </row>
    <row r="38" spans="1:27" ht="13.5">
      <c r="A38" s="46" t="s">
        <v>34</v>
      </c>
      <c r="B38" s="47"/>
      <c r="C38" s="9">
        <f t="shared" si="4"/>
        <v>5059878</v>
      </c>
      <c r="D38" s="10">
        <f t="shared" si="4"/>
        <v>0</v>
      </c>
      <c r="E38" s="11">
        <f t="shared" si="4"/>
        <v>11781480</v>
      </c>
      <c r="F38" s="11">
        <f t="shared" si="4"/>
        <v>14375192</v>
      </c>
      <c r="G38" s="11">
        <f t="shared" si="4"/>
        <v>292771</v>
      </c>
      <c r="H38" s="11">
        <f t="shared" si="4"/>
        <v>627131</v>
      </c>
      <c r="I38" s="11">
        <f t="shared" si="4"/>
        <v>2685032</v>
      </c>
      <c r="J38" s="11">
        <f t="shared" si="4"/>
        <v>3604934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3604934</v>
      </c>
      <c r="X38" s="11">
        <f t="shared" si="4"/>
        <v>3593798</v>
      </c>
      <c r="Y38" s="11">
        <f t="shared" si="4"/>
        <v>11136</v>
      </c>
      <c r="Z38" s="2">
        <f t="shared" si="5"/>
        <v>0.3098671656002925</v>
      </c>
      <c r="AA38" s="15">
        <f>AA8+AA23</f>
        <v>14375192</v>
      </c>
    </row>
    <row r="39" spans="1:27" ht="13.5">
      <c r="A39" s="46" t="s">
        <v>35</v>
      </c>
      <c r="B39" s="47"/>
      <c r="C39" s="9">
        <f t="shared" si="4"/>
        <v>18603087</v>
      </c>
      <c r="D39" s="10">
        <f t="shared" si="4"/>
        <v>0</v>
      </c>
      <c r="E39" s="11">
        <f t="shared" si="4"/>
        <v>19850299</v>
      </c>
      <c r="F39" s="11">
        <f t="shared" si="4"/>
        <v>20564282</v>
      </c>
      <c r="G39" s="11">
        <f t="shared" si="4"/>
        <v>0</v>
      </c>
      <c r="H39" s="11">
        <f t="shared" si="4"/>
        <v>274029</v>
      </c>
      <c r="I39" s="11">
        <f t="shared" si="4"/>
        <v>3787581</v>
      </c>
      <c r="J39" s="11">
        <f t="shared" si="4"/>
        <v>4061610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4061610</v>
      </c>
      <c r="X39" s="11">
        <f t="shared" si="4"/>
        <v>5141071</v>
      </c>
      <c r="Y39" s="11">
        <f t="shared" si="4"/>
        <v>-1079461</v>
      </c>
      <c r="Z39" s="2">
        <f t="shared" si="5"/>
        <v>-20.996811753815496</v>
      </c>
      <c r="AA39" s="15">
        <f>AA9+AA24</f>
        <v>20564282</v>
      </c>
    </row>
    <row r="40" spans="1:27" ht="13.5">
      <c r="A40" s="46" t="s">
        <v>36</v>
      </c>
      <c r="B40" s="47"/>
      <c r="C40" s="9">
        <f t="shared" si="4"/>
        <v>162675</v>
      </c>
      <c r="D40" s="10">
        <f t="shared" si="4"/>
        <v>0</v>
      </c>
      <c r="E40" s="11">
        <f t="shared" si="4"/>
        <v>100000</v>
      </c>
      <c r="F40" s="11">
        <f t="shared" si="4"/>
        <v>228545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57136</v>
      </c>
      <c r="Y40" s="11">
        <f t="shared" si="4"/>
        <v>-57136</v>
      </c>
      <c r="Z40" s="2">
        <f t="shared" si="5"/>
        <v>-100</v>
      </c>
      <c r="AA40" s="15">
        <f>AA10+AA25</f>
        <v>228545</v>
      </c>
    </row>
    <row r="41" spans="1:27" ht="13.5">
      <c r="A41" s="48" t="s">
        <v>37</v>
      </c>
      <c r="B41" s="47"/>
      <c r="C41" s="49">
        <f aca="true" t="shared" si="6" ref="C41:Y41">SUM(C36:C40)</f>
        <v>66565759</v>
      </c>
      <c r="D41" s="50">
        <f t="shared" si="6"/>
        <v>0</v>
      </c>
      <c r="E41" s="51">
        <f t="shared" si="6"/>
        <v>142737361</v>
      </c>
      <c r="F41" s="51">
        <f t="shared" si="6"/>
        <v>146173601</v>
      </c>
      <c r="G41" s="51">
        <f t="shared" si="6"/>
        <v>2078147</v>
      </c>
      <c r="H41" s="51">
        <f t="shared" si="6"/>
        <v>3151996</v>
      </c>
      <c r="I41" s="51">
        <f t="shared" si="6"/>
        <v>14808041</v>
      </c>
      <c r="J41" s="51">
        <f t="shared" si="6"/>
        <v>20038184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20038184</v>
      </c>
      <c r="X41" s="51">
        <f t="shared" si="6"/>
        <v>36543401</v>
      </c>
      <c r="Y41" s="51">
        <f t="shared" si="6"/>
        <v>-16505217</v>
      </c>
      <c r="Z41" s="52">
        <f t="shared" si="5"/>
        <v>-45.166067055444564</v>
      </c>
      <c r="AA41" s="53">
        <f>SUM(AA36:AA40)</f>
        <v>146173601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1799000</v>
      </c>
      <c r="F42" s="67">
        <f t="shared" si="7"/>
        <v>1799000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449750</v>
      </c>
      <c r="Y42" s="67">
        <f t="shared" si="7"/>
        <v>-449750</v>
      </c>
      <c r="Z42" s="69">
        <f t="shared" si="5"/>
        <v>-100</v>
      </c>
      <c r="AA42" s="68">
        <f aca="true" t="shared" si="8" ref="AA42:AA48">AA12+AA27</f>
        <v>1799000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12184079</v>
      </c>
      <c r="D45" s="66">
        <f t="shared" si="7"/>
        <v>0</v>
      </c>
      <c r="E45" s="67">
        <f t="shared" si="7"/>
        <v>14006000</v>
      </c>
      <c r="F45" s="67">
        <f t="shared" si="7"/>
        <v>14898823</v>
      </c>
      <c r="G45" s="67">
        <f t="shared" si="7"/>
        <v>0</v>
      </c>
      <c r="H45" s="67">
        <f t="shared" si="7"/>
        <v>38943</v>
      </c>
      <c r="I45" s="67">
        <f t="shared" si="7"/>
        <v>528624</v>
      </c>
      <c r="J45" s="67">
        <f t="shared" si="7"/>
        <v>567567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567567</v>
      </c>
      <c r="X45" s="67">
        <f t="shared" si="7"/>
        <v>3724706</v>
      </c>
      <c r="Y45" s="67">
        <f t="shared" si="7"/>
        <v>-3157139</v>
      </c>
      <c r="Z45" s="69">
        <f t="shared" si="5"/>
        <v>-84.76209934421671</v>
      </c>
      <c r="AA45" s="68">
        <f t="shared" si="8"/>
        <v>14898823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78749838</v>
      </c>
      <c r="D49" s="78">
        <f t="shared" si="9"/>
        <v>0</v>
      </c>
      <c r="E49" s="79">
        <f t="shared" si="9"/>
        <v>158542361</v>
      </c>
      <c r="F49" s="79">
        <f t="shared" si="9"/>
        <v>162871424</v>
      </c>
      <c r="G49" s="79">
        <f t="shared" si="9"/>
        <v>2078147</v>
      </c>
      <c r="H49" s="79">
        <f t="shared" si="9"/>
        <v>3190939</v>
      </c>
      <c r="I49" s="79">
        <f t="shared" si="9"/>
        <v>15336665</v>
      </c>
      <c r="J49" s="79">
        <f t="shared" si="9"/>
        <v>20605751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20605751</v>
      </c>
      <c r="X49" s="79">
        <f t="shared" si="9"/>
        <v>40717857</v>
      </c>
      <c r="Y49" s="79">
        <f t="shared" si="9"/>
        <v>-20112106</v>
      </c>
      <c r="Z49" s="80">
        <f t="shared" si="5"/>
        <v>-49.393822469586254</v>
      </c>
      <c r="AA49" s="81">
        <f>SUM(AA41:AA48)</f>
        <v>162871424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65427445</v>
      </c>
      <c r="F51" s="67">
        <f t="shared" si="10"/>
        <v>65356445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16339112</v>
      </c>
      <c r="Y51" s="67">
        <f t="shared" si="10"/>
        <v>-16339112</v>
      </c>
      <c r="Z51" s="69">
        <f>+IF(X51&lt;&gt;0,+(Y51/X51)*100,0)</f>
        <v>-100</v>
      </c>
      <c r="AA51" s="68">
        <f>SUM(AA57:AA61)</f>
        <v>65356445</v>
      </c>
    </row>
    <row r="52" spans="1:27" ht="13.5">
      <c r="A52" s="84" t="s">
        <v>32</v>
      </c>
      <c r="B52" s="47"/>
      <c r="C52" s="9"/>
      <c r="D52" s="10"/>
      <c r="E52" s="11">
        <v>20510518</v>
      </c>
      <c r="F52" s="11">
        <v>20510518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5127630</v>
      </c>
      <c r="Y52" s="11">
        <v>-5127630</v>
      </c>
      <c r="Z52" s="2">
        <v>-100</v>
      </c>
      <c r="AA52" s="15">
        <v>20510518</v>
      </c>
    </row>
    <row r="53" spans="1:27" ht="13.5">
      <c r="A53" s="84" t="s">
        <v>33</v>
      </c>
      <c r="B53" s="47"/>
      <c r="C53" s="9"/>
      <c r="D53" s="10"/>
      <c r="E53" s="11">
        <v>11714549</v>
      </c>
      <c r="F53" s="11">
        <v>11714549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2928637</v>
      </c>
      <c r="Y53" s="11">
        <v>-2928637</v>
      </c>
      <c r="Z53" s="2">
        <v>-100</v>
      </c>
      <c r="AA53" s="15">
        <v>11714549</v>
      </c>
    </row>
    <row r="54" spans="1:27" ht="13.5">
      <c r="A54" s="84" t="s">
        <v>34</v>
      </c>
      <c r="B54" s="47"/>
      <c r="C54" s="9"/>
      <c r="D54" s="10"/>
      <c r="E54" s="11">
        <v>7630890</v>
      </c>
      <c r="F54" s="11">
        <v>7630890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1907723</v>
      </c>
      <c r="Y54" s="11">
        <v>-1907723</v>
      </c>
      <c r="Z54" s="2">
        <v>-100</v>
      </c>
      <c r="AA54" s="15">
        <v>7630890</v>
      </c>
    </row>
    <row r="55" spans="1:27" ht="13.5">
      <c r="A55" s="84" t="s">
        <v>35</v>
      </c>
      <c r="B55" s="47"/>
      <c r="C55" s="9"/>
      <c r="D55" s="10"/>
      <c r="E55" s="11">
        <v>7798873</v>
      </c>
      <c r="F55" s="11">
        <v>7798873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1949718</v>
      </c>
      <c r="Y55" s="11">
        <v>-1949718</v>
      </c>
      <c r="Z55" s="2">
        <v>-100</v>
      </c>
      <c r="AA55" s="15">
        <v>7798873</v>
      </c>
    </row>
    <row r="56" spans="1:27" ht="13.5">
      <c r="A56" s="84" t="s">
        <v>36</v>
      </c>
      <c r="B56" s="47"/>
      <c r="C56" s="9"/>
      <c r="D56" s="10"/>
      <c r="E56" s="11">
        <v>1592989</v>
      </c>
      <c r="F56" s="11">
        <v>1592989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398247</v>
      </c>
      <c r="Y56" s="11">
        <v>-398247</v>
      </c>
      <c r="Z56" s="2">
        <v>-100</v>
      </c>
      <c r="AA56" s="15">
        <v>1592989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49247819</v>
      </c>
      <c r="F57" s="51">
        <f t="shared" si="11"/>
        <v>49247819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12311955</v>
      </c>
      <c r="Y57" s="51">
        <f t="shared" si="11"/>
        <v>-12311955</v>
      </c>
      <c r="Z57" s="52">
        <f>+IF(X57&lt;&gt;0,+(Y57/X57)*100,0)</f>
        <v>-100</v>
      </c>
      <c r="AA57" s="53">
        <f>SUM(AA52:AA56)</f>
        <v>49247819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16179626</v>
      </c>
      <c r="F61" s="11">
        <v>16108626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4027157</v>
      </c>
      <c r="Y61" s="11">
        <v>-4027157</v>
      </c>
      <c r="Z61" s="2">
        <v>-100</v>
      </c>
      <c r="AA61" s="15">
        <v>16108626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3357267</v>
      </c>
      <c r="H65" s="11">
        <v>3588779</v>
      </c>
      <c r="I65" s="11">
        <v>3307835</v>
      </c>
      <c r="J65" s="11">
        <v>10253881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10253881</v>
      </c>
      <c r="X65" s="11"/>
      <c r="Y65" s="11">
        <v>10253881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42564</v>
      </c>
      <c r="H66" s="14">
        <v>452227</v>
      </c>
      <c r="I66" s="14">
        <v>482906</v>
      </c>
      <c r="J66" s="14">
        <v>977697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977697</v>
      </c>
      <c r="X66" s="14"/>
      <c r="Y66" s="14">
        <v>977697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53707439</v>
      </c>
      <c r="F67" s="11"/>
      <c r="G67" s="11">
        <v>16681</v>
      </c>
      <c r="H67" s="11">
        <v>197195</v>
      </c>
      <c r="I67" s="11">
        <v>512593</v>
      </c>
      <c r="J67" s="11">
        <v>726469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726469</v>
      </c>
      <c r="X67" s="11"/>
      <c r="Y67" s="11">
        <v>726469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193775</v>
      </c>
      <c r="H68" s="11">
        <v>97242</v>
      </c>
      <c r="I68" s="11">
        <v>48107</v>
      </c>
      <c r="J68" s="11">
        <v>339124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339124</v>
      </c>
      <c r="X68" s="11"/>
      <c r="Y68" s="11">
        <v>339124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53707439</v>
      </c>
      <c r="F69" s="79">
        <f t="shared" si="12"/>
        <v>0</v>
      </c>
      <c r="G69" s="79">
        <f t="shared" si="12"/>
        <v>3610287</v>
      </c>
      <c r="H69" s="79">
        <f t="shared" si="12"/>
        <v>4335443</v>
      </c>
      <c r="I69" s="79">
        <f t="shared" si="12"/>
        <v>4351441</v>
      </c>
      <c r="J69" s="79">
        <f t="shared" si="12"/>
        <v>12297171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12297171</v>
      </c>
      <c r="X69" s="79">
        <f t="shared" si="12"/>
        <v>0</v>
      </c>
      <c r="Y69" s="79">
        <f t="shared" si="12"/>
        <v>12297171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72292831</v>
      </c>
      <c r="D5" s="42">
        <f t="shared" si="0"/>
        <v>0</v>
      </c>
      <c r="E5" s="43">
        <f t="shared" si="0"/>
        <v>76121686</v>
      </c>
      <c r="F5" s="43">
        <f t="shared" si="0"/>
        <v>85073065</v>
      </c>
      <c r="G5" s="43">
        <f t="shared" si="0"/>
        <v>1168989</v>
      </c>
      <c r="H5" s="43">
        <f t="shared" si="0"/>
        <v>1980206</v>
      </c>
      <c r="I5" s="43">
        <f t="shared" si="0"/>
        <v>5337748</v>
      </c>
      <c r="J5" s="43">
        <f t="shared" si="0"/>
        <v>8486943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8486943</v>
      </c>
      <c r="X5" s="43">
        <f t="shared" si="0"/>
        <v>21268268</v>
      </c>
      <c r="Y5" s="43">
        <f t="shared" si="0"/>
        <v>-12781325</v>
      </c>
      <c r="Z5" s="44">
        <f>+IF(X5&lt;&gt;0,+(Y5/X5)*100,0)</f>
        <v>-60.09574921662638</v>
      </c>
      <c r="AA5" s="45">
        <f>SUM(AA11:AA18)</f>
        <v>85073065</v>
      </c>
    </row>
    <row r="6" spans="1:27" ht="13.5">
      <c r="A6" s="46" t="s">
        <v>32</v>
      </c>
      <c r="B6" s="47"/>
      <c r="C6" s="9">
        <v>5227322</v>
      </c>
      <c r="D6" s="10"/>
      <c r="E6" s="11">
        <v>22410644</v>
      </c>
      <c r="F6" s="11">
        <v>22585644</v>
      </c>
      <c r="G6" s="11">
        <v>654407</v>
      </c>
      <c r="H6" s="11">
        <v>1004586</v>
      </c>
      <c r="I6" s="11">
        <v>1331144</v>
      </c>
      <c r="J6" s="11">
        <v>2990137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2990137</v>
      </c>
      <c r="X6" s="11">
        <v>5646411</v>
      </c>
      <c r="Y6" s="11">
        <v>-2656274</v>
      </c>
      <c r="Z6" s="2">
        <v>-47.04</v>
      </c>
      <c r="AA6" s="15">
        <v>22585644</v>
      </c>
    </row>
    <row r="7" spans="1:27" ht="13.5">
      <c r="A7" s="46" t="s">
        <v>33</v>
      </c>
      <c r="B7" s="47"/>
      <c r="C7" s="9">
        <v>11668913</v>
      </c>
      <c r="D7" s="10"/>
      <c r="E7" s="11">
        <v>16941930</v>
      </c>
      <c r="F7" s="11">
        <v>16941930</v>
      </c>
      <c r="G7" s="11">
        <v>99661</v>
      </c>
      <c r="H7" s="11">
        <v>515659</v>
      </c>
      <c r="I7" s="11">
        <v>2242791</v>
      </c>
      <c r="J7" s="11">
        <v>2858111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2858111</v>
      </c>
      <c r="X7" s="11">
        <v>4235483</v>
      </c>
      <c r="Y7" s="11">
        <v>-1377372</v>
      </c>
      <c r="Z7" s="2">
        <v>-32.52</v>
      </c>
      <c r="AA7" s="15">
        <v>16941930</v>
      </c>
    </row>
    <row r="8" spans="1:27" ht="13.5">
      <c r="A8" s="46" t="s">
        <v>34</v>
      </c>
      <c r="B8" s="47"/>
      <c r="C8" s="9">
        <v>2383150</v>
      </c>
      <c r="D8" s="10"/>
      <c r="E8" s="11">
        <v>5600000</v>
      </c>
      <c r="F8" s="11">
        <v>4300802</v>
      </c>
      <c r="G8" s="11">
        <v>77625</v>
      </c>
      <c r="H8" s="11">
        <v>46301</v>
      </c>
      <c r="I8" s="11">
        <v>246226</v>
      </c>
      <c r="J8" s="11">
        <v>370152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370152</v>
      </c>
      <c r="X8" s="11">
        <v>1075201</v>
      </c>
      <c r="Y8" s="11">
        <v>-705049</v>
      </c>
      <c r="Z8" s="2">
        <v>-65.57</v>
      </c>
      <c r="AA8" s="15">
        <v>4300802</v>
      </c>
    </row>
    <row r="9" spans="1:27" ht="13.5">
      <c r="A9" s="46" t="s">
        <v>35</v>
      </c>
      <c r="B9" s="47"/>
      <c r="C9" s="9">
        <v>13283916</v>
      </c>
      <c r="D9" s="10"/>
      <c r="E9" s="11">
        <v>9762000</v>
      </c>
      <c r="F9" s="11">
        <v>9765459</v>
      </c>
      <c r="G9" s="11">
        <v>675</v>
      </c>
      <c r="H9" s="11">
        <v>1923</v>
      </c>
      <c r="I9" s="11">
        <v>128684</v>
      </c>
      <c r="J9" s="11">
        <v>131282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131282</v>
      </c>
      <c r="X9" s="11">
        <v>2441365</v>
      </c>
      <c r="Y9" s="11">
        <v>-2310083</v>
      </c>
      <c r="Z9" s="2">
        <v>-94.62</v>
      </c>
      <c r="AA9" s="15">
        <v>9765459</v>
      </c>
    </row>
    <row r="10" spans="1:27" ht="13.5">
      <c r="A10" s="46" t="s">
        <v>36</v>
      </c>
      <c r="B10" s="47"/>
      <c r="C10" s="9">
        <v>159731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32723032</v>
      </c>
      <c r="D11" s="50">
        <f t="shared" si="1"/>
        <v>0</v>
      </c>
      <c r="E11" s="51">
        <f t="shared" si="1"/>
        <v>54714574</v>
      </c>
      <c r="F11" s="51">
        <f t="shared" si="1"/>
        <v>53593835</v>
      </c>
      <c r="G11" s="51">
        <f t="shared" si="1"/>
        <v>832368</v>
      </c>
      <c r="H11" s="51">
        <f t="shared" si="1"/>
        <v>1568469</v>
      </c>
      <c r="I11" s="51">
        <f t="shared" si="1"/>
        <v>3948845</v>
      </c>
      <c r="J11" s="51">
        <f t="shared" si="1"/>
        <v>6349682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6349682</v>
      </c>
      <c r="X11" s="51">
        <f t="shared" si="1"/>
        <v>13398460</v>
      </c>
      <c r="Y11" s="51">
        <f t="shared" si="1"/>
        <v>-7048778</v>
      </c>
      <c r="Z11" s="52">
        <f>+IF(X11&lt;&gt;0,+(Y11/X11)*100,0)</f>
        <v>-52.60886698919129</v>
      </c>
      <c r="AA11" s="53">
        <f>SUM(AA6:AA10)</f>
        <v>53593835</v>
      </c>
    </row>
    <row r="12" spans="1:27" ht="13.5">
      <c r="A12" s="54" t="s">
        <v>38</v>
      </c>
      <c r="B12" s="35"/>
      <c r="C12" s="9">
        <v>2062506</v>
      </c>
      <c r="D12" s="10"/>
      <c r="E12" s="11">
        <v>7784211</v>
      </c>
      <c r="F12" s="11">
        <v>9479240</v>
      </c>
      <c r="G12" s="11">
        <v>7842</v>
      </c>
      <c r="H12" s="11"/>
      <c r="I12" s="11">
        <v>252119</v>
      </c>
      <c r="J12" s="11">
        <v>259961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259961</v>
      </c>
      <c r="X12" s="11">
        <v>2369810</v>
      </c>
      <c r="Y12" s="11">
        <v>-2109849</v>
      </c>
      <c r="Z12" s="2">
        <v>-89.03</v>
      </c>
      <c r="AA12" s="15">
        <v>9479240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37507293</v>
      </c>
      <c r="D15" s="10"/>
      <c r="E15" s="11">
        <v>13622901</v>
      </c>
      <c r="F15" s="11">
        <v>21999990</v>
      </c>
      <c r="G15" s="11">
        <v>328779</v>
      </c>
      <c r="H15" s="11">
        <v>411737</v>
      </c>
      <c r="I15" s="11">
        <v>1136784</v>
      </c>
      <c r="J15" s="11">
        <v>1877300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1877300</v>
      </c>
      <c r="X15" s="11">
        <v>5499998</v>
      </c>
      <c r="Y15" s="11">
        <v>-3622698</v>
      </c>
      <c r="Z15" s="2">
        <v>-65.87</v>
      </c>
      <c r="AA15" s="15">
        <v>21999990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74730435</v>
      </c>
      <c r="D20" s="59">
        <f t="shared" si="2"/>
        <v>0</v>
      </c>
      <c r="E20" s="60">
        <f t="shared" si="2"/>
        <v>71944479</v>
      </c>
      <c r="F20" s="60">
        <f t="shared" si="2"/>
        <v>72810699</v>
      </c>
      <c r="G20" s="60">
        <f t="shared" si="2"/>
        <v>202794</v>
      </c>
      <c r="H20" s="60">
        <f t="shared" si="2"/>
        <v>2549190</v>
      </c>
      <c r="I20" s="60">
        <f t="shared" si="2"/>
        <v>3447360</v>
      </c>
      <c r="J20" s="60">
        <f t="shared" si="2"/>
        <v>6199344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6199344</v>
      </c>
      <c r="X20" s="60">
        <f t="shared" si="2"/>
        <v>18202674</v>
      </c>
      <c r="Y20" s="60">
        <f t="shared" si="2"/>
        <v>-12003330</v>
      </c>
      <c r="Z20" s="61">
        <f>+IF(X20&lt;&gt;0,+(Y20/X20)*100,0)</f>
        <v>-65.94267413677792</v>
      </c>
      <c r="AA20" s="62">
        <f>SUM(AA26:AA33)</f>
        <v>72810699</v>
      </c>
    </row>
    <row r="21" spans="1:27" ht="13.5">
      <c r="A21" s="46" t="s">
        <v>32</v>
      </c>
      <c r="B21" s="47"/>
      <c r="C21" s="9">
        <v>36861985</v>
      </c>
      <c r="D21" s="10"/>
      <c r="E21" s="11">
        <v>16923704</v>
      </c>
      <c r="F21" s="11">
        <v>16824281</v>
      </c>
      <c r="G21" s="11"/>
      <c r="H21" s="11">
        <v>1080938</v>
      </c>
      <c r="I21" s="11">
        <v>1368935</v>
      </c>
      <c r="J21" s="11">
        <v>2449873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2449873</v>
      </c>
      <c r="X21" s="11">
        <v>4206070</v>
      </c>
      <c r="Y21" s="11">
        <v>-1756197</v>
      </c>
      <c r="Z21" s="2">
        <v>-41.75</v>
      </c>
      <c r="AA21" s="15">
        <v>16824281</v>
      </c>
    </row>
    <row r="22" spans="1:27" ht="13.5">
      <c r="A22" s="46" t="s">
        <v>33</v>
      </c>
      <c r="B22" s="47"/>
      <c r="C22" s="9">
        <v>11517699</v>
      </c>
      <c r="D22" s="10"/>
      <c r="E22" s="11">
        <v>10695000</v>
      </c>
      <c r="F22" s="11">
        <v>10695000</v>
      </c>
      <c r="G22" s="11">
        <v>113043</v>
      </c>
      <c r="H22" s="11">
        <v>1430589</v>
      </c>
      <c r="I22" s="11">
        <v>1177615</v>
      </c>
      <c r="J22" s="11">
        <v>2721247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2721247</v>
      </c>
      <c r="X22" s="11">
        <v>2673750</v>
      </c>
      <c r="Y22" s="11">
        <v>47497</v>
      </c>
      <c r="Z22" s="2">
        <v>1.78</v>
      </c>
      <c r="AA22" s="15">
        <v>10695000</v>
      </c>
    </row>
    <row r="23" spans="1:27" ht="13.5">
      <c r="A23" s="46" t="s">
        <v>34</v>
      </c>
      <c r="B23" s="47"/>
      <c r="C23" s="9">
        <v>10855467</v>
      </c>
      <c r="D23" s="10"/>
      <c r="E23" s="11">
        <v>21241425</v>
      </c>
      <c r="F23" s="11">
        <v>22541425</v>
      </c>
      <c r="G23" s="11"/>
      <c r="H23" s="11"/>
      <c r="I23" s="11">
        <v>330722</v>
      </c>
      <c r="J23" s="11">
        <v>330722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330722</v>
      </c>
      <c r="X23" s="11">
        <v>5635356</v>
      </c>
      <c r="Y23" s="11">
        <v>-5304634</v>
      </c>
      <c r="Z23" s="2">
        <v>-94.13</v>
      </c>
      <c r="AA23" s="15">
        <v>22541425</v>
      </c>
    </row>
    <row r="24" spans="1:27" ht="13.5">
      <c r="A24" s="46" t="s">
        <v>35</v>
      </c>
      <c r="B24" s="47"/>
      <c r="C24" s="9">
        <v>3927290</v>
      </c>
      <c r="D24" s="10"/>
      <c r="E24" s="11">
        <v>6900951</v>
      </c>
      <c r="F24" s="11">
        <v>7000951</v>
      </c>
      <c r="G24" s="11"/>
      <c r="H24" s="11"/>
      <c r="I24" s="11">
        <v>42035</v>
      </c>
      <c r="J24" s="11">
        <v>42035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42035</v>
      </c>
      <c r="X24" s="11">
        <v>1750238</v>
      </c>
      <c r="Y24" s="11">
        <v>-1708203</v>
      </c>
      <c r="Z24" s="2">
        <v>-97.6</v>
      </c>
      <c r="AA24" s="15">
        <v>7000951</v>
      </c>
    </row>
    <row r="25" spans="1:27" ht="13.5">
      <c r="A25" s="46" t="s">
        <v>36</v>
      </c>
      <c r="B25" s="47"/>
      <c r="C25" s="9">
        <v>264607</v>
      </c>
      <c r="D25" s="10"/>
      <c r="E25" s="11"/>
      <c r="F25" s="11">
        <v>35393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8848</v>
      </c>
      <c r="Y25" s="11">
        <v>-8848</v>
      </c>
      <c r="Z25" s="2">
        <v>-100</v>
      </c>
      <c r="AA25" s="15">
        <v>35393</v>
      </c>
    </row>
    <row r="26" spans="1:27" ht="13.5">
      <c r="A26" s="48" t="s">
        <v>37</v>
      </c>
      <c r="B26" s="63"/>
      <c r="C26" s="49">
        <f aca="true" t="shared" si="3" ref="C26:Y26">SUM(C21:C25)</f>
        <v>63427048</v>
      </c>
      <c r="D26" s="50">
        <f t="shared" si="3"/>
        <v>0</v>
      </c>
      <c r="E26" s="51">
        <f t="shared" si="3"/>
        <v>55761080</v>
      </c>
      <c r="F26" s="51">
        <f t="shared" si="3"/>
        <v>57097050</v>
      </c>
      <c r="G26" s="51">
        <f t="shared" si="3"/>
        <v>113043</v>
      </c>
      <c r="H26" s="51">
        <f t="shared" si="3"/>
        <v>2511527</v>
      </c>
      <c r="I26" s="51">
        <f t="shared" si="3"/>
        <v>2919307</v>
      </c>
      <c r="J26" s="51">
        <f t="shared" si="3"/>
        <v>5543877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5543877</v>
      </c>
      <c r="X26" s="51">
        <f t="shared" si="3"/>
        <v>14274262</v>
      </c>
      <c r="Y26" s="51">
        <f t="shared" si="3"/>
        <v>-8730385</v>
      </c>
      <c r="Z26" s="52">
        <f>+IF(X26&lt;&gt;0,+(Y26/X26)*100,0)</f>
        <v>-61.16172590919236</v>
      </c>
      <c r="AA26" s="53">
        <f>SUM(AA21:AA25)</f>
        <v>57097050</v>
      </c>
    </row>
    <row r="27" spans="1:27" ht="13.5">
      <c r="A27" s="54" t="s">
        <v>38</v>
      </c>
      <c r="B27" s="64"/>
      <c r="C27" s="9">
        <v>4634257</v>
      </c>
      <c r="D27" s="10"/>
      <c r="E27" s="11">
        <v>4512149</v>
      </c>
      <c r="F27" s="11">
        <v>4542149</v>
      </c>
      <c r="G27" s="11"/>
      <c r="H27" s="11">
        <v>9649</v>
      </c>
      <c r="I27" s="11">
        <v>250982</v>
      </c>
      <c r="J27" s="11">
        <v>260631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260631</v>
      </c>
      <c r="X27" s="11">
        <v>1135537</v>
      </c>
      <c r="Y27" s="11">
        <v>-874906</v>
      </c>
      <c r="Z27" s="2">
        <v>-77.05</v>
      </c>
      <c r="AA27" s="15">
        <v>4542149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6669130</v>
      </c>
      <c r="D30" s="10"/>
      <c r="E30" s="11">
        <v>11671250</v>
      </c>
      <c r="F30" s="11">
        <v>11171500</v>
      </c>
      <c r="G30" s="11">
        <v>89751</v>
      </c>
      <c r="H30" s="11">
        <v>28014</v>
      </c>
      <c r="I30" s="11">
        <v>277071</v>
      </c>
      <c r="J30" s="11">
        <v>394836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394836</v>
      </c>
      <c r="X30" s="11">
        <v>2792875</v>
      </c>
      <c r="Y30" s="11">
        <v>-2398039</v>
      </c>
      <c r="Z30" s="2">
        <v>-85.86</v>
      </c>
      <c r="AA30" s="15">
        <v>11171500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42089307</v>
      </c>
      <c r="D36" s="10">
        <f t="shared" si="4"/>
        <v>0</v>
      </c>
      <c r="E36" s="11">
        <f t="shared" si="4"/>
        <v>39334348</v>
      </c>
      <c r="F36" s="11">
        <f t="shared" si="4"/>
        <v>39409925</v>
      </c>
      <c r="G36" s="11">
        <f t="shared" si="4"/>
        <v>654407</v>
      </c>
      <c r="H36" s="11">
        <f t="shared" si="4"/>
        <v>2085524</v>
      </c>
      <c r="I36" s="11">
        <f t="shared" si="4"/>
        <v>2700079</v>
      </c>
      <c r="J36" s="11">
        <f t="shared" si="4"/>
        <v>5440010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5440010</v>
      </c>
      <c r="X36" s="11">
        <f t="shared" si="4"/>
        <v>9852481</v>
      </c>
      <c r="Y36" s="11">
        <f t="shared" si="4"/>
        <v>-4412471</v>
      </c>
      <c r="Z36" s="2">
        <f aca="true" t="shared" si="5" ref="Z36:Z49">+IF(X36&lt;&gt;0,+(Y36/X36)*100,0)</f>
        <v>-44.78537943894538</v>
      </c>
      <c r="AA36" s="15">
        <f>AA6+AA21</f>
        <v>39409925</v>
      </c>
    </row>
    <row r="37" spans="1:27" ht="13.5">
      <c r="A37" s="46" t="s">
        <v>33</v>
      </c>
      <c r="B37" s="47"/>
      <c r="C37" s="9">
        <f t="shared" si="4"/>
        <v>23186612</v>
      </c>
      <c r="D37" s="10">
        <f t="shared" si="4"/>
        <v>0</v>
      </c>
      <c r="E37" s="11">
        <f t="shared" si="4"/>
        <v>27636930</v>
      </c>
      <c r="F37" s="11">
        <f t="shared" si="4"/>
        <v>27636930</v>
      </c>
      <c r="G37" s="11">
        <f t="shared" si="4"/>
        <v>212704</v>
      </c>
      <c r="H37" s="11">
        <f t="shared" si="4"/>
        <v>1946248</v>
      </c>
      <c r="I37" s="11">
        <f t="shared" si="4"/>
        <v>3420406</v>
      </c>
      <c r="J37" s="11">
        <f t="shared" si="4"/>
        <v>5579358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5579358</v>
      </c>
      <c r="X37" s="11">
        <f t="shared" si="4"/>
        <v>6909233</v>
      </c>
      <c r="Y37" s="11">
        <f t="shared" si="4"/>
        <v>-1329875</v>
      </c>
      <c r="Z37" s="2">
        <f t="shared" si="5"/>
        <v>-19.247794943375045</v>
      </c>
      <c r="AA37" s="15">
        <f>AA7+AA22</f>
        <v>27636930</v>
      </c>
    </row>
    <row r="38" spans="1:27" ht="13.5">
      <c r="A38" s="46" t="s">
        <v>34</v>
      </c>
      <c r="B38" s="47"/>
      <c r="C38" s="9">
        <f t="shared" si="4"/>
        <v>13238617</v>
      </c>
      <c r="D38" s="10">
        <f t="shared" si="4"/>
        <v>0</v>
      </c>
      <c r="E38" s="11">
        <f t="shared" si="4"/>
        <v>26841425</v>
      </c>
      <c r="F38" s="11">
        <f t="shared" si="4"/>
        <v>26842227</v>
      </c>
      <c r="G38" s="11">
        <f t="shared" si="4"/>
        <v>77625</v>
      </c>
      <c r="H38" s="11">
        <f t="shared" si="4"/>
        <v>46301</v>
      </c>
      <c r="I38" s="11">
        <f t="shared" si="4"/>
        <v>576948</v>
      </c>
      <c r="J38" s="11">
        <f t="shared" si="4"/>
        <v>700874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700874</v>
      </c>
      <c r="X38" s="11">
        <f t="shared" si="4"/>
        <v>6710557</v>
      </c>
      <c r="Y38" s="11">
        <f t="shared" si="4"/>
        <v>-6009683</v>
      </c>
      <c r="Z38" s="2">
        <f t="shared" si="5"/>
        <v>-89.55565089455317</v>
      </c>
      <c r="AA38" s="15">
        <f>AA8+AA23</f>
        <v>26842227</v>
      </c>
    </row>
    <row r="39" spans="1:27" ht="13.5">
      <c r="A39" s="46" t="s">
        <v>35</v>
      </c>
      <c r="B39" s="47"/>
      <c r="C39" s="9">
        <f t="shared" si="4"/>
        <v>17211206</v>
      </c>
      <c r="D39" s="10">
        <f t="shared" si="4"/>
        <v>0</v>
      </c>
      <c r="E39" s="11">
        <f t="shared" si="4"/>
        <v>16662951</v>
      </c>
      <c r="F39" s="11">
        <f t="shared" si="4"/>
        <v>16766410</v>
      </c>
      <c r="G39" s="11">
        <f t="shared" si="4"/>
        <v>675</v>
      </c>
      <c r="H39" s="11">
        <f t="shared" si="4"/>
        <v>1923</v>
      </c>
      <c r="I39" s="11">
        <f t="shared" si="4"/>
        <v>170719</v>
      </c>
      <c r="J39" s="11">
        <f t="shared" si="4"/>
        <v>173317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173317</v>
      </c>
      <c r="X39" s="11">
        <f t="shared" si="4"/>
        <v>4191603</v>
      </c>
      <c r="Y39" s="11">
        <f t="shared" si="4"/>
        <v>-4018286</v>
      </c>
      <c r="Z39" s="2">
        <f t="shared" si="5"/>
        <v>-95.86513799136036</v>
      </c>
      <c r="AA39" s="15">
        <f>AA9+AA24</f>
        <v>16766410</v>
      </c>
    </row>
    <row r="40" spans="1:27" ht="13.5">
      <c r="A40" s="46" t="s">
        <v>36</v>
      </c>
      <c r="B40" s="47"/>
      <c r="C40" s="9">
        <f t="shared" si="4"/>
        <v>424338</v>
      </c>
      <c r="D40" s="10">
        <f t="shared" si="4"/>
        <v>0</v>
      </c>
      <c r="E40" s="11">
        <f t="shared" si="4"/>
        <v>0</v>
      </c>
      <c r="F40" s="11">
        <f t="shared" si="4"/>
        <v>35393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8848</v>
      </c>
      <c r="Y40" s="11">
        <f t="shared" si="4"/>
        <v>-8848</v>
      </c>
      <c r="Z40" s="2">
        <f t="shared" si="5"/>
        <v>-100</v>
      </c>
      <c r="AA40" s="15">
        <f>AA10+AA25</f>
        <v>35393</v>
      </c>
    </row>
    <row r="41" spans="1:27" ht="13.5">
      <c r="A41" s="48" t="s">
        <v>37</v>
      </c>
      <c r="B41" s="47"/>
      <c r="C41" s="49">
        <f aca="true" t="shared" si="6" ref="C41:Y41">SUM(C36:C40)</f>
        <v>96150080</v>
      </c>
      <c r="D41" s="50">
        <f t="shared" si="6"/>
        <v>0</v>
      </c>
      <c r="E41" s="51">
        <f t="shared" si="6"/>
        <v>110475654</v>
      </c>
      <c r="F41" s="51">
        <f t="shared" si="6"/>
        <v>110690885</v>
      </c>
      <c r="G41" s="51">
        <f t="shared" si="6"/>
        <v>945411</v>
      </c>
      <c r="H41" s="51">
        <f t="shared" si="6"/>
        <v>4079996</v>
      </c>
      <c r="I41" s="51">
        <f t="shared" si="6"/>
        <v>6868152</v>
      </c>
      <c r="J41" s="51">
        <f t="shared" si="6"/>
        <v>11893559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11893559</v>
      </c>
      <c r="X41" s="51">
        <f t="shared" si="6"/>
        <v>27672722</v>
      </c>
      <c r="Y41" s="51">
        <f t="shared" si="6"/>
        <v>-15779163</v>
      </c>
      <c r="Z41" s="52">
        <f t="shared" si="5"/>
        <v>-57.02063931405086</v>
      </c>
      <c r="AA41" s="53">
        <f>SUM(AA36:AA40)</f>
        <v>110690885</v>
      </c>
    </row>
    <row r="42" spans="1:27" ht="13.5">
      <c r="A42" s="54" t="s">
        <v>38</v>
      </c>
      <c r="B42" s="35"/>
      <c r="C42" s="65">
        <f aca="true" t="shared" si="7" ref="C42:Y48">C12+C27</f>
        <v>6696763</v>
      </c>
      <c r="D42" s="66">
        <f t="shared" si="7"/>
        <v>0</v>
      </c>
      <c r="E42" s="67">
        <f t="shared" si="7"/>
        <v>12296360</v>
      </c>
      <c r="F42" s="67">
        <f t="shared" si="7"/>
        <v>14021389</v>
      </c>
      <c r="G42" s="67">
        <f t="shared" si="7"/>
        <v>7842</v>
      </c>
      <c r="H42" s="67">
        <f t="shared" si="7"/>
        <v>9649</v>
      </c>
      <c r="I42" s="67">
        <f t="shared" si="7"/>
        <v>503101</v>
      </c>
      <c r="J42" s="67">
        <f t="shared" si="7"/>
        <v>520592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520592</v>
      </c>
      <c r="X42" s="67">
        <f t="shared" si="7"/>
        <v>3505347</v>
      </c>
      <c r="Y42" s="67">
        <f t="shared" si="7"/>
        <v>-2984755</v>
      </c>
      <c r="Z42" s="69">
        <f t="shared" si="5"/>
        <v>-85.14863150495515</v>
      </c>
      <c r="AA42" s="68">
        <f aca="true" t="shared" si="8" ref="AA42:AA48">AA12+AA27</f>
        <v>14021389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44176423</v>
      </c>
      <c r="D45" s="66">
        <f t="shared" si="7"/>
        <v>0</v>
      </c>
      <c r="E45" s="67">
        <f t="shared" si="7"/>
        <v>25294151</v>
      </c>
      <c r="F45" s="67">
        <f t="shared" si="7"/>
        <v>33171490</v>
      </c>
      <c r="G45" s="67">
        <f t="shared" si="7"/>
        <v>418530</v>
      </c>
      <c r="H45" s="67">
        <f t="shared" si="7"/>
        <v>439751</v>
      </c>
      <c r="I45" s="67">
        <f t="shared" si="7"/>
        <v>1413855</v>
      </c>
      <c r="J45" s="67">
        <f t="shared" si="7"/>
        <v>2272136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2272136</v>
      </c>
      <c r="X45" s="67">
        <f t="shared" si="7"/>
        <v>8292873</v>
      </c>
      <c r="Y45" s="67">
        <f t="shared" si="7"/>
        <v>-6020737</v>
      </c>
      <c r="Z45" s="69">
        <f t="shared" si="5"/>
        <v>-72.6013409345591</v>
      </c>
      <c r="AA45" s="68">
        <f t="shared" si="8"/>
        <v>33171490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147023266</v>
      </c>
      <c r="D49" s="78">
        <f t="shared" si="9"/>
        <v>0</v>
      </c>
      <c r="E49" s="79">
        <f t="shared" si="9"/>
        <v>148066165</v>
      </c>
      <c r="F49" s="79">
        <f t="shared" si="9"/>
        <v>157883764</v>
      </c>
      <c r="G49" s="79">
        <f t="shared" si="9"/>
        <v>1371783</v>
      </c>
      <c r="H49" s="79">
        <f t="shared" si="9"/>
        <v>4529396</v>
      </c>
      <c r="I49" s="79">
        <f t="shared" si="9"/>
        <v>8785108</v>
      </c>
      <c r="J49" s="79">
        <f t="shared" si="9"/>
        <v>14686287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14686287</v>
      </c>
      <c r="X49" s="79">
        <f t="shared" si="9"/>
        <v>39470942</v>
      </c>
      <c r="Y49" s="79">
        <f t="shared" si="9"/>
        <v>-24784655</v>
      </c>
      <c r="Z49" s="80">
        <f t="shared" si="5"/>
        <v>-62.79215479579889</v>
      </c>
      <c r="AA49" s="81">
        <f>SUM(AA41:AA48)</f>
        <v>157883764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50591392</v>
      </c>
      <c r="D51" s="66">
        <f t="shared" si="10"/>
        <v>0</v>
      </c>
      <c r="E51" s="67">
        <f t="shared" si="10"/>
        <v>53266224</v>
      </c>
      <c r="F51" s="67">
        <f t="shared" si="10"/>
        <v>53991485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13497871</v>
      </c>
      <c r="Y51" s="67">
        <f t="shared" si="10"/>
        <v>-13497871</v>
      </c>
      <c r="Z51" s="69">
        <f>+IF(X51&lt;&gt;0,+(Y51/X51)*100,0)</f>
        <v>-100</v>
      </c>
      <c r="AA51" s="68">
        <f>SUM(AA57:AA61)</f>
        <v>53991485</v>
      </c>
    </row>
    <row r="52" spans="1:27" ht="13.5">
      <c r="A52" s="84" t="s">
        <v>32</v>
      </c>
      <c r="B52" s="47"/>
      <c r="C52" s="9">
        <v>17244328</v>
      </c>
      <c r="D52" s="10"/>
      <c r="E52" s="11">
        <v>16508809</v>
      </c>
      <c r="F52" s="11">
        <v>16508809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4127202</v>
      </c>
      <c r="Y52" s="11">
        <v>-4127202</v>
      </c>
      <c r="Z52" s="2">
        <v>-100</v>
      </c>
      <c r="AA52" s="15">
        <v>16508809</v>
      </c>
    </row>
    <row r="53" spans="1:27" ht="13.5">
      <c r="A53" s="84" t="s">
        <v>33</v>
      </c>
      <c r="B53" s="47"/>
      <c r="C53" s="9">
        <v>5467476</v>
      </c>
      <c r="D53" s="10"/>
      <c r="E53" s="11">
        <v>4976240</v>
      </c>
      <c r="F53" s="11">
        <v>4976240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1244060</v>
      </c>
      <c r="Y53" s="11">
        <v>-1244060</v>
      </c>
      <c r="Z53" s="2">
        <v>-100</v>
      </c>
      <c r="AA53" s="15">
        <v>4976240</v>
      </c>
    </row>
    <row r="54" spans="1:27" ht="13.5">
      <c r="A54" s="84" t="s">
        <v>34</v>
      </c>
      <c r="B54" s="47"/>
      <c r="C54" s="9">
        <v>3339521</v>
      </c>
      <c r="D54" s="10"/>
      <c r="E54" s="11">
        <v>3768000</v>
      </c>
      <c r="F54" s="11">
        <v>3768000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942000</v>
      </c>
      <c r="Y54" s="11">
        <v>-942000</v>
      </c>
      <c r="Z54" s="2">
        <v>-100</v>
      </c>
      <c r="AA54" s="15">
        <v>3768000</v>
      </c>
    </row>
    <row r="55" spans="1:27" ht="13.5">
      <c r="A55" s="84" t="s">
        <v>35</v>
      </c>
      <c r="B55" s="47"/>
      <c r="C55" s="9">
        <v>725494</v>
      </c>
      <c r="D55" s="10"/>
      <c r="E55" s="11">
        <v>993000</v>
      </c>
      <c r="F55" s="11">
        <v>993000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248250</v>
      </c>
      <c r="Y55" s="11">
        <v>-248250</v>
      </c>
      <c r="Z55" s="2">
        <v>-100</v>
      </c>
      <c r="AA55" s="15">
        <v>993000</v>
      </c>
    </row>
    <row r="56" spans="1:27" ht="13.5">
      <c r="A56" s="84" t="s">
        <v>36</v>
      </c>
      <c r="B56" s="47"/>
      <c r="C56" s="9">
        <v>706126</v>
      </c>
      <c r="D56" s="10"/>
      <c r="E56" s="11">
        <v>592243</v>
      </c>
      <c r="F56" s="11">
        <v>592243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148061</v>
      </c>
      <c r="Y56" s="11">
        <v>-148061</v>
      </c>
      <c r="Z56" s="2">
        <v>-100</v>
      </c>
      <c r="AA56" s="15">
        <v>592243</v>
      </c>
    </row>
    <row r="57" spans="1:27" ht="13.5">
      <c r="A57" s="85" t="s">
        <v>37</v>
      </c>
      <c r="B57" s="47"/>
      <c r="C57" s="49">
        <f aca="true" t="shared" si="11" ref="C57:Y57">SUM(C52:C56)</f>
        <v>27482945</v>
      </c>
      <c r="D57" s="50">
        <f t="shared" si="11"/>
        <v>0</v>
      </c>
      <c r="E57" s="51">
        <f t="shared" si="11"/>
        <v>26838292</v>
      </c>
      <c r="F57" s="51">
        <f t="shared" si="11"/>
        <v>26838292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6709573</v>
      </c>
      <c r="Y57" s="51">
        <f t="shared" si="11"/>
        <v>-6709573</v>
      </c>
      <c r="Z57" s="52">
        <f>+IF(X57&lt;&gt;0,+(Y57/X57)*100,0)</f>
        <v>-100</v>
      </c>
      <c r="AA57" s="53">
        <f>SUM(AA52:AA56)</f>
        <v>26838292</v>
      </c>
    </row>
    <row r="58" spans="1:27" ht="13.5">
      <c r="A58" s="86" t="s">
        <v>38</v>
      </c>
      <c r="B58" s="35"/>
      <c r="C58" s="9">
        <v>5162194</v>
      </c>
      <c r="D58" s="10"/>
      <c r="E58" s="11">
        <v>7821000</v>
      </c>
      <c r="F58" s="11">
        <v>8541025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2135256</v>
      </c>
      <c r="Y58" s="11">
        <v>-2135256</v>
      </c>
      <c r="Z58" s="2">
        <v>-100</v>
      </c>
      <c r="AA58" s="15">
        <v>8541025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17946253</v>
      </c>
      <c r="D61" s="10"/>
      <c r="E61" s="11">
        <v>18606932</v>
      </c>
      <c r="F61" s="11">
        <v>18612168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4653042</v>
      </c>
      <c r="Y61" s="11">
        <v>-4653042</v>
      </c>
      <c r="Z61" s="2">
        <v>-100</v>
      </c>
      <c r="AA61" s="15">
        <v>18612168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173832408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380051</v>
      </c>
      <c r="H66" s="14">
        <v>723127</v>
      </c>
      <c r="I66" s="14">
        <v>556767</v>
      </c>
      <c r="J66" s="14">
        <v>1659945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1659945</v>
      </c>
      <c r="X66" s="14"/>
      <c r="Y66" s="14">
        <v>1659945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1249844</v>
      </c>
      <c r="H68" s="11">
        <v>1473038</v>
      </c>
      <c r="I68" s="11">
        <v>1968440</v>
      </c>
      <c r="J68" s="11">
        <v>4691322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4691322</v>
      </c>
      <c r="X68" s="11"/>
      <c r="Y68" s="11">
        <v>4691322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173832408</v>
      </c>
      <c r="F69" s="79">
        <f t="shared" si="12"/>
        <v>0</v>
      </c>
      <c r="G69" s="79">
        <f t="shared" si="12"/>
        <v>1629895</v>
      </c>
      <c r="H69" s="79">
        <f t="shared" si="12"/>
        <v>2196165</v>
      </c>
      <c r="I69" s="79">
        <f t="shared" si="12"/>
        <v>2525207</v>
      </c>
      <c r="J69" s="79">
        <f t="shared" si="12"/>
        <v>6351267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6351267</v>
      </c>
      <c r="X69" s="79">
        <f t="shared" si="12"/>
        <v>0</v>
      </c>
      <c r="Y69" s="79">
        <f t="shared" si="12"/>
        <v>6351267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169553481</v>
      </c>
      <c r="D5" s="42">
        <f t="shared" si="0"/>
        <v>0</v>
      </c>
      <c r="E5" s="43">
        <f t="shared" si="0"/>
        <v>207335045</v>
      </c>
      <c r="F5" s="43">
        <f t="shared" si="0"/>
        <v>222885235</v>
      </c>
      <c r="G5" s="43">
        <f t="shared" si="0"/>
        <v>1016326</v>
      </c>
      <c r="H5" s="43">
        <f t="shared" si="0"/>
        <v>8393453</v>
      </c>
      <c r="I5" s="43">
        <f t="shared" si="0"/>
        <v>14633141</v>
      </c>
      <c r="J5" s="43">
        <f t="shared" si="0"/>
        <v>24042920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24042920</v>
      </c>
      <c r="X5" s="43">
        <f t="shared" si="0"/>
        <v>55721309</v>
      </c>
      <c r="Y5" s="43">
        <f t="shared" si="0"/>
        <v>-31678389</v>
      </c>
      <c r="Z5" s="44">
        <f>+IF(X5&lt;&gt;0,+(Y5/X5)*100,0)</f>
        <v>-56.85148028378156</v>
      </c>
      <c r="AA5" s="45">
        <f>SUM(AA11:AA18)</f>
        <v>222885235</v>
      </c>
    </row>
    <row r="6" spans="1:27" ht="13.5">
      <c r="A6" s="46" t="s">
        <v>32</v>
      </c>
      <c r="B6" s="47"/>
      <c r="C6" s="9">
        <v>88691466</v>
      </c>
      <c r="D6" s="10"/>
      <c r="E6" s="11">
        <v>61116224</v>
      </c>
      <c r="F6" s="11">
        <v>45036019</v>
      </c>
      <c r="G6" s="11">
        <v>488353</v>
      </c>
      <c r="H6" s="11">
        <v>848169</v>
      </c>
      <c r="I6" s="11">
        <v>1045947</v>
      </c>
      <c r="J6" s="11">
        <v>2382469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2382469</v>
      </c>
      <c r="X6" s="11">
        <v>11259005</v>
      </c>
      <c r="Y6" s="11">
        <v>-8876536</v>
      </c>
      <c r="Z6" s="2">
        <v>-78.84</v>
      </c>
      <c r="AA6" s="15">
        <v>45036019</v>
      </c>
    </row>
    <row r="7" spans="1:27" ht="13.5">
      <c r="A7" s="46" t="s">
        <v>33</v>
      </c>
      <c r="B7" s="47"/>
      <c r="C7" s="9">
        <v>25833644</v>
      </c>
      <c r="D7" s="10"/>
      <c r="E7" s="11">
        <v>18083333</v>
      </c>
      <c r="F7" s="11">
        <v>20864653</v>
      </c>
      <c r="G7" s="11"/>
      <c r="H7" s="11"/>
      <c r="I7" s="11">
        <v>260719</v>
      </c>
      <c r="J7" s="11">
        <v>260719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260719</v>
      </c>
      <c r="X7" s="11">
        <v>5216163</v>
      </c>
      <c r="Y7" s="11">
        <v>-4955444</v>
      </c>
      <c r="Z7" s="2">
        <v>-95</v>
      </c>
      <c r="AA7" s="15">
        <v>20864653</v>
      </c>
    </row>
    <row r="8" spans="1:27" ht="13.5">
      <c r="A8" s="46" t="s">
        <v>34</v>
      </c>
      <c r="B8" s="47"/>
      <c r="C8" s="9">
        <v>9699269</v>
      </c>
      <c r="D8" s="10"/>
      <c r="E8" s="11">
        <v>44789981</v>
      </c>
      <c r="F8" s="11">
        <v>40644501</v>
      </c>
      <c r="G8" s="11">
        <v>467169</v>
      </c>
      <c r="H8" s="11">
        <v>2066478</v>
      </c>
      <c r="I8" s="11">
        <v>1775019</v>
      </c>
      <c r="J8" s="11">
        <v>4308666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4308666</v>
      </c>
      <c r="X8" s="11">
        <v>10161125</v>
      </c>
      <c r="Y8" s="11">
        <v>-5852459</v>
      </c>
      <c r="Z8" s="2">
        <v>-57.6</v>
      </c>
      <c r="AA8" s="15">
        <v>40644501</v>
      </c>
    </row>
    <row r="9" spans="1:27" ht="13.5">
      <c r="A9" s="46" t="s">
        <v>35</v>
      </c>
      <c r="B9" s="47"/>
      <c r="C9" s="9">
        <v>15435891</v>
      </c>
      <c r="D9" s="10"/>
      <c r="E9" s="11">
        <v>32551207</v>
      </c>
      <c r="F9" s="11">
        <v>28751207</v>
      </c>
      <c r="G9" s="11"/>
      <c r="H9" s="11">
        <v>3018456</v>
      </c>
      <c r="I9" s="11">
        <v>1078043</v>
      </c>
      <c r="J9" s="11">
        <v>4096499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4096499</v>
      </c>
      <c r="X9" s="11">
        <v>7187802</v>
      </c>
      <c r="Y9" s="11">
        <v>-3091303</v>
      </c>
      <c r="Z9" s="2">
        <v>-43.01</v>
      </c>
      <c r="AA9" s="15">
        <v>28751207</v>
      </c>
    </row>
    <row r="10" spans="1:27" ht="13.5">
      <c r="A10" s="46" t="s">
        <v>36</v>
      </c>
      <c r="B10" s="47"/>
      <c r="C10" s="9"/>
      <c r="D10" s="10"/>
      <c r="E10" s="11"/>
      <c r="F10" s="11">
        <v>24000000</v>
      </c>
      <c r="G10" s="11"/>
      <c r="H10" s="11">
        <v>1097735</v>
      </c>
      <c r="I10" s="11">
        <v>3465196</v>
      </c>
      <c r="J10" s="11">
        <v>4562931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4562931</v>
      </c>
      <c r="X10" s="11">
        <v>6000000</v>
      </c>
      <c r="Y10" s="11">
        <v>-1437069</v>
      </c>
      <c r="Z10" s="2">
        <v>-23.95</v>
      </c>
      <c r="AA10" s="15">
        <v>24000000</v>
      </c>
    </row>
    <row r="11" spans="1:27" ht="13.5">
      <c r="A11" s="48" t="s">
        <v>37</v>
      </c>
      <c r="B11" s="47"/>
      <c r="C11" s="49">
        <f aca="true" t="shared" si="1" ref="C11:Y11">SUM(C6:C10)</f>
        <v>139660270</v>
      </c>
      <c r="D11" s="50">
        <f t="shared" si="1"/>
        <v>0</v>
      </c>
      <c r="E11" s="51">
        <f t="shared" si="1"/>
        <v>156540745</v>
      </c>
      <c r="F11" s="51">
        <f t="shared" si="1"/>
        <v>159296380</v>
      </c>
      <c r="G11" s="51">
        <f t="shared" si="1"/>
        <v>955522</v>
      </c>
      <c r="H11" s="51">
        <f t="shared" si="1"/>
        <v>7030838</v>
      </c>
      <c r="I11" s="51">
        <f t="shared" si="1"/>
        <v>7624924</v>
      </c>
      <c r="J11" s="51">
        <f t="shared" si="1"/>
        <v>15611284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15611284</v>
      </c>
      <c r="X11" s="51">
        <f t="shared" si="1"/>
        <v>39824095</v>
      </c>
      <c r="Y11" s="51">
        <f t="shared" si="1"/>
        <v>-24212811</v>
      </c>
      <c r="Z11" s="52">
        <f>+IF(X11&lt;&gt;0,+(Y11/X11)*100,0)</f>
        <v>-60.79940046346314</v>
      </c>
      <c r="AA11" s="53">
        <f>SUM(AA6:AA10)</f>
        <v>159296380</v>
      </c>
    </row>
    <row r="12" spans="1:27" ht="13.5">
      <c r="A12" s="54" t="s">
        <v>38</v>
      </c>
      <c r="B12" s="35"/>
      <c r="C12" s="9">
        <v>10811072</v>
      </c>
      <c r="D12" s="10"/>
      <c r="E12" s="11">
        <v>12105300</v>
      </c>
      <c r="F12" s="11">
        <v>9750150</v>
      </c>
      <c r="G12" s="11"/>
      <c r="H12" s="11">
        <v>118199</v>
      </c>
      <c r="I12" s="11">
        <v>101860</v>
      </c>
      <c r="J12" s="11">
        <v>220059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220059</v>
      </c>
      <c r="X12" s="11">
        <v>2437538</v>
      </c>
      <c r="Y12" s="11">
        <v>-2217479</v>
      </c>
      <c r="Z12" s="2">
        <v>-90.97</v>
      </c>
      <c r="AA12" s="15">
        <v>9750150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18123512</v>
      </c>
      <c r="D15" s="10"/>
      <c r="E15" s="11">
        <v>35439000</v>
      </c>
      <c r="F15" s="11">
        <v>50638705</v>
      </c>
      <c r="G15" s="11">
        <v>60804</v>
      </c>
      <c r="H15" s="11">
        <v>1244416</v>
      </c>
      <c r="I15" s="11">
        <v>3738946</v>
      </c>
      <c r="J15" s="11">
        <v>5044166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5044166</v>
      </c>
      <c r="X15" s="11">
        <v>12659676</v>
      </c>
      <c r="Y15" s="11">
        <v>-7615510</v>
      </c>
      <c r="Z15" s="2">
        <v>-60.16</v>
      </c>
      <c r="AA15" s="15">
        <v>50638705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958627</v>
      </c>
      <c r="D18" s="17"/>
      <c r="E18" s="18">
        <v>3250000</v>
      </c>
      <c r="F18" s="18">
        <v>3200000</v>
      </c>
      <c r="G18" s="18"/>
      <c r="H18" s="18"/>
      <c r="I18" s="18">
        <v>3167411</v>
      </c>
      <c r="J18" s="18">
        <v>3167411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3167411</v>
      </c>
      <c r="X18" s="18">
        <v>800000</v>
      </c>
      <c r="Y18" s="18">
        <v>2367411</v>
      </c>
      <c r="Z18" s="3">
        <v>295.93</v>
      </c>
      <c r="AA18" s="23">
        <v>3200000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48827848</v>
      </c>
      <c r="D20" s="59">
        <f t="shared" si="2"/>
        <v>0</v>
      </c>
      <c r="E20" s="60">
        <f t="shared" si="2"/>
        <v>14460000</v>
      </c>
      <c r="F20" s="60">
        <f t="shared" si="2"/>
        <v>10485870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2621468</v>
      </c>
      <c r="Y20" s="60">
        <f t="shared" si="2"/>
        <v>-2621468</v>
      </c>
      <c r="Z20" s="61">
        <f>+IF(X20&lt;&gt;0,+(Y20/X20)*100,0)</f>
        <v>-100</v>
      </c>
      <c r="AA20" s="62">
        <f>SUM(AA26:AA33)</f>
        <v>10485870</v>
      </c>
    </row>
    <row r="21" spans="1:27" ht="13.5">
      <c r="A21" s="46" t="s">
        <v>32</v>
      </c>
      <c r="B21" s="47"/>
      <c r="C21" s="9">
        <v>15435112</v>
      </c>
      <c r="D21" s="10"/>
      <c r="E21" s="11">
        <v>8000000</v>
      </c>
      <c r="F21" s="11">
        <v>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125000</v>
      </c>
      <c r="Y21" s="11">
        <v>-125000</v>
      </c>
      <c r="Z21" s="2">
        <v>-100</v>
      </c>
      <c r="AA21" s="15">
        <v>500000</v>
      </c>
    </row>
    <row r="22" spans="1:27" ht="13.5">
      <c r="A22" s="46" t="s">
        <v>33</v>
      </c>
      <c r="B22" s="47"/>
      <c r="C22" s="9">
        <v>927093</v>
      </c>
      <c r="D22" s="10"/>
      <c r="E22" s="11">
        <v>3200000</v>
      </c>
      <c r="F22" s="11">
        <v>2280000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570000</v>
      </c>
      <c r="Y22" s="11">
        <v>-570000</v>
      </c>
      <c r="Z22" s="2">
        <v>-100</v>
      </c>
      <c r="AA22" s="15">
        <v>2280000</v>
      </c>
    </row>
    <row r="23" spans="1:27" ht="13.5">
      <c r="A23" s="46" t="s">
        <v>34</v>
      </c>
      <c r="B23" s="47"/>
      <c r="C23" s="9">
        <v>3433599</v>
      </c>
      <c r="D23" s="10"/>
      <c r="E23" s="11">
        <v>2000000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7899233</v>
      </c>
      <c r="D24" s="10"/>
      <c r="E24" s="11">
        <v>200000</v>
      </c>
      <c r="F24" s="11">
        <v>4000000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1000000</v>
      </c>
      <c r="Y24" s="11">
        <v>-1000000</v>
      </c>
      <c r="Z24" s="2">
        <v>-100</v>
      </c>
      <c r="AA24" s="15">
        <v>4000000</v>
      </c>
    </row>
    <row r="25" spans="1:27" ht="13.5">
      <c r="A25" s="46" t="s">
        <v>36</v>
      </c>
      <c r="B25" s="47"/>
      <c r="C25" s="9">
        <v>3945374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31640411</v>
      </c>
      <c r="D26" s="50">
        <f t="shared" si="3"/>
        <v>0</v>
      </c>
      <c r="E26" s="51">
        <f t="shared" si="3"/>
        <v>13400000</v>
      </c>
      <c r="F26" s="51">
        <f t="shared" si="3"/>
        <v>6780000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1695000</v>
      </c>
      <c r="Y26" s="51">
        <f t="shared" si="3"/>
        <v>-1695000</v>
      </c>
      <c r="Z26" s="52">
        <f>+IF(X26&lt;&gt;0,+(Y26/X26)*100,0)</f>
        <v>-100</v>
      </c>
      <c r="AA26" s="53">
        <f>SUM(AA21:AA25)</f>
        <v>6780000</v>
      </c>
    </row>
    <row r="27" spans="1:27" ht="13.5">
      <c r="A27" s="54" t="s">
        <v>38</v>
      </c>
      <c r="B27" s="64"/>
      <c r="C27" s="9">
        <v>1799850</v>
      </c>
      <c r="D27" s="10"/>
      <c r="E27" s="11"/>
      <c r="F27" s="11">
        <v>205870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51468</v>
      </c>
      <c r="Y27" s="11">
        <v>-51468</v>
      </c>
      <c r="Z27" s="2">
        <v>-100</v>
      </c>
      <c r="AA27" s="15">
        <v>205870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15387587</v>
      </c>
      <c r="D30" s="10"/>
      <c r="E30" s="11">
        <v>1060000</v>
      </c>
      <c r="F30" s="11">
        <v>3500000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875000</v>
      </c>
      <c r="Y30" s="11">
        <v>-875000</v>
      </c>
      <c r="Z30" s="2">
        <v>-100</v>
      </c>
      <c r="AA30" s="15">
        <v>3500000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104126578</v>
      </c>
      <c r="D36" s="10">
        <f t="shared" si="4"/>
        <v>0</v>
      </c>
      <c r="E36" s="11">
        <f t="shared" si="4"/>
        <v>69116224</v>
      </c>
      <c r="F36" s="11">
        <f t="shared" si="4"/>
        <v>45536019</v>
      </c>
      <c r="G36" s="11">
        <f t="shared" si="4"/>
        <v>488353</v>
      </c>
      <c r="H36" s="11">
        <f t="shared" si="4"/>
        <v>848169</v>
      </c>
      <c r="I36" s="11">
        <f t="shared" si="4"/>
        <v>1045947</v>
      </c>
      <c r="J36" s="11">
        <f t="shared" si="4"/>
        <v>2382469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2382469</v>
      </c>
      <c r="X36" s="11">
        <f t="shared" si="4"/>
        <v>11384005</v>
      </c>
      <c r="Y36" s="11">
        <f t="shared" si="4"/>
        <v>-9001536</v>
      </c>
      <c r="Z36" s="2">
        <f aca="true" t="shared" si="5" ref="Z36:Z49">+IF(X36&lt;&gt;0,+(Y36/X36)*100,0)</f>
        <v>-79.07178536903314</v>
      </c>
      <c r="AA36" s="15">
        <f>AA6+AA21</f>
        <v>45536019</v>
      </c>
    </row>
    <row r="37" spans="1:27" ht="13.5">
      <c r="A37" s="46" t="s">
        <v>33</v>
      </c>
      <c r="B37" s="47"/>
      <c r="C37" s="9">
        <f t="shared" si="4"/>
        <v>26760737</v>
      </c>
      <c r="D37" s="10">
        <f t="shared" si="4"/>
        <v>0</v>
      </c>
      <c r="E37" s="11">
        <f t="shared" si="4"/>
        <v>21283333</v>
      </c>
      <c r="F37" s="11">
        <f t="shared" si="4"/>
        <v>23144653</v>
      </c>
      <c r="G37" s="11">
        <f t="shared" si="4"/>
        <v>0</v>
      </c>
      <c r="H37" s="11">
        <f t="shared" si="4"/>
        <v>0</v>
      </c>
      <c r="I37" s="11">
        <f t="shared" si="4"/>
        <v>260719</v>
      </c>
      <c r="J37" s="11">
        <f t="shared" si="4"/>
        <v>260719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260719</v>
      </c>
      <c r="X37" s="11">
        <f t="shared" si="4"/>
        <v>5786163</v>
      </c>
      <c r="Y37" s="11">
        <f t="shared" si="4"/>
        <v>-5525444</v>
      </c>
      <c r="Z37" s="2">
        <f t="shared" si="5"/>
        <v>-95.49409513696729</v>
      </c>
      <c r="AA37" s="15">
        <f>AA7+AA22</f>
        <v>23144653</v>
      </c>
    </row>
    <row r="38" spans="1:27" ht="13.5">
      <c r="A38" s="46" t="s">
        <v>34</v>
      </c>
      <c r="B38" s="47"/>
      <c r="C38" s="9">
        <f t="shared" si="4"/>
        <v>13132868</v>
      </c>
      <c r="D38" s="10">
        <f t="shared" si="4"/>
        <v>0</v>
      </c>
      <c r="E38" s="11">
        <f t="shared" si="4"/>
        <v>46789981</v>
      </c>
      <c r="F38" s="11">
        <f t="shared" si="4"/>
        <v>40644501</v>
      </c>
      <c r="G38" s="11">
        <f t="shared" si="4"/>
        <v>467169</v>
      </c>
      <c r="H38" s="11">
        <f t="shared" si="4"/>
        <v>2066478</v>
      </c>
      <c r="I38" s="11">
        <f t="shared" si="4"/>
        <v>1775019</v>
      </c>
      <c r="J38" s="11">
        <f t="shared" si="4"/>
        <v>4308666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4308666</v>
      </c>
      <c r="X38" s="11">
        <f t="shared" si="4"/>
        <v>10161125</v>
      </c>
      <c r="Y38" s="11">
        <f t="shared" si="4"/>
        <v>-5852459</v>
      </c>
      <c r="Z38" s="2">
        <f t="shared" si="5"/>
        <v>-57.59656534094404</v>
      </c>
      <c r="AA38" s="15">
        <f>AA8+AA23</f>
        <v>40644501</v>
      </c>
    </row>
    <row r="39" spans="1:27" ht="13.5">
      <c r="A39" s="46" t="s">
        <v>35</v>
      </c>
      <c r="B39" s="47"/>
      <c r="C39" s="9">
        <f t="shared" si="4"/>
        <v>23335124</v>
      </c>
      <c r="D39" s="10">
        <f t="shared" si="4"/>
        <v>0</v>
      </c>
      <c r="E39" s="11">
        <f t="shared" si="4"/>
        <v>32751207</v>
      </c>
      <c r="F39" s="11">
        <f t="shared" si="4"/>
        <v>32751207</v>
      </c>
      <c r="G39" s="11">
        <f t="shared" si="4"/>
        <v>0</v>
      </c>
      <c r="H39" s="11">
        <f t="shared" si="4"/>
        <v>3018456</v>
      </c>
      <c r="I39" s="11">
        <f t="shared" si="4"/>
        <v>1078043</v>
      </c>
      <c r="J39" s="11">
        <f t="shared" si="4"/>
        <v>4096499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4096499</v>
      </c>
      <c r="X39" s="11">
        <f t="shared" si="4"/>
        <v>8187802</v>
      </c>
      <c r="Y39" s="11">
        <f t="shared" si="4"/>
        <v>-4091303</v>
      </c>
      <c r="Z39" s="2">
        <f t="shared" si="5"/>
        <v>-49.96826987267157</v>
      </c>
      <c r="AA39" s="15">
        <f>AA9+AA24</f>
        <v>32751207</v>
      </c>
    </row>
    <row r="40" spans="1:27" ht="13.5">
      <c r="A40" s="46" t="s">
        <v>36</v>
      </c>
      <c r="B40" s="47"/>
      <c r="C40" s="9">
        <f t="shared" si="4"/>
        <v>3945374</v>
      </c>
      <c r="D40" s="10">
        <f t="shared" si="4"/>
        <v>0</v>
      </c>
      <c r="E40" s="11">
        <f t="shared" si="4"/>
        <v>0</v>
      </c>
      <c r="F40" s="11">
        <f t="shared" si="4"/>
        <v>24000000</v>
      </c>
      <c r="G40" s="11">
        <f t="shared" si="4"/>
        <v>0</v>
      </c>
      <c r="H40" s="11">
        <f t="shared" si="4"/>
        <v>1097735</v>
      </c>
      <c r="I40" s="11">
        <f t="shared" si="4"/>
        <v>3465196</v>
      </c>
      <c r="J40" s="11">
        <f t="shared" si="4"/>
        <v>4562931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4562931</v>
      </c>
      <c r="X40" s="11">
        <f t="shared" si="4"/>
        <v>6000000</v>
      </c>
      <c r="Y40" s="11">
        <f t="shared" si="4"/>
        <v>-1437069</v>
      </c>
      <c r="Z40" s="2">
        <f t="shared" si="5"/>
        <v>-23.95115</v>
      </c>
      <c r="AA40" s="15">
        <f>AA10+AA25</f>
        <v>24000000</v>
      </c>
    </row>
    <row r="41" spans="1:27" ht="13.5">
      <c r="A41" s="48" t="s">
        <v>37</v>
      </c>
      <c r="B41" s="47"/>
      <c r="C41" s="49">
        <f aca="true" t="shared" si="6" ref="C41:Y41">SUM(C36:C40)</f>
        <v>171300681</v>
      </c>
      <c r="D41" s="50">
        <f t="shared" si="6"/>
        <v>0</v>
      </c>
      <c r="E41" s="51">
        <f t="shared" si="6"/>
        <v>169940745</v>
      </c>
      <c r="F41" s="51">
        <f t="shared" si="6"/>
        <v>166076380</v>
      </c>
      <c r="G41" s="51">
        <f t="shared" si="6"/>
        <v>955522</v>
      </c>
      <c r="H41" s="51">
        <f t="shared" si="6"/>
        <v>7030838</v>
      </c>
      <c r="I41" s="51">
        <f t="shared" si="6"/>
        <v>7624924</v>
      </c>
      <c r="J41" s="51">
        <f t="shared" si="6"/>
        <v>15611284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15611284</v>
      </c>
      <c r="X41" s="51">
        <f t="shared" si="6"/>
        <v>41519095</v>
      </c>
      <c r="Y41" s="51">
        <f t="shared" si="6"/>
        <v>-25907811</v>
      </c>
      <c r="Z41" s="52">
        <f t="shared" si="5"/>
        <v>-62.399748838456134</v>
      </c>
      <c r="AA41" s="53">
        <f>SUM(AA36:AA40)</f>
        <v>166076380</v>
      </c>
    </row>
    <row r="42" spans="1:27" ht="13.5">
      <c r="A42" s="54" t="s">
        <v>38</v>
      </c>
      <c r="B42" s="35"/>
      <c r="C42" s="65">
        <f aca="true" t="shared" si="7" ref="C42:Y48">C12+C27</f>
        <v>12610922</v>
      </c>
      <c r="D42" s="66">
        <f t="shared" si="7"/>
        <v>0</v>
      </c>
      <c r="E42" s="67">
        <f t="shared" si="7"/>
        <v>12105300</v>
      </c>
      <c r="F42" s="67">
        <f t="shared" si="7"/>
        <v>9956020</v>
      </c>
      <c r="G42" s="67">
        <f t="shared" si="7"/>
        <v>0</v>
      </c>
      <c r="H42" s="67">
        <f t="shared" si="7"/>
        <v>118199</v>
      </c>
      <c r="I42" s="67">
        <f t="shared" si="7"/>
        <v>101860</v>
      </c>
      <c r="J42" s="67">
        <f t="shared" si="7"/>
        <v>220059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220059</v>
      </c>
      <c r="X42" s="67">
        <f t="shared" si="7"/>
        <v>2489006</v>
      </c>
      <c r="Y42" s="67">
        <f t="shared" si="7"/>
        <v>-2268947</v>
      </c>
      <c r="Z42" s="69">
        <f t="shared" si="5"/>
        <v>-91.15875976192906</v>
      </c>
      <c r="AA42" s="68">
        <f aca="true" t="shared" si="8" ref="AA42:AA48">AA12+AA27</f>
        <v>9956020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33511099</v>
      </c>
      <c r="D45" s="66">
        <f t="shared" si="7"/>
        <v>0</v>
      </c>
      <c r="E45" s="67">
        <f t="shared" si="7"/>
        <v>36499000</v>
      </c>
      <c r="F45" s="67">
        <f t="shared" si="7"/>
        <v>54138705</v>
      </c>
      <c r="G45" s="67">
        <f t="shared" si="7"/>
        <v>60804</v>
      </c>
      <c r="H45" s="67">
        <f t="shared" si="7"/>
        <v>1244416</v>
      </c>
      <c r="I45" s="67">
        <f t="shared" si="7"/>
        <v>3738946</v>
      </c>
      <c r="J45" s="67">
        <f t="shared" si="7"/>
        <v>5044166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5044166</v>
      </c>
      <c r="X45" s="67">
        <f t="shared" si="7"/>
        <v>13534676</v>
      </c>
      <c r="Y45" s="67">
        <f t="shared" si="7"/>
        <v>-8490510</v>
      </c>
      <c r="Z45" s="69">
        <f t="shared" si="5"/>
        <v>-62.73153491077289</v>
      </c>
      <c r="AA45" s="68">
        <f t="shared" si="8"/>
        <v>54138705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958627</v>
      </c>
      <c r="D48" s="66">
        <f t="shared" si="7"/>
        <v>0</v>
      </c>
      <c r="E48" s="67">
        <f t="shared" si="7"/>
        <v>3250000</v>
      </c>
      <c r="F48" s="67">
        <f t="shared" si="7"/>
        <v>3200000</v>
      </c>
      <c r="G48" s="67">
        <f t="shared" si="7"/>
        <v>0</v>
      </c>
      <c r="H48" s="67">
        <f t="shared" si="7"/>
        <v>0</v>
      </c>
      <c r="I48" s="67">
        <f t="shared" si="7"/>
        <v>3167411</v>
      </c>
      <c r="J48" s="67">
        <f t="shared" si="7"/>
        <v>3167411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3167411</v>
      </c>
      <c r="X48" s="67">
        <f t="shared" si="7"/>
        <v>800000</v>
      </c>
      <c r="Y48" s="67">
        <f t="shared" si="7"/>
        <v>2367411</v>
      </c>
      <c r="Z48" s="69">
        <f t="shared" si="5"/>
        <v>295.926375</v>
      </c>
      <c r="AA48" s="68">
        <f t="shared" si="8"/>
        <v>3200000</v>
      </c>
    </row>
    <row r="49" spans="1:27" ht="13.5">
      <c r="A49" s="75" t="s">
        <v>49</v>
      </c>
      <c r="B49" s="76"/>
      <c r="C49" s="77">
        <f aca="true" t="shared" si="9" ref="C49:Y49">SUM(C41:C48)</f>
        <v>218381329</v>
      </c>
      <c r="D49" s="78">
        <f t="shared" si="9"/>
        <v>0</v>
      </c>
      <c r="E49" s="79">
        <f t="shared" si="9"/>
        <v>221795045</v>
      </c>
      <c r="F49" s="79">
        <f t="shared" si="9"/>
        <v>233371105</v>
      </c>
      <c r="G49" s="79">
        <f t="shared" si="9"/>
        <v>1016326</v>
      </c>
      <c r="H49" s="79">
        <f t="shared" si="9"/>
        <v>8393453</v>
      </c>
      <c r="I49" s="79">
        <f t="shared" si="9"/>
        <v>14633141</v>
      </c>
      <c r="J49" s="79">
        <f t="shared" si="9"/>
        <v>24042920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24042920</v>
      </c>
      <c r="X49" s="79">
        <f t="shared" si="9"/>
        <v>58342777</v>
      </c>
      <c r="Y49" s="79">
        <f t="shared" si="9"/>
        <v>-34299857</v>
      </c>
      <c r="Z49" s="80">
        <f t="shared" si="5"/>
        <v>-58.79023722165299</v>
      </c>
      <c r="AA49" s="81">
        <f>SUM(AA41:AA48)</f>
        <v>233371105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113069009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18180000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8826000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8436000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20980000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215000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56637000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29584000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26848009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3816745</v>
      </c>
      <c r="H65" s="11">
        <v>2233255</v>
      </c>
      <c r="I65" s="11">
        <v>2659269</v>
      </c>
      <c r="J65" s="11">
        <v>8709269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8709269</v>
      </c>
      <c r="X65" s="11"/>
      <c r="Y65" s="11">
        <v>8709269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1635748</v>
      </c>
      <c r="H66" s="14">
        <v>957109</v>
      </c>
      <c r="I66" s="14">
        <v>1139687</v>
      </c>
      <c r="J66" s="14">
        <v>3732544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3732544</v>
      </c>
      <c r="X66" s="14"/>
      <c r="Y66" s="14">
        <v>3732544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113069009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113069009</v>
      </c>
      <c r="F69" s="79">
        <f t="shared" si="12"/>
        <v>0</v>
      </c>
      <c r="G69" s="79">
        <f t="shared" si="12"/>
        <v>5452493</v>
      </c>
      <c r="H69" s="79">
        <f t="shared" si="12"/>
        <v>3190364</v>
      </c>
      <c r="I69" s="79">
        <f t="shared" si="12"/>
        <v>3798956</v>
      </c>
      <c r="J69" s="79">
        <f t="shared" si="12"/>
        <v>12441813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12441813</v>
      </c>
      <c r="X69" s="79">
        <f t="shared" si="12"/>
        <v>0</v>
      </c>
      <c r="Y69" s="79">
        <f t="shared" si="12"/>
        <v>12441813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1397524</v>
      </c>
      <c r="D5" s="42">
        <f t="shared" si="0"/>
        <v>0</v>
      </c>
      <c r="E5" s="43">
        <f t="shared" si="0"/>
        <v>12706737</v>
      </c>
      <c r="F5" s="43">
        <f t="shared" si="0"/>
        <v>12894671</v>
      </c>
      <c r="G5" s="43">
        <f t="shared" si="0"/>
        <v>0</v>
      </c>
      <c r="H5" s="43">
        <f t="shared" si="0"/>
        <v>160535</v>
      </c>
      <c r="I5" s="43">
        <f t="shared" si="0"/>
        <v>5220</v>
      </c>
      <c r="J5" s="43">
        <f t="shared" si="0"/>
        <v>165755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165755</v>
      </c>
      <c r="X5" s="43">
        <f t="shared" si="0"/>
        <v>3223668</v>
      </c>
      <c r="Y5" s="43">
        <f t="shared" si="0"/>
        <v>-3057913</v>
      </c>
      <c r="Z5" s="44">
        <f>+IF(X5&lt;&gt;0,+(Y5/X5)*100,0)</f>
        <v>-94.85818638892094</v>
      </c>
      <c r="AA5" s="45">
        <f>SUM(AA11:AA18)</f>
        <v>12894671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11894737</v>
      </c>
      <c r="F7" s="11">
        <v>11894737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2973684</v>
      </c>
      <c r="Y7" s="11">
        <v>-2973684</v>
      </c>
      <c r="Z7" s="2">
        <v>-100</v>
      </c>
      <c r="AA7" s="15">
        <v>11894737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11894737</v>
      </c>
      <c r="F11" s="51">
        <f t="shared" si="1"/>
        <v>11894737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2973684</v>
      </c>
      <c r="Y11" s="51">
        <f t="shared" si="1"/>
        <v>-2973684</v>
      </c>
      <c r="Z11" s="52">
        <f>+IF(X11&lt;&gt;0,+(Y11/X11)*100,0)</f>
        <v>-100</v>
      </c>
      <c r="AA11" s="53">
        <f>SUM(AA6:AA10)</f>
        <v>11894737</v>
      </c>
    </row>
    <row r="12" spans="1:27" ht="13.5">
      <c r="A12" s="54" t="s">
        <v>38</v>
      </c>
      <c r="B12" s="35"/>
      <c r="C12" s="9"/>
      <c r="D12" s="10"/>
      <c r="E12" s="11">
        <v>50000</v>
      </c>
      <c r="F12" s="11">
        <v>50000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12500</v>
      </c>
      <c r="Y12" s="11">
        <v>-12500</v>
      </c>
      <c r="Z12" s="2">
        <v>-100</v>
      </c>
      <c r="AA12" s="15">
        <v>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1397524</v>
      </c>
      <c r="D15" s="10"/>
      <c r="E15" s="11">
        <v>762000</v>
      </c>
      <c r="F15" s="11">
        <v>949934</v>
      </c>
      <c r="G15" s="11"/>
      <c r="H15" s="11">
        <v>160535</v>
      </c>
      <c r="I15" s="11">
        <v>5220</v>
      </c>
      <c r="J15" s="11">
        <v>165755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165755</v>
      </c>
      <c r="X15" s="11">
        <v>237484</v>
      </c>
      <c r="Y15" s="11">
        <v>-71729</v>
      </c>
      <c r="Z15" s="2">
        <v>-30.2</v>
      </c>
      <c r="AA15" s="15">
        <v>949934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35314043</v>
      </c>
      <c r="D20" s="59">
        <f t="shared" si="2"/>
        <v>0</v>
      </c>
      <c r="E20" s="60">
        <f t="shared" si="2"/>
        <v>34652632</v>
      </c>
      <c r="F20" s="60">
        <f t="shared" si="2"/>
        <v>45526095</v>
      </c>
      <c r="G20" s="60">
        <f t="shared" si="2"/>
        <v>0</v>
      </c>
      <c r="H20" s="60">
        <f t="shared" si="2"/>
        <v>467300</v>
      </c>
      <c r="I20" s="60">
        <f t="shared" si="2"/>
        <v>1459952</v>
      </c>
      <c r="J20" s="60">
        <f t="shared" si="2"/>
        <v>1927252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1927252</v>
      </c>
      <c r="X20" s="60">
        <f t="shared" si="2"/>
        <v>11381525</v>
      </c>
      <c r="Y20" s="60">
        <f t="shared" si="2"/>
        <v>-9454273</v>
      </c>
      <c r="Z20" s="61">
        <f>+IF(X20&lt;&gt;0,+(Y20/X20)*100,0)</f>
        <v>-83.06683858270311</v>
      </c>
      <c r="AA20" s="62">
        <f>SUM(AA26:AA33)</f>
        <v>45526095</v>
      </c>
    </row>
    <row r="21" spans="1:27" ht="13.5">
      <c r="A21" s="46" t="s">
        <v>32</v>
      </c>
      <c r="B21" s="47"/>
      <c r="C21" s="9">
        <v>3515738</v>
      </c>
      <c r="D21" s="10"/>
      <c r="E21" s="11">
        <v>4246979</v>
      </c>
      <c r="F21" s="11">
        <v>4421490</v>
      </c>
      <c r="G21" s="11"/>
      <c r="H21" s="11">
        <v>231940</v>
      </c>
      <c r="I21" s="11"/>
      <c r="J21" s="11">
        <v>231940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231940</v>
      </c>
      <c r="X21" s="11">
        <v>1105373</v>
      </c>
      <c r="Y21" s="11">
        <v>-873433</v>
      </c>
      <c r="Z21" s="2">
        <v>-79.02</v>
      </c>
      <c r="AA21" s="15">
        <v>4421490</v>
      </c>
    </row>
    <row r="22" spans="1:27" ht="13.5">
      <c r="A22" s="46" t="s">
        <v>33</v>
      </c>
      <c r="B22" s="47"/>
      <c r="C22" s="9">
        <v>3351757</v>
      </c>
      <c r="D22" s="10"/>
      <c r="E22" s="11"/>
      <c r="F22" s="11">
        <v>2017246</v>
      </c>
      <c r="G22" s="11"/>
      <c r="H22" s="11">
        <v>109596</v>
      </c>
      <c r="I22" s="11"/>
      <c r="J22" s="11">
        <v>109596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109596</v>
      </c>
      <c r="X22" s="11">
        <v>504312</v>
      </c>
      <c r="Y22" s="11">
        <v>-394716</v>
      </c>
      <c r="Z22" s="2">
        <v>-78.27</v>
      </c>
      <c r="AA22" s="15">
        <v>2017246</v>
      </c>
    </row>
    <row r="23" spans="1:27" ht="13.5">
      <c r="A23" s="46" t="s">
        <v>34</v>
      </c>
      <c r="B23" s="47"/>
      <c r="C23" s="9">
        <v>16471515</v>
      </c>
      <c r="D23" s="10"/>
      <c r="E23" s="11">
        <v>17761404</v>
      </c>
      <c r="F23" s="11">
        <v>22033334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5508334</v>
      </c>
      <c r="Y23" s="11">
        <v>-5508334</v>
      </c>
      <c r="Z23" s="2">
        <v>-100</v>
      </c>
      <c r="AA23" s="15">
        <v>22033334</v>
      </c>
    </row>
    <row r="24" spans="1:27" ht="13.5">
      <c r="A24" s="46" t="s">
        <v>35</v>
      </c>
      <c r="B24" s="47"/>
      <c r="C24" s="9">
        <v>7830373</v>
      </c>
      <c r="D24" s="10"/>
      <c r="E24" s="11">
        <v>5482456</v>
      </c>
      <c r="F24" s="11">
        <v>9748232</v>
      </c>
      <c r="G24" s="11"/>
      <c r="H24" s="11"/>
      <c r="I24" s="11">
        <v>1459952</v>
      </c>
      <c r="J24" s="11">
        <v>1459952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1459952</v>
      </c>
      <c r="X24" s="11">
        <v>2437058</v>
      </c>
      <c r="Y24" s="11">
        <v>-977106</v>
      </c>
      <c r="Z24" s="2">
        <v>-40.09</v>
      </c>
      <c r="AA24" s="15">
        <v>9748232</v>
      </c>
    </row>
    <row r="25" spans="1:27" ht="13.5">
      <c r="A25" s="46" t="s">
        <v>36</v>
      </c>
      <c r="B25" s="47"/>
      <c r="C25" s="9"/>
      <c r="D25" s="10"/>
      <c r="E25" s="11">
        <v>4206181</v>
      </c>
      <c r="F25" s="11">
        <v>4206181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1051545</v>
      </c>
      <c r="Y25" s="11">
        <v>-1051545</v>
      </c>
      <c r="Z25" s="2">
        <v>-100</v>
      </c>
      <c r="AA25" s="15">
        <v>4206181</v>
      </c>
    </row>
    <row r="26" spans="1:27" ht="13.5">
      <c r="A26" s="48" t="s">
        <v>37</v>
      </c>
      <c r="B26" s="63"/>
      <c r="C26" s="49">
        <f aca="true" t="shared" si="3" ref="C26:Y26">SUM(C21:C25)</f>
        <v>31169383</v>
      </c>
      <c r="D26" s="50">
        <f t="shared" si="3"/>
        <v>0</v>
      </c>
      <c r="E26" s="51">
        <f t="shared" si="3"/>
        <v>31697020</v>
      </c>
      <c r="F26" s="51">
        <f t="shared" si="3"/>
        <v>42426483</v>
      </c>
      <c r="G26" s="51">
        <f t="shared" si="3"/>
        <v>0</v>
      </c>
      <c r="H26" s="51">
        <f t="shared" si="3"/>
        <v>341536</v>
      </c>
      <c r="I26" s="51">
        <f t="shared" si="3"/>
        <v>1459952</v>
      </c>
      <c r="J26" s="51">
        <f t="shared" si="3"/>
        <v>1801488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1801488</v>
      </c>
      <c r="X26" s="51">
        <f t="shared" si="3"/>
        <v>10606622</v>
      </c>
      <c r="Y26" s="51">
        <f t="shared" si="3"/>
        <v>-8805134</v>
      </c>
      <c r="Z26" s="52">
        <f>+IF(X26&lt;&gt;0,+(Y26/X26)*100,0)</f>
        <v>-83.01544073127147</v>
      </c>
      <c r="AA26" s="53">
        <f>SUM(AA21:AA25)</f>
        <v>42426483</v>
      </c>
    </row>
    <row r="27" spans="1:27" ht="13.5">
      <c r="A27" s="54" t="s">
        <v>38</v>
      </c>
      <c r="B27" s="64"/>
      <c r="C27" s="9">
        <v>4142663</v>
      </c>
      <c r="D27" s="10"/>
      <c r="E27" s="11">
        <v>2955612</v>
      </c>
      <c r="F27" s="11">
        <v>3099612</v>
      </c>
      <c r="G27" s="11"/>
      <c r="H27" s="11">
        <v>125764</v>
      </c>
      <c r="I27" s="11"/>
      <c r="J27" s="11">
        <v>125764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125764</v>
      </c>
      <c r="X27" s="11">
        <v>774903</v>
      </c>
      <c r="Y27" s="11">
        <v>-649139</v>
      </c>
      <c r="Z27" s="2">
        <v>-83.77</v>
      </c>
      <c r="AA27" s="15">
        <v>3099612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1997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3515738</v>
      </c>
      <c r="D36" s="10">
        <f t="shared" si="4"/>
        <v>0</v>
      </c>
      <c r="E36" s="11">
        <f t="shared" si="4"/>
        <v>4246979</v>
      </c>
      <c r="F36" s="11">
        <f t="shared" si="4"/>
        <v>4421490</v>
      </c>
      <c r="G36" s="11">
        <f t="shared" si="4"/>
        <v>0</v>
      </c>
      <c r="H36" s="11">
        <f t="shared" si="4"/>
        <v>231940</v>
      </c>
      <c r="I36" s="11">
        <f t="shared" si="4"/>
        <v>0</v>
      </c>
      <c r="J36" s="11">
        <f t="shared" si="4"/>
        <v>231940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231940</v>
      </c>
      <c r="X36" s="11">
        <f t="shared" si="4"/>
        <v>1105373</v>
      </c>
      <c r="Y36" s="11">
        <f t="shared" si="4"/>
        <v>-873433</v>
      </c>
      <c r="Z36" s="2">
        <f aca="true" t="shared" si="5" ref="Z36:Z49">+IF(X36&lt;&gt;0,+(Y36/X36)*100,0)</f>
        <v>-79.01703768773075</v>
      </c>
      <c r="AA36" s="15">
        <f>AA6+AA21</f>
        <v>4421490</v>
      </c>
    </row>
    <row r="37" spans="1:27" ht="13.5">
      <c r="A37" s="46" t="s">
        <v>33</v>
      </c>
      <c r="B37" s="47"/>
      <c r="C37" s="9">
        <f t="shared" si="4"/>
        <v>3351757</v>
      </c>
      <c r="D37" s="10">
        <f t="shared" si="4"/>
        <v>0</v>
      </c>
      <c r="E37" s="11">
        <f t="shared" si="4"/>
        <v>11894737</v>
      </c>
      <c r="F37" s="11">
        <f t="shared" si="4"/>
        <v>13911983</v>
      </c>
      <c r="G37" s="11">
        <f t="shared" si="4"/>
        <v>0</v>
      </c>
      <c r="H37" s="11">
        <f t="shared" si="4"/>
        <v>109596</v>
      </c>
      <c r="I37" s="11">
        <f t="shared" si="4"/>
        <v>0</v>
      </c>
      <c r="J37" s="11">
        <f t="shared" si="4"/>
        <v>109596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109596</v>
      </c>
      <c r="X37" s="11">
        <f t="shared" si="4"/>
        <v>3477996</v>
      </c>
      <c r="Y37" s="11">
        <f t="shared" si="4"/>
        <v>-3368400</v>
      </c>
      <c r="Z37" s="2">
        <f t="shared" si="5"/>
        <v>-96.84887504183443</v>
      </c>
      <c r="AA37" s="15">
        <f>AA7+AA22</f>
        <v>13911983</v>
      </c>
    </row>
    <row r="38" spans="1:27" ht="13.5">
      <c r="A38" s="46" t="s">
        <v>34</v>
      </c>
      <c r="B38" s="47"/>
      <c r="C38" s="9">
        <f t="shared" si="4"/>
        <v>16471515</v>
      </c>
      <c r="D38" s="10">
        <f t="shared" si="4"/>
        <v>0</v>
      </c>
      <c r="E38" s="11">
        <f t="shared" si="4"/>
        <v>17761404</v>
      </c>
      <c r="F38" s="11">
        <f t="shared" si="4"/>
        <v>22033334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5508334</v>
      </c>
      <c r="Y38" s="11">
        <f t="shared" si="4"/>
        <v>-5508334</v>
      </c>
      <c r="Z38" s="2">
        <f t="shared" si="5"/>
        <v>-100</v>
      </c>
      <c r="AA38" s="15">
        <f>AA8+AA23</f>
        <v>22033334</v>
      </c>
    </row>
    <row r="39" spans="1:27" ht="13.5">
      <c r="A39" s="46" t="s">
        <v>35</v>
      </c>
      <c r="B39" s="47"/>
      <c r="C39" s="9">
        <f t="shared" si="4"/>
        <v>7830373</v>
      </c>
      <c r="D39" s="10">
        <f t="shared" si="4"/>
        <v>0</v>
      </c>
      <c r="E39" s="11">
        <f t="shared" si="4"/>
        <v>5482456</v>
      </c>
      <c r="F39" s="11">
        <f t="shared" si="4"/>
        <v>9748232</v>
      </c>
      <c r="G39" s="11">
        <f t="shared" si="4"/>
        <v>0</v>
      </c>
      <c r="H39" s="11">
        <f t="shared" si="4"/>
        <v>0</v>
      </c>
      <c r="I39" s="11">
        <f t="shared" si="4"/>
        <v>1459952</v>
      </c>
      <c r="J39" s="11">
        <f t="shared" si="4"/>
        <v>1459952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1459952</v>
      </c>
      <c r="X39" s="11">
        <f t="shared" si="4"/>
        <v>2437058</v>
      </c>
      <c r="Y39" s="11">
        <f t="shared" si="4"/>
        <v>-977106</v>
      </c>
      <c r="Z39" s="2">
        <f t="shared" si="5"/>
        <v>-40.09367031888449</v>
      </c>
      <c r="AA39" s="15">
        <f>AA9+AA24</f>
        <v>9748232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4206181</v>
      </c>
      <c r="F40" s="11">
        <f t="shared" si="4"/>
        <v>4206181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1051545</v>
      </c>
      <c r="Y40" s="11">
        <f t="shared" si="4"/>
        <v>-1051545</v>
      </c>
      <c r="Z40" s="2">
        <f t="shared" si="5"/>
        <v>-100</v>
      </c>
      <c r="AA40" s="15">
        <f>AA10+AA25</f>
        <v>4206181</v>
      </c>
    </row>
    <row r="41" spans="1:27" ht="13.5">
      <c r="A41" s="48" t="s">
        <v>37</v>
      </c>
      <c r="B41" s="47"/>
      <c r="C41" s="49">
        <f aca="true" t="shared" si="6" ref="C41:Y41">SUM(C36:C40)</f>
        <v>31169383</v>
      </c>
      <c r="D41" s="50">
        <f t="shared" si="6"/>
        <v>0</v>
      </c>
      <c r="E41" s="51">
        <f t="shared" si="6"/>
        <v>43591757</v>
      </c>
      <c r="F41" s="51">
        <f t="shared" si="6"/>
        <v>54321220</v>
      </c>
      <c r="G41" s="51">
        <f t="shared" si="6"/>
        <v>0</v>
      </c>
      <c r="H41" s="51">
        <f t="shared" si="6"/>
        <v>341536</v>
      </c>
      <c r="I41" s="51">
        <f t="shared" si="6"/>
        <v>1459952</v>
      </c>
      <c r="J41" s="51">
        <f t="shared" si="6"/>
        <v>1801488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1801488</v>
      </c>
      <c r="X41" s="51">
        <f t="shared" si="6"/>
        <v>13580306</v>
      </c>
      <c r="Y41" s="51">
        <f t="shared" si="6"/>
        <v>-11778818</v>
      </c>
      <c r="Z41" s="52">
        <f t="shared" si="5"/>
        <v>-86.73455517128995</v>
      </c>
      <c r="AA41" s="53">
        <f>SUM(AA36:AA40)</f>
        <v>54321220</v>
      </c>
    </row>
    <row r="42" spans="1:27" ht="13.5">
      <c r="A42" s="54" t="s">
        <v>38</v>
      </c>
      <c r="B42" s="35"/>
      <c r="C42" s="65">
        <f aca="true" t="shared" si="7" ref="C42:Y48">C12+C27</f>
        <v>4142663</v>
      </c>
      <c r="D42" s="66">
        <f t="shared" si="7"/>
        <v>0</v>
      </c>
      <c r="E42" s="67">
        <f t="shared" si="7"/>
        <v>3005612</v>
      </c>
      <c r="F42" s="67">
        <f t="shared" si="7"/>
        <v>3149612</v>
      </c>
      <c r="G42" s="67">
        <f t="shared" si="7"/>
        <v>0</v>
      </c>
      <c r="H42" s="67">
        <f t="shared" si="7"/>
        <v>125764</v>
      </c>
      <c r="I42" s="67">
        <f t="shared" si="7"/>
        <v>0</v>
      </c>
      <c r="J42" s="67">
        <f t="shared" si="7"/>
        <v>125764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125764</v>
      </c>
      <c r="X42" s="67">
        <f t="shared" si="7"/>
        <v>787403</v>
      </c>
      <c r="Y42" s="67">
        <f t="shared" si="7"/>
        <v>-661639</v>
      </c>
      <c r="Z42" s="69">
        <f t="shared" si="5"/>
        <v>-84.02800090931835</v>
      </c>
      <c r="AA42" s="68">
        <f aca="true" t="shared" si="8" ref="AA42:AA48">AA12+AA27</f>
        <v>3149612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1399521</v>
      </c>
      <c r="D45" s="66">
        <f t="shared" si="7"/>
        <v>0</v>
      </c>
      <c r="E45" s="67">
        <f t="shared" si="7"/>
        <v>762000</v>
      </c>
      <c r="F45" s="67">
        <f t="shared" si="7"/>
        <v>949934</v>
      </c>
      <c r="G45" s="67">
        <f t="shared" si="7"/>
        <v>0</v>
      </c>
      <c r="H45" s="67">
        <f t="shared" si="7"/>
        <v>160535</v>
      </c>
      <c r="I45" s="67">
        <f t="shared" si="7"/>
        <v>5220</v>
      </c>
      <c r="J45" s="67">
        <f t="shared" si="7"/>
        <v>165755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165755</v>
      </c>
      <c r="X45" s="67">
        <f t="shared" si="7"/>
        <v>237484</v>
      </c>
      <c r="Y45" s="67">
        <f t="shared" si="7"/>
        <v>-71729</v>
      </c>
      <c r="Z45" s="69">
        <f t="shared" si="5"/>
        <v>-30.203718987384416</v>
      </c>
      <c r="AA45" s="68">
        <f t="shared" si="8"/>
        <v>949934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36711567</v>
      </c>
      <c r="D49" s="78">
        <f t="shared" si="9"/>
        <v>0</v>
      </c>
      <c r="E49" s="79">
        <f t="shared" si="9"/>
        <v>47359369</v>
      </c>
      <c r="F49" s="79">
        <f t="shared" si="9"/>
        <v>58420766</v>
      </c>
      <c r="G49" s="79">
        <f t="shared" si="9"/>
        <v>0</v>
      </c>
      <c r="H49" s="79">
        <f t="shared" si="9"/>
        <v>627835</v>
      </c>
      <c r="I49" s="79">
        <f t="shared" si="9"/>
        <v>1465172</v>
      </c>
      <c r="J49" s="79">
        <f t="shared" si="9"/>
        <v>2093007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2093007</v>
      </c>
      <c r="X49" s="79">
        <f t="shared" si="9"/>
        <v>14605193</v>
      </c>
      <c r="Y49" s="79">
        <f t="shared" si="9"/>
        <v>-12512186</v>
      </c>
      <c r="Z49" s="80">
        <f t="shared" si="5"/>
        <v>-85.66943278325729</v>
      </c>
      <c r="AA49" s="81">
        <f>SUM(AA41:AA48)</f>
        <v>58420766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13450514</v>
      </c>
      <c r="F51" s="67">
        <f t="shared" si="10"/>
        <v>13450514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3362630</v>
      </c>
      <c r="Y51" s="67">
        <f t="shared" si="10"/>
        <v>-3362630</v>
      </c>
      <c r="Z51" s="69">
        <f>+IF(X51&lt;&gt;0,+(Y51/X51)*100,0)</f>
        <v>-100</v>
      </c>
      <c r="AA51" s="68">
        <f>SUM(AA57:AA61)</f>
        <v>13450514</v>
      </c>
    </row>
    <row r="52" spans="1:27" ht="13.5">
      <c r="A52" s="84" t="s">
        <v>32</v>
      </c>
      <c r="B52" s="47"/>
      <c r="C52" s="9"/>
      <c r="D52" s="10"/>
      <c r="E52" s="11">
        <v>3349466</v>
      </c>
      <c r="F52" s="11">
        <v>3349466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837367</v>
      </c>
      <c r="Y52" s="11">
        <v>-837367</v>
      </c>
      <c r="Z52" s="2">
        <v>-100</v>
      </c>
      <c r="AA52" s="15">
        <v>3349466</v>
      </c>
    </row>
    <row r="53" spans="1:27" ht="13.5">
      <c r="A53" s="84" t="s">
        <v>33</v>
      </c>
      <c r="B53" s="47"/>
      <c r="C53" s="9"/>
      <c r="D53" s="10"/>
      <c r="E53" s="11">
        <v>2486663</v>
      </c>
      <c r="F53" s="11">
        <v>2486663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621666</v>
      </c>
      <c r="Y53" s="11">
        <v>-621666</v>
      </c>
      <c r="Z53" s="2">
        <v>-100</v>
      </c>
      <c r="AA53" s="15">
        <v>2486663</v>
      </c>
    </row>
    <row r="54" spans="1:27" ht="13.5">
      <c r="A54" s="84" t="s">
        <v>34</v>
      </c>
      <c r="B54" s="47"/>
      <c r="C54" s="9"/>
      <c r="D54" s="10"/>
      <c r="E54" s="11">
        <v>1948968</v>
      </c>
      <c r="F54" s="11">
        <v>1948968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487242</v>
      </c>
      <c r="Y54" s="11">
        <v>-487242</v>
      </c>
      <c r="Z54" s="2">
        <v>-100</v>
      </c>
      <c r="AA54" s="15">
        <v>1948968</v>
      </c>
    </row>
    <row r="55" spans="1:27" ht="13.5">
      <c r="A55" s="84" t="s">
        <v>35</v>
      </c>
      <c r="B55" s="47"/>
      <c r="C55" s="9"/>
      <c r="D55" s="10"/>
      <c r="E55" s="11">
        <v>1114692</v>
      </c>
      <c r="F55" s="11">
        <v>1114692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278673</v>
      </c>
      <c r="Y55" s="11">
        <v>-278673</v>
      </c>
      <c r="Z55" s="2">
        <v>-100</v>
      </c>
      <c r="AA55" s="15">
        <v>1114692</v>
      </c>
    </row>
    <row r="56" spans="1:27" ht="13.5">
      <c r="A56" s="84" t="s">
        <v>36</v>
      </c>
      <c r="B56" s="47"/>
      <c r="C56" s="9"/>
      <c r="D56" s="10"/>
      <c r="E56" s="11">
        <v>642798</v>
      </c>
      <c r="F56" s="11">
        <v>642798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160700</v>
      </c>
      <c r="Y56" s="11">
        <v>-160700</v>
      </c>
      <c r="Z56" s="2">
        <v>-100</v>
      </c>
      <c r="AA56" s="15">
        <v>642798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9542587</v>
      </c>
      <c r="F57" s="51">
        <f t="shared" si="11"/>
        <v>9542587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2385648</v>
      </c>
      <c r="Y57" s="51">
        <f t="shared" si="11"/>
        <v>-2385648</v>
      </c>
      <c r="Z57" s="52">
        <f>+IF(X57&lt;&gt;0,+(Y57/X57)*100,0)</f>
        <v>-100</v>
      </c>
      <c r="AA57" s="53">
        <f>SUM(AA52:AA56)</f>
        <v>9542587</v>
      </c>
    </row>
    <row r="58" spans="1:27" ht="13.5">
      <c r="A58" s="86" t="s">
        <v>38</v>
      </c>
      <c r="B58" s="35"/>
      <c r="C58" s="9"/>
      <c r="D58" s="10"/>
      <c r="E58" s="11">
        <v>1252550</v>
      </c>
      <c r="F58" s="11">
        <v>1252550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313138</v>
      </c>
      <c r="Y58" s="11">
        <v>-313138</v>
      </c>
      <c r="Z58" s="2">
        <v>-100</v>
      </c>
      <c r="AA58" s="15">
        <v>1252550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2655377</v>
      </c>
      <c r="F61" s="11">
        <v>2655377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663844</v>
      </c>
      <c r="Y61" s="11">
        <v>-663844</v>
      </c>
      <c r="Z61" s="2">
        <v>-100</v>
      </c>
      <c r="AA61" s="15">
        <v>2655377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213295</v>
      </c>
      <c r="H68" s="11">
        <v>507550</v>
      </c>
      <c r="I68" s="11">
        <v>490588</v>
      </c>
      <c r="J68" s="11">
        <v>1211433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1211433</v>
      </c>
      <c r="X68" s="11"/>
      <c r="Y68" s="11">
        <v>1211433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213295</v>
      </c>
      <c r="H69" s="79">
        <f t="shared" si="12"/>
        <v>507550</v>
      </c>
      <c r="I69" s="79">
        <f t="shared" si="12"/>
        <v>490588</v>
      </c>
      <c r="J69" s="79">
        <f t="shared" si="12"/>
        <v>1211433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1211433</v>
      </c>
      <c r="X69" s="79">
        <f t="shared" si="12"/>
        <v>0</v>
      </c>
      <c r="Y69" s="79">
        <f t="shared" si="12"/>
        <v>1211433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98801263</v>
      </c>
      <c r="F5" s="43">
        <f t="shared" si="0"/>
        <v>126309043</v>
      </c>
      <c r="G5" s="43">
        <f t="shared" si="0"/>
        <v>19317681</v>
      </c>
      <c r="H5" s="43">
        <f t="shared" si="0"/>
        <v>10987317</v>
      </c>
      <c r="I5" s="43">
        <f t="shared" si="0"/>
        <v>8382660</v>
      </c>
      <c r="J5" s="43">
        <f t="shared" si="0"/>
        <v>38687658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38687658</v>
      </c>
      <c r="X5" s="43">
        <f t="shared" si="0"/>
        <v>31577262</v>
      </c>
      <c r="Y5" s="43">
        <f t="shared" si="0"/>
        <v>7110396</v>
      </c>
      <c r="Z5" s="44">
        <f>+IF(X5&lt;&gt;0,+(Y5/X5)*100,0)</f>
        <v>22.51745575661373</v>
      </c>
      <c r="AA5" s="45">
        <f>SUM(AA11:AA18)</f>
        <v>126309043</v>
      </c>
    </row>
    <row r="6" spans="1:27" ht="13.5">
      <c r="A6" s="46" t="s">
        <v>32</v>
      </c>
      <c r="B6" s="47"/>
      <c r="C6" s="9"/>
      <c r="D6" s="10"/>
      <c r="E6" s="11">
        <v>31868935</v>
      </c>
      <c r="F6" s="11">
        <v>41659455</v>
      </c>
      <c r="G6" s="11">
        <v>2714517</v>
      </c>
      <c r="H6" s="11">
        <v>2524117</v>
      </c>
      <c r="I6" s="11">
        <v>5343091</v>
      </c>
      <c r="J6" s="11">
        <v>10581725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10581725</v>
      </c>
      <c r="X6" s="11">
        <v>10414864</v>
      </c>
      <c r="Y6" s="11">
        <v>166861</v>
      </c>
      <c r="Z6" s="2">
        <v>1.6</v>
      </c>
      <c r="AA6" s="15">
        <v>41659455</v>
      </c>
    </row>
    <row r="7" spans="1:27" ht="13.5">
      <c r="A7" s="46" t="s">
        <v>33</v>
      </c>
      <c r="B7" s="47"/>
      <c r="C7" s="9"/>
      <c r="D7" s="10"/>
      <c r="E7" s="11">
        <v>14047550</v>
      </c>
      <c r="F7" s="11">
        <v>14460027</v>
      </c>
      <c r="G7" s="11"/>
      <c r="H7" s="11">
        <v>155200</v>
      </c>
      <c r="I7" s="11">
        <v>508959</v>
      </c>
      <c r="J7" s="11">
        <v>664159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664159</v>
      </c>
      <c r="X7" s="11">
        <v>3615007</v>
      </c>
      <c r="Y7" s="11">
        <v>-2950848</v>
      </c>
      <c r="Z7" s="2">
        <v>-81.63</v>
      </c>
      <c r="AA7" s="15">
        <v>14460027</v>
      </c>
    </row>
    <row r="8" spans="1:27" ht="13.5">
      <c r="A8" s="46" t="s">
        <v>34</v>
      </c>
      <c r="B8" s="47"/>
      <c r="C8" s="9"/>
      <c r="D8" s="10"/>
      <c r="E8" s="11">
        <v>12489290</v>
      </c>
      <c r="F8" s="11">
        <v>12367019</v>
      </c>
      <c r="G8" s="11">
        <v>26072</v>
      </c>
      <c r="H8" s="11">
        <v>217789</v>
      </c>
      <c r="I8" s="11">
        <v>534942</v>
      </c>
      <c r="J8" s="11">
        <v>778803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778803</v>
      </c>
      <c r="X8" s="11">
        <v>3091755</v>
      </c>
      <c r="Y8" s="11">
        <v>-2312952</v>
      </c>
      <c r="Z8" s="2">
        <v>-74.81</v>
      </c>
      <c r="AA8" s="15">
        <v>12367019</v>
      </c>
    </row>
    <row r="9" spans="1:27" ht="13.5">
      <c r="A9" s="46" t="s">
        <v>35</v>
      </c>
      <c r="B9" s="47"/>
      <c r="C9" s="9"/>
      <c r="D9" s="10"/>
      <c r="E9" s="11">
        <v>16861908</v>
      </c>
      <c r="F9" s="11">
        <v>18448014</v>
      </c>
      <c r="G9" s="11">
        <v>261303</v>
      </c>
      <c r="H9" s="11">
        <v>273855</v>
      </c>
      <c r="I9" s="11">
        <v>829779</v>
      </c>
      <c r="J9" s="11">
        <v>1364937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1364937</v>
      </c>
      <c r="X9" s="11">
        <v>4612004</v>
      </c>
      <c r="Y9" s="11">
        <v>-3247067</v>
      </c>
      <c r="Z9" s="2">
        <v>-70.4</v>
      </c>
      <c r="AA9" s="15">
        <v>18448014</v>
      </c>
    </row>
    <row r="10" spans="1:27" ht="13.5">
      <c r="A10" s="46" t="s">
        <v>36</v>
      </c>
      <c r="B10" s="47"/>
      <c r="C10" s="9"/>
      <c r="D10" s="10"/>
      <c r="E10" s="11">
        <v>2750000</v>
      </c>
      <c r="F10" s="11">
        <v>2750000</v>
      </c>
      <c r="G10" s="11">
        <v>15391197</v>
      </c>
      <c r="H10" s="11">
        <v>1551817</v>
      </c>
      <c r="I10" s="11">
        <v>-12876562</v>
      </c>
      <c r="J10" s="11">
        <v>4066452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4066452</v>
      </c>
      <c r="X10" s="11">
        <v>687500</v>
      </c>
      <c r="Y10" s="11">
        <v>3378952</v>
      </c>
      <c r="Z10" s="2">
        <v>491.48</v>
      </c>
      <c r="AA10" s="15">
        <v>2750000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78017683</v>
      </c>
      <c r="F11" s="51">
        <f t="shared" si="1"/>
        <v>89684515</v>
      </c>
      <c r="G11" s="51">
        <f t="shared" si="1"/>
        <v>18393089</v>
      </c>
      <c r="H11" s="51">
        <f t="shared" si="1"/>
        <v>4722778</v>
      </c>
      <c r="I11" s="51">
        <f t="shared" si="1"/>
        <v>-5659791</v>
      </c>
      <c r="J11" s="51">
        <f t="shared" si="1"/>
        <v>17456076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17456076</v>
      </c>
      <c r="X11" s="51">
        <f t="shared" si="1"/>
        <v>22421130</v>
      </c>
      <c r="Y11" s="51">
        <f t="shared" si="1"/>
        <v>-4965054</v>
      </c>
      <c r="Z11" s="52">
        <f>+IF(X11&lt;&gt;0,+(Y11/X11)*100,0)</f>
        <v>-22.144530628028114</v>
      </c>
      <c r="AA11" s="53">
        <f>SUM(AA6:AA10)</f>
        <v>89684515</v>
      </c>
    </row>
    <row r="12" spans="1:27" ht="13.5">
      <c r="A12" s="54" t="s">
        <v>38</v>
      </c>
      <c r="B12" s="35"/>
      <c r="C12" s="9"/>
      <c r="D12" s="10"/>
      <c r="E12" s="11">
        <v>2499123</v>
      </c>
      <c r="F12" s="11">
        <v>3590556</v>
      </c>
      <c r="G12" s="11"/>
      <c r="H12" s="11">
        <v>104541</v>
      </c>
      <c r="I12" s="11">
        <v>235450</v>
      </c>
      <c r="J12" s="11">
        <v>339991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339991</v>
      </c>
      <c r="X12" s="11">
        <v>897639</v>
      </c>
      <c r="Y12" s="11">
        <v>-557648</v>
      </c>
      <c r="Z12" s="2">
        <v>-62.12</v>
      </c>
      <c r="AA12" s="15">
        <v>3590556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18189457</v>
      </c>
      <c r="F15" s="11">
        <v>32938972</v>
      </c>
      <c r="G15" s="11">
        <v>924592</v>
      </c>
      <c r="H15" s="11">
        <v>6159998</v>
      </c>
      <c r="I15" s="11">
        <v>13807001</v>
      </c>
      <c r="J15" s="11">
        <v>20891591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20891591</v>
      </c>
      <c r="X15" s="11">
        <v>8234743</v>
      </c>
      <c r="Y15" s="11">
        <v>12656848</v>
      </c>
      <c r="Z15" s="2">
        <v>153.7</v>
      </c>
      <c r="AA15" s="15">
        <v>32938972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95000</v>
      </c>
      <c r="F18" s="18">
        <v>95000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23750</v>
      </c>
      <c r="Y18" s="18">
        <v>-23750</v>
      </c>
      <c r="Z18" s="3">
        <v>-100</v>
      </c>
      <c r="AA18" s="23">
        <v>95000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17263037</v>
      </c>
      <c r="F20" s="60">
        <f t="shared" si="2"/>
        <v>20302407</v>
      </c>
      <c r="G20" s="60">
        <f t="shared" si="2"/>
        <v>571734</v>
      </c>
      <c r="H20" s="60">
        <f t="shared" si="2"/>
        <v>890087</v>
      </c>
      <c r="I20" s="60">
        <f t="shared" si="2"/>
        <v>227036</v>
      </c>
      <c r="J20" s="60">
        <f t="shared" si="2"/>
        <v>1688857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1688857</v>
      </c>
      <c r="X20" s="60">
        <f t="shared" si="2"/>
        <v>5075602</v>
      </c>
      <c r="Y20" s="60">
        <f t="shared" si="2"/>
        <v>-3386745</v>
      </c>
      <c r="Z20" s="61">
        <f>+IF(X20&lt;&gt;0,+(Y20/X20)*100,0)</f>
        <v>-66.72597654426016</v>
      </c>
      <c r="AA20" s="62">
        <f>SUM(AA26:AA33)</f>
        <v>20302407</v>
      </c>
    </row>
    <row r="21" spans="1:27" ht="13.5">
      <c r="A21" s="46" t="s">
        <v>32</v>
      </c>
      <c r="B21" s="47"/>
      <c r="C21" s="9"/>
      <c r="D21" s="10"/>
      <c r="E21" s="11">
        <v>7761729</v>
      </c>
      <c r="F21" s="11">
        <v>7761729</v>
      </c>
      <c r="G21" s="11"/>
      <c r="H21" s="11">
        <v>228658</v>
      </c>
      <c r="I21" s="11"/>
      <c r="J21" s="11">
        <v>228658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228658</v>
      </c>
      <c r="X21" s="11">
        <v>1940432</v>
      </c>
      <c r="Y21" s="11">
        <v>-1711774</v>
      </c>
      <c r="Z21" s="2">
        <v>-88.22</v>
      </c>
      <c r="AA21" s="15">
        <v>7761729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900000</v>
      </c>
      <c r="F23" s="11">
        <v>900000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225000</v>
      </c>
      <c r="Y23" s="11">
        <v>-225000</v>
      </c>
      <c r="Z23" s="2">
        <v>-100</v>
      </c>
      <c r="AA23" s="15">
        <v>900000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1000000</v>
      </c>
      <c r="F25" s="11">
        <v>1300000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325000</v>
      </c>
      <c r="Y25" s="11">
        <v>-325000</v>
      </c>
      <c r="Z25" s="2">
        <v>-100</v>
      </c>
      <c r="AA25" s="15">
        <v>1300000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9661729</v>
      </c>
      <c r="F26" s="51">
        <f t="shared" si="3"/>
        <v>9961729</v>
      </c>
      <c r="G26" s="51">
        <f t="shared" si="3"/>
        <v>0</v>
      </c>
      <c r="H26" s="51">
        <f t="shared" si="3"/>
        <v>228658</v>
      </c>
      <c r="I26" s="51">
        <f t="shared" si="3"/>
        <v>0</v>
      </c>
      <c r="J26" s="51">
        <f t="shared" si="3"/>
        <v>228658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228658</v>
      </c>
      <c r="X26" s="51">
        <f t="shared" si="3"/>
        <v>2490432</v>
      </c>
      <c r="Y26" s="51">
        <f t="shared" si="3"/>
        <v>-2261774</v>
      </c>
      <c r="Z26" s="52">
        <f>+IF(X26&lt;&gt;0,+(Y26/X26)*100,0)</f>
        <v>-90.8185407190399</v>
      </c>
      <c r="AA26" s="53">
        <f>SUM(AA21:AA25)</f>
        <v>9961729</v>
      </c>
    </row>
    <row r="27" spans="1:27" ht="13.5">
      <c r="A27" s="54" t="s">
        <v>38</v>
      </c>
      <c r="B27" s="64"/>
      <c r="C27" s="9"/>
      <c r="D27" s="10"/>
      <c r="E27" s="11">
        <v>2642275</v>
      </c>
      <c r="F27" s="11">
        <v>2562275</v>
      </c>
      <c r="G27" s="11">
        <v>571734</v>
      </c>
      <c r="H27" s="11">
        <v>440384</v>
      </c>
      <c r="I27" s="11">
        <v>227767</v>
      </c>
      <c r="J27" s="11">
        <v>1239885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1239885</v>
      </c>
      <c r="X27" s="11">
        <v>640569</v>
      </c>
      <c r="Y27" s="11">
        <v>599316</v>
      </c>
      <c r="Z27" s="2">
        <v>93.56</v>
      </c>
      <c r="AA27" s="15">
        <v>2562275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4959033</v>
      </c>
      <c r="F30" s="11">
        <v>7778403</v>
      </c>
      <c r="G30" s="11"/>
      <c r="H30" s="11">
        <v>221045</v>
      </c>
      <c r="I30" s="11">
        <v>-731</v>
      </c>
      <c r="J30" s="11">
        <v>220314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220314</v>
      </c>
      <c r="X30" s="11">
        <v>1944601</v>
      </c>
      <c r="Y30" s="11">
        <v>-1724287</v>
      </c>
      <c r="Z30" s="2">
        <v>-88.67</v>
      </c>
      <c r="AA30" s="15">
        <v>7778403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39630664</v>
      </c>
      <c r="F36" s="11">
        <f t="shared" si="4"/>
        <v>49421184</v>
      </c>
      <c r="G36" s="11">
        <f t="shared" si="4"/>
        <v>2714517</v>
      </c>
      <c r="H36" s="11">
        <f t="shared" si="4"/>
        <v>2752775</v>
      </c>
      <c r="I36" s="11">
        <f t="shared" si="4"/>
        <v>5343091</v>
      </c>
      <c r="J36" s="11">
        <f t="shared" si="4"/>
        <v>10810383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10810383</v>
      </c>
      <c r="X36" s="11">
        <f t="shared" si="4"/>
        <v>12355296</v>
      </c>
      <c r="Y36" s="11">
        <f t="shared" si="4"/>
        <v>-1544913</v>
      </c>
      <c r="Z36" s="2">
        <f aca="true" t="shared" si="5" ref="Z36:Z49">+IF(X36&lt;&gt;0,+(Y36/X36)*100,0)</f>
        <v>-12.504054941298048</v>
      </c>
      <c r="AA36" s="15">
        <f>AA6+AA21</f>
        <v>49421184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14047550</v>
      </c>
      <c r="F37" s="11">
        <f t="shared" si="4"/>
        <v>14460027</v>
      </c>
      <c r="G37" s="11">
        <f t="shared" si="4"/>
        <v>0</v>
      </c>
      <c r="H37" s="11">
        <f t="shared" si="4"/>
        <v>155200</v>
      </c>
      <c r="I37" s="11">
        <f t="shared" si="4"/>
        <v>508959</v>
      </c>
      <c r="J37" s="11">
        <f t="shared" si="4"/>
        <v>664159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664159</v>
      </c>
      <c r="X37" s="11">
        <f t="shared" si="4"/>
        <v>3615007</v>
      </c>
      <c r="Y37" s="11">
        <f t="shared" si="4"/>
        <v>-2950848</v>
      </c>
      <c r="Z37" s="2">
        <f t="shared" si="5"/>
        <v>-81.62772575544113</v>
      </c>
      <c r="AA37" s="15">
        <f>AA7+AA22</f>
        <v>14460027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13389290</v>
      </c>
      <c r="F38" s="11">
        <f t="shared" si="4"/>
        <v>13267019</v>
      </c>
      <c r="G38" s="11">
        <f t="shared" si="4"/>
        <v>26072</v>
      </c>
      <c r="H38" s="11">
        <f t="shared" si="4"/>
        <v>217789</v>
      </c>
      <c r="I38" s="11">
        <f t="shared" si="4"/>
        <v>534942</v>
      </c>
      <c r="J38" s="11">
        <f t="shared" si="4"/>
        <v>778803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778803</v>
      </c>
      <c r="X38" s="11">
        <f t="shared" si="4"/>
        <v>3316755</v>
      </c>
      <c r="Y38" s="11">
        <f t="shared" si="4"/>
        <v>-2537952</v>
      </c>
      <c r="Z38" s="2">
        <f t="shared" si="5"/>
        <v>-76.51912788252373</v>
      </c>
      <c r="AA38" s="15">
        <f>AA8+AA23</f>
        <v>13267019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16861908</v>
      </c>
      <c r="F39" s="11">
        <f t="shared" si="4"/>
        <v>18448014</v>
      </c>
      <c r="G39" s="11">
        <f t="shared" si="4"/>
        <v>261303</v>
      </c>
      <c r="H39" s="11">
        <f t="shared" si="4"/>
        <v>273855</v>
      </c>
      <c r="I39" s="11">
        <f t="shared" si="4"/>
        <v>829779</v>
      </c>
      <c r="J39" s="11">
        <f t="shared" si="4"/>
        <v>1364937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1364937</v>
      </c>
      <c r="X39" s="11">
        <f t="shared" si="4"/>
        <v>4612004</v>
      </c>
      <c r="Y39" s="11">
        <f t="shared" si="4"/>
        <v>-3247067</v>
      </c>
      <c r="Z39" s="2">
        <f t="shared" si="5"/>
        <v>-70.4046874200456</v>
      </c>
      <c r="AA39" s="15">
        <f>AA9+AA24</f>
        <v>18448014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3750000</v>
      </c>
      <c r="F40" s="11">
        <f t="shared" si="4"/>
        <v>4050000</v>
      </c>
      <c r="G40" s="11">
        <f t="shared" si="4"/>
        <v>15391197</v>
      </c>
      <c r="H40" s="11">
        <f t="shared" si="4"/>
        <v>1551817</v>
      </c>
      <c r="I40" s="11">
        <f t="shared" si="4"/>
        <v>-12876562</v>
      </c>
      <c r="J40" s="11">
        <f t="shared" si="4"/>
        <v>4066452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4066452</v>
      </c>
      <c r="X40" s="11">
        <f t="shared" si="4"/>
        <v>1012500</v>
      </c>
      <c r="Y40" s="11">
        <f t="shared" si="4"/>
        <v>3053952</v>
      </c>
      <c r="Z40" s="2">
        <f t="shared" si="5"/>
        <v>301.6248888888889</v>
      </c>
      <c r="AA40" s="15">
        <f>AA10+AA25</f>
        <v>4050000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87679412</v>
      </c>
      <c r="F41" s="51">
        <f t="shared" si="6"/>
        <v>99646244</v>
      </c>
      <c r="G41" s="51">
        <f t="shared" si="6"/>
        <v>18393089</v>
      </c>
      <c r="H41" s="51">
        <f t="shared" si="6"/>
        <v>4951436</v>
      </c>
      <c r="I41" s="51">
        <f t="shared" si="6"/>
        <v>-5659791</v>
      </c>
      <c r="J41" s="51">
        <f t="shared" si="6"/>
        <v>17684734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17684734</v>
      </c>
      <c r="X41" s="51">
        <f t="shared" si="6"/>
        <v>24911562</v>
      </c>
      <c r="Y41" s="51">
        <f t="shared" si="6"/>
        <v>-7226828</v>
      </c>
      <c r="Z41" s="52">
        <f t="shared" si="5"/>
        <v>-29.009935226060897</v>
      </c>
      <c r="AA41" s="53">
        <f>SUM(AA36:AA40)</f>
        <v>99646244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5141398</v>
      </c>
      <c r="F42" s="67">
        <f t="shared" si="7"/>
        <v>6152831</v>
      </c>
      <c r="G42" s="67">
        <f t="shared" si="7"/>
        <v>571734</v>
      </c>
      <c r="H42" s="67">
        <f t="shared" si="7"/>
        <v>544925</v>
      </c>
      <c r="I42" s="67">
        <f t="shared" si="7"/>
        <v>463217</v>
      </c>
      <c r="J42" s="67">
        <f t="shared" si="7"/>
        <v>1579876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1579876</v>
      </c>
      <c r="X42" s="67">
        <f t="shared" si="7"/>
        <v>1538208</v>
      </c>
      <c r="Y42" s="67">
        <f t="shared" si="7"/>
        <v>41668</v>
      </c>
      <c r="Z42" s="69">
        <f t="shared" si="5"/>
        <v>2.7088664211862117</v>
      </c>
      <c r="AA42" s="68">
        <f aca="true" t="shared" si="8" ref="AA42:AA48">AA12+AA27</f>
        <v>6152831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23148490</v>
      </c>
      <c r="F45" s="67">
        <f t="shared" si="7"/>
        <v>40717375</v>
      </c>
      <c r="G45" s="67">
        <f t="shared" si="7"/>
        <v>924592</v>
      </c>
      <c r="H45" s="67">
        <f t="shared" si="7"/>
        <v>6381043</v>
      </c>
      <c r="I45" s="67">
        <f t="shared" si="7"/>
        <v>13806270</v>
      </c>
      <c r="J45" s="67">
        <f t="shared" si="7"/>
        <v>21111905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21111905</v>
      </c>
      <c r="X45" s="67">
        <f t="shared" si="7"/>
        <v>10179344</v>
      </c>
      <c r="Y45" s="67">
        <f t="shared" si="7"/>
        <v>10932561</v>
      </c>
      <c r="Z45" s="69">
        <f t="shared" si="5"/>
        <v>107.39946503428905</v>
      </c>
      <c r="AA45" s="68">
        <f t="shared" si="8"/>
        <v>40717375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95000</v>
      </c>
      <c r="F48" s="67">
        <f t="shared" si="7"/>
        <v>95000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23750</v>
      </c>
      <c r="Y48" s="67">
        <f t="shared" si="7"/>
        <v>-23750</v>
      </c>
      <c r="Z48" s="69">
        <f t="shared" si="5"/>
        <v>-100</v>
      </c>
      <c r="AA48" s="68">
        <f t="shared" si="8"/>
        <v>95000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116064300</v>
      </c>
      <c r="F49" s="79">
        <f t="shared" si="9"/>
        <v>146611450</v>
      </c>
      <c r="G49" s="79">
        <f t="shared" si="9"/>
        <v>19889415</v>
      </c>
      <c r="H49" s="79">
        <f t="shared" si="9"/>
        <v>11877404</v>
      </c>
      <c r="I49" s="79">
        <f t="shared" si="9"/>
        <v>8609696</v>
      </c>
      <c r="J49" s="79">
        <f t="shared" si="9"/>
        <v>40376515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40376515</v>
      </c>
      <c r="X49" s="79">
        <f t="shared" si="9"/>
        <v>36652864</v>
      </c>
      <c r="Y49" s="79">
        <f t="shared" si="9"/>
        <v>3723651</v>
      </c>
      <c r="Z49" s="80">
        <f t="shared" si="5"/>
        <v>10.159236124085693</v>
      </c>
      <c r="AA49" s="81">
        <f>SUM(AA41:AA48)</f>
        <v>146611450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28469286</v>
      </c>
      <c r="F51" s="67">
        <f t="shared" si="10"/>
        <v>28469286</v>
      </c>
      <c r="G51" s="67">
        <f t="shared" si="10"/>
        <v>234114</v>
      </c>
      <c r="H51" s="67">
        <f t="shared" si="10"/>
        <v>310092</v>
      </c>
      <c r="I51" s="67">
        <f t="shared" si="10"/>
        <v>1501805</v>
      </c>
      <c r="J51" s="67">
        <f t="shared" si="10"/>
        <v>2046011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2046011</v>
      </c>
      <c r="X51" s="67">
        <f t="shared" si="10"/>
        <v>7117323</v>
      </c>
      <c r="Y51" s="67">
        <f t="shared" si="10"/>
        <v>-5071312</v>
      </c>
      <c r="Z51" s="69">
        <f>+IF(X51&lt;&gt;0,+(Y51/X51)*100,0)</f>
        <v>-71.25308209280371</v>
      </c>
      <c r="AA51" s="68">
        <f>SUM(AA57:AA61)</f>
        <v>28469286</v>
      </c>
    </row>
    <row r="52" spans="1:27" ht="13.5">
      <c r="A52" s="84" t="s">
        <v>32</v>
      </c>
      <c r="B52" s="47"/>
      <c r="C52" s="9"/>
      <c r="D52" s="10"/>
      <c r="E52" s="11">
        <v>8182819</v>
      </c>
      <c r="F52" s="11">
        <v>8182819</v>
      </c>
      <c r="G52" s="11">
        <v>1554</v>
      </c>
      <c r="H52" s="11">
        <v>61310</v>
      </c>
      <c r="I52" s="11">
        <v>75088</v>
      </c>
      <c r="J52" s="11">
        <v>137952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137952</v>
      </c>
      <c r="X52" s="11">
        <v>2045705</v>
      </c>
      <c r="Y52" s="11">
        <v>-1907753</v>
      </c>
      <c r="Z52" s="2">
        <v>-93.26</v>
      </c>
      <c r="AA52" s="15">
        <v>8182819</v>
      </c>
    </row>
    <row r="53" spans="1:27" ht="13.5">
      <c r="A53" s="84" t="s">
        <v>33</v>
      </c>
      <c r="B53" s="47"/>
      <c r="C53" s="9"/>
      <c r="D53" s="10"/>
      <c r="E53" s="11">
        <v>4615610</v>
      </c>
      <c r="F53" s="11">
        <v>4615610</v>
      </c>
      <c r="G53" s="11">
        <v>134331</v>
      </c>
      <c r="H53" s="11">
        <v>71217</v>
      </c>
      <c r="I53" s="11">
        <v>118548</v>
      </c>
      <c r="J53" s="11">
        <v>324096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324096</v>
      </c>
      <c r="X53" s="11">
        <v>1153903</v>
      </c>
      <c r="Y53" s="11">
        <v>-829807</v>
      </c>
      <c r="Z53" s="2">
        <v>-71.91</v>
      </c>
      <c r="AA53" s="15">
        <v>4615610</v>
      </c>
    </row>
    <row r="54" spans="1:27" ht="13.5">
      <c r="A54" s="84" t="s">
        <v>34</v>
      </c>
      <c r="B54" s="47"/>
      <c r="C54" s="9"/>
      <c r="D54" s="10"/>
      <c r="E54" s="11">
        <v>849548</v>
      </c>
      <c r="F54" s="11">
        <v>849548</v>
      </c>
      <c r="G54" s="11">
        <v>266</v>
      </c>
      <c r="H54" s="11">
        <v>1062</v>
      </c>
      <c r="I54" s="11">
        <v>26064</v>
      </c>
      <c r="J54" s="11">
        <v>27392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27392</v>
      </c>
      <c r="X54" s="11">
        <v>212387</v>
      </c>
      <c r="Y54" s="11">
        <v>-184995</v>
      </c>
      <c r="Z54" s="2">
        <v>-87.1</v>
      </c>
      <c r="AA54" s="15">
        <v>849548</v>
      </c>
    </row>
    <row r="55" spans="1:27" ht="13.5">
      <c r="A55" s="84" t="s">
        <v>35</v>
      </c>
      <c r="B55" s="47"/>
      <c r="C55" s="9"/>
      <c r="D55" s="10"/>
      <c r="E55" s="11">
        <v>2281048</v>
      </c>
      <c r="F55" s="11">
        <v>2281048</v>
      </c>
      <c r="G55" s="11">
        <v>27336</v>
      </c>
      <c r="H55" s="11">
        <v>43220</v>
      </c>
      <c r="I55" s="11">
        <v>387036</v>
      </c>
      <c r="J55" s="11">
        <v>457592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457592</v>
      </c>
      <c r="X55" s="11">
        <v>570262</v>
      </c>
      <c r="Y55" s="11">
        <v>-112670</v>
      </c>
      <c r="Z55" s="2">
        <v>-19.76</v>
      </c>
      <c r="AA55" s="15">
        <v>2281048</v>
      </c>
    </row>
    <row r="56" spans="1:27" ht="13.5">
      <c r="A56" s="84" t="s">
        <v>36</v>
      </c>
      <c r="B56" s="47"/>
      <c r="C56" s="9"/>
      <c r="D56" s="10"/>
      <c r="E56" s="11">
        <v>1710430</v>
      </c>
      <c r="F56" s="11">
        <v>1710430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427608</v>
      </c>
      <c r="Y56" s="11">
        <v>-427608</v>
      </c>
      <c r="Z56" s="2">
        <v>-100</v>
      </c>
      <c r="AA56" s="15">
        <v>1710430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17639455</v>
      </c>
      <c r="F57" s="51">
        <f t="shared" si="11"/>
        <v>17639455</v>
      </c>
      <c r="G57" s="51">
        <f t="shared" si="11"/>
        <v>163487</v>
      </c>
      <c r="H57" s="51">
        <f t="shared" si="11"/>
        <v>176809</v>
      </c>
      <c r="I57" s="51">
        <f t="shared" si="11"/>
        <v>606736</v>
      </c>
      <c r="J57" s="51">
        <f t="shared" si="11"/>
        <v>947032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947032</v>
      </c>
      <c r="X57" s="51">
        <f t="shared" si="11"/>
        <v>4409865</v>
      </c>
      <c r="Y57" s="51">
        <f t="shared" si="11"/>
        <v>-3462833</v>
      </c>
      <c r="Z57" s="52">
        <f>+IF(X57&lt;&gt;0,+(Y57/X57)*100,0)</f>
        <v>-78.52469406659841</v>
      </c>
      <c r="AA57" s="53">
        <f>SUM(AA52:AA56)</f>
        <v>17639455</v>
      </c>
    </row>
    <row r="58" spans="1:27" ht="13.5">
      <c r="A58" s="86" t="s">
        <v>38</v>
      </c>
      <c r="B58" s="35"/>
      <c r="C58" s="9"/>
      <c r="D58" s="10"/>
      <c r="E58" s="11">
        <v>3694574</v>
      </c>
      <c r="F58" s="11">
        <v>3656414</v>
      </c>
      <c r="G58" s="11">
        <v>20953</v>
      </c>
      <c r="H58" s="11">
        <v>28411</v>
      </c>
      <c r="I58" s="11">
        <v>33567</v>
      </c>
      <c r="J58" s="11">
        <v>82931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82931</v>
      </c>
      <c r="X58" s="11">
        <v>914104</v>
      </c>
      <c r="Y58" s="11">
        <v>-831173</v>
      </c>
      <c r="Z58" s="2">
        <v>-90.93</v>
      </c>
      <c r="AA58" s="15">
        <v>3656414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7135257</v>
      </c>
      <c r="F61" s="11">
        <v>7173417</v>
      </c>
      <c r="G61" s="11">
        <v>49674</v>
      </c>
      <c r="H61" s="11">
        <v>104872</v>
      </c>
      <c r="I61" s="11">
        <v>861502</v>
      </c>
      <c r="J61" s="11">
        <v>1016048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1016048</v>
      </c>
      <c r="X61" s="11">
        <v>1793354</v>
      </c>
      <c r="Y61" s="11">
        <v>-777306</v>
      </c>
      <c r="Z61" s="2">
        <v>-43.34</v>
      </c>
      <c r="AA61" s="15">
        <v>7173417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28469286</v>
      </c>
      <c r="F68" s="11"/>
      <c r="G68" s="11">
        <v>234114</v>
      </c>
      <c r="H68" s="11">
        <v>310091</v>
      </c>
      <c r="I68" s="11">
        <v>1501806</v>
      </c>
      <c r="J68" s="11">
        <v>2046011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2046011</v>
      </c>
      <c r="X68" s="11"/>
      <c r="Y68" s="11">
        <v>2046011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28469286</v>
      </c>
      <c r="F69" s="79">
        <f t="shared" si="12"/>
        <v>0</v>
      </c>
      <c r="G69" s="79">
        <f t="shared" si="12"/>
        <v>234114</v>
      </c>
      <c r="H69" s="79">
        <f t="shared" si="12"/>
        <v>310091</v>
      </c>
      <c r="I69" s="79">
        <f t="shared" si="12"/>
        <v>1501806</v>
      </c>
      <c r="J69" s="79">
        <f t="shared" si="12"/>
        <v>2046011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2046011</v>
      </c>
      <c r="X69" s="79">
        <f t="shared" si="12"/>
        <v>0</v>
      </c>
      <c r="Y69" s="79">
        <f t="shared" si="12"/>
        <v>2046011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70153192</v>
      </c>
      <c r="D5" s="42">
        <f t="shared" si="0"/>
        <v>0</v>
      </c>
      <c r="E5" s="43">
        <f t="shared" si="0"/>
        <v>74056420</v>
      </c>
      <c r="F5" s="43">
        <f t="shared" si="0"/>
        <v>74056420</v>
      </c>
      <c r="G5" s="43">
        <f t="shared" si="0"/>
        <v>8678493</v>
      </c>
      <c r="H5" s="43">
        <f t="shared" si="0"/>
        <v>10555695</v>
      </c>
      <c r="I5" s="43">
        <f t="shared" si="0"/>
        <v>3439755</v>
      </c>
      <c r="J5" s="43">
        <f t="shared" si="0"/>
        <v>22673943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22673943</v>
      </c>
      <c r="X5" s="43">
        <f t="shared" si="0"/>
        <v>18514105</v>
      </c>
      <c r="Y5" s="43">
        <f t="shared" si="0"/>
        <v>4159838</v>
      </c>
      <c r="Z5" s="44">
        <f>+IF(X5&lt;&gt;0,+(Y5/X5)*100,0)</f>
        <v>22.4684801128653</v>
      </c>
      <c r="AA5" s="45">
        <f>SUM(AA11:AA18)</f>
        <v>74056420</v>
      </c>
    </row>
    <row r="6" spans="1:27" ht="13.5">
      <c r="A6" s="46" t="s">
        <v>32</v>
      </c>
      <c r="B6" s="47"/>
      <c r="C6" s="9">
        <v>4896361</v>
      </c>
      <c r="D6" s="10"/>
      <c r="E6" s="11">
        <v>1658000</v>
      </c>
      <c r="F6" s="11">
        <v>1658000</v>
      </c>
      <c r="G6" s="11"/>
      <c r="H6" s="11">
        <v>31260</v>
      </c>
      <c r="I6" s="11"/>
      <c r="J6" s="11">
        <v>31260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31260</v>
      </c>
      <c r="X6" s="11">
        <v>414500</v>
      </c>
      <c r="Y6" s="11">
        <v>-383240</v>
      </c>
      <c r="Z6" s="2">
        <v>-92.46</v>
      </c>
      <c r="AA6" s="15">
        <v>1658000</v>
      </c>
    </row>
    <row r="7" spans="1:27" ht="13.5">
      <c r="A7" s="46" t="s">
        <v>33</v>
      </c>
      <c r="B7" s="47"/>
      <c r="C7" s="9">
        <v>15804574</v>
      </c>
      <c r="D7" s="10"/>
      <c r="E7" s="11">
        <v>3165000</v>
      </c>
      <c r="F7" s="11">
        <v>3165000</v>
      </c>
      <c r="G7" s="11">
        <v>8670093</v>
      </c>
      <c r="H7" s="11">
        <v>10388687</v>
      </c>
      <c r="I7" s="11">
        <v>3233927</v>
      </c>
      <c r="J7" s="11">
        <v>22292707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22292707</v>
      </c>
      <c r="X7" s="11">
        <v>791250</v>
      </c>
      <c r="Y7" s="11">
        <v>21501457</v>
      </c>
      <c r="Z7" s="2">
        <v>2717.4</v>
      </c>
      <c r="AA7" s="15">
        <v>3165000</v>
      </c>
    </row>
    <row r="8" spans="1:27" ht="13.5">
      <c r="A8" s="46" t="s">
        <v>34</v>
      </c>
      <c r="B8" s="47"/>
      <c r="C8" s="9">
        <v>6803540</v>
      </c>
      <c r="D8" s="10"/>
      <c r="E8" s="11">
        <v>575700</v>
      </c>
      <c r="F8" s="11">
        <v>575700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143925</v>
      </c>
      <c r="Y8" s="11">
        <v>-143925</v>
      </c>
      <c r="Z8" s="2">
        <v>-100</v>
      </c>
      <c r="AA8" s="15">
        <v>575700</v>
      </c>
    </row>
    <row r="9" spans="1:27" ht="13.5">
      <c r="A9" s="46" t="s">
        <v>35</v>
      </c>
      <c r="B9" s="47"/>
      <c r="C9" s="9">
        <v>5357641</v>
      </c>
      <c r="D9" s="10"/>
      <c r="E9" s="11">
        <v>1388720</v>
      </c>
      <c r="F9" s="11">
        <v>1388720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347180</v>
      </c>
      <c r="Y9" s="11">
        <v>-347180</v>
      </c>
      <c r="Z9" s="2">
        <v>-100</v>
      </c>
      <c r="AA9" s="15">
        <v>1388720</v>
      </c>
    </row>
    <row r="10" spans="1:27" ht="13.5">
      <c r="A10" s="46" t="s">
        <v>36</v>
      </c>
      <c r="B10" s="47"/>
      <c r="C10" s="9">
        <v>28563404</v>
      </c>
      <c r="D10" s="10"/>
      <c r="E10" s="11">
        <v>1400000</v>
      </c>
      <c r="F10" s="11">
        <v>1400000</v>
      </c>
      <c r="G10" s="11">
        <v>8400</v>
      </c>
      <c r="H10" s="11"/>
      <c r="I10" s="11"/>
      <c r="J10" s="11">
        <v>8400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8400</v>
      </c>
      <c r="X10" s="11">
        <v>350000</v>
      </c>
      <c r="Y10" s="11">
        <v>-341600</v>
      </c>
      <c r="Z10" s="2">
        <v>-97.6</v>
      </c>
      <c r="AA10" s="15">
        <v>1400000</v>
      </c>
    </row>
    <row r="11" spans="1:27" ht="13.5">
      <c r="A11" s="48" t="s">
        <v>37</v>
      </c>
      <c r="B11" s="47"/>
      <c r="C11" s="49">
        <f aca="true" t="shared" si="1" ref="C11:Y11">SUM(C6:C10)</f>
        <v>61425520</v>
      </c>
      <c r="D11" s="50">
        <f t="shared" si="1"/>
        <v>0</v>
      </c>
      <c r="E11" s="51">
        <f t="shared" si="1"/>
        <v>8187420</v>
      </c>
      <c r="F11" s="51">
        <f t="shared" si="1"/>
        <v>8187420</v>
      </c>
      <c r="G11" s="51">
        <f t="shared" si="1"/>
        <v>8678493</v>
      </c>
      <c r="H11" s="51">
        <f t="shared" si="1"/>
        <v>10419947</v>
      </c>
      <c r="I11" s="51">
        <f t="shared" si="1"/>
        <v>3233927</v>
      </c>
      <c r="J11" s="51">
        <f t="shared" si="1"/>
        <v>22332367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22332367</v>
      </c>
      <c r="X11" s="51">
        <f t="shared" si="1"/>
        <v>2046855</v>
      </c>
      <c r="Y11" s="51">
        <f t="shared" si="1"/>
        <v>20285512</v>
      </c>
      <c r="Z11" s="52">
        <f>+IF(X11&lt;&gt;0,+(Y11/X11)*100,0)</f>
        <v>991.0575981200427</v>
      </c>
      <c r="AA11" s="53">
        <f>SUM(AA6:AA10)</f>
        <v>8187420</v>
      </c>
    </row>
    <row r="12" spans="1:27" ht="13.5">
      <c r="A12" s="54" t="s">
        <v>38</v>
      </c>
      <c r="B12" s="35"/>
      <c r="C12" s="9">
        <v>3243247</v>
      </c>
      <c r="D12" s="10"/>
      <c r="E12" s="11">
        <v>64402000</v>
      </c>
      <c r="F12" s="11">
        <v>64402000</v>
      </c>
      <c r="G12" s="11"/>
      <c r="H12" s="11"/>
      <c r="I12" s="11">
        <v>142571</v>
      </c>
      <c r="J12" s="11">
        <v>142571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142571</v>
      </c>
      <c r="X12" s="11">
        <v>16100500</v>
      </c>
      <c r="Y12" s="11">
        <v>-15957929</v>
      </c>
      <c r="Z12" s="2">
        <v>-99.11</v>
      </c>
      <c r="AA12" s="15">
        <v>64402000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150000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5334425</v>
      </c>
      <c r="D15" s="10"/>
      <c r="E15" s="11">
        <v>1467000</v>
      </c>
      <c r="F15" s="11">
        <v>1467000</v>
      </c>
      <c r="G15" s="11"/>
      <c r="H15" s="11">
        <v>135748</v>
      </c>
      <c r="I15" s="11">
        <v>63257</v>
      </c>
      <c r="J15" s="11">
        <v>199005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199005</v>
      </c>
      <c r="X15" s="11">
        <v>366750</v>
      </c>
      <c r="Y15" s="11">
        <v>-167745</v>
      </c>
      <c r="Z15" s="2">
        <v>-45.74</v>
      </c>
      <c r="AA15" s="15">
        <v>1467000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27168640</v>
      </c>
      <c r="D20" s="59">
        <f t="shared" si="2"/>
        <v>0</v>
      </c>
      <c r="E20" s="60">
        <f t="shared" si="2"/>
        <v>101516850</v>
      </c>
      <c r="F20" s="60">
        <f t="shared" si="2"/>
        <v>101516850</v>
      </c>
      <c r="G20" s="60">
        <f t="shared" si="2"/>
        <v>134195</v>
      </c>
      <c r="H20" s="60">
        <f t="shared" si="2"/>
        <v>1252651</v>
      </c>
      <c r="I20" s="60">
        <f t="shared" si="2"/>
        <v>1613945</v>
      </c>
      <c r="J20" s="60">
        <f t="shared" si="2"/>
        <v>3000791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3000791</v>
      </c>
      <c r="X20" s="60">
        <f t="shared" si="2"/>
        <v>25379213</v>
      </c>
      <c r="Y20" s="60">
        <f t="shared" si="2"/>
        <v>-22378422</v>
      </c>
      <c r="Z20" s="61">
        <f>+IF(X20&lt;&gt;0,+(Y20/X20)*100,0)</f>
        <v>-88.17618576273425</v>
      </c>
      <c r="AA20" s="62">
        <f>SUM(AA26:AA33)</f>
        <v>101516850</v>
      </c>
    </row>
    <row r="21" spans="1:27" ht="13.5">
      <c r="A21" s="46" t="s">
        <v>32</v>
      </c>
      <c r="B21" s="47"/>
      <c r="C21" s="9">
        <v>475339</v>
      </c>
      <c r="D21" s="10"/>
      <c r="E21" s="11">
        <v>6020000</v>
      </c>
      <c r="F21" s="11">
        <v>6020000</v>
      </c>
      <c r="G21" s="11">
        <v>134195</v>
      </c>
      <c r="H21" s="11">
        <v>149787</v>
      </c>
      <c r="I21" s="11"/>
      <c r="J21" s="11">
        <v>283982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283982</v>
      </c>
      <c r="X21" s="11">
        <v>1505000</v>
      </c>
      <c r="Y21" s="11">
        <v>-1221018</v>
      </c>
      <c r="Z21" s="2">
        <v>-81.13</v>
      </c>
      <c r="AA21" s="15">
        <v>6020000</v>
      </c>
    </row>
    <row r="22" spans="1:27" ht="13.5">
      <c r="A22" s="46" t="s">
        <v>33</v>
      </c>
      <c r="B22" s="47"/>
      <c r="C22" s="9">
        <v>2230410</v>
      </c>
      <c r="D22" s="10"/>
      <c r="E22" s="11">
        <v>10980000</v>
      </c>
      <c r="F22" s="11">
        <v>10980000</v>
      </c>
      <c r="G22" s="11"/>
      <c r="H22" s="11">
        <v>42650</v>
      </c>
      <c r="I22" s="11">
        <v>44000</v>
      </c>
      <c r="J22" s="11">
        <v>86650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86650</v>
      </c>
      <c r="X22" s="11">
        <v>2745000</v>
      </c>
      <c r="Y22" s="11">
        <v>-2658350</v>
      </c>
      <c r="Z22" s="2">
        <v>-96.84</v>
      </c>
      <c r="AA22" s="15">
        <v>10980000</v>
      </c>
    </row>
    <row r="23" spans="1:27" ht="13.5">
      <c r="A23" s="46" t="s">
        <v>34</v>
      </c>
      <c r="B23" s="47"/>
      <c r="C23" s="9">
        <v>7191367</v>
      </c>
      <c r="D23" s="10"/>
      <c r="E23" s="11">
        <v>32169600</v>
      </c>
      <c r="F23" s="11">
        <v>32169600</v>
      </c>
      <c r="G23" s="11"/>
      <c r="H23" s="11">
        <v>867109</v>
      </c>
      <c r="I23" s="11">
        <v>746279</v>
      </c>
      <c r="J23" s="11">
        <v>1613388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1613388</v>
      </c>
      <c r="X23" s="11">
        <v>8042400</v>
      </c>
      <c r="Y23" s="11">
        <v>-6429012</v>
      </c>
      <c r="Z23" s="2">
        <v>-79.94</v>
      </c>
      <c r="AA23" s="15">
        <v>32169600</v>
      </c>
    </row>
    <row r="24" spans="1:27" ht="13.5">
      <c r="A24" s="46" t="s">
        <v>35</v>
      </c>
      <c r="B24" s="47"/>
      <c r="C24" s="9">
        <v>10544622</v>
      </c>
      <c r="D24" s="10"/>
      <c r="E24" s="11">
        <v>18013750</v>
      </c>
      <c r="F24" s="11">
        <v>18013750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4503438</v>
      </c>
      <c r="Y24" s="11">
        <v>-4503438</v>
      </c>
      <c r="Z24" s="2">
        <v>-100</v>
      </c>
      <c r="AA24" s="15">
        <v>18013750</v>
      </c>
    </row>
    <row r="25" spans="1:27" ht="13.5">
      <c r="A25" s="46" t="s">
        <v>36</v>
      </c>
      <c r="B25" s="47"/>
      <c r="C25" s="9"/>
      <c r="D25" s="10"/>
      <c r="E25" s="11">
        <v>300000</v>
      </c>
      <c r="F25" s="11">
        <v>300000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75000</v>
      </c>
      <c r="Y25" s="11">
        <v>-75000</v>
      </c>
      <c r="Z25" s="2">
        <v>-100</v>
      </c>
      <c r="AA25" s="15">
        <v>300000</v>
      </c>
    </row>
    <row r="26" spans="1:27" ht="13.5">
      <c r="A26" s="48" t="s">
        <v>37</v>
      </c>
      <c r="B26" s="63"/>
      <c r="C26" s="49">
        <f aca="true" t="shared" si="3" ref="C26:Y26">SUM(C21:C25)</f>
        <v>20441738</v>
      </c>
      <c r="D26" s="50">
        <f t="shared" si="3"/>
        <v>0</v>
      </c>
      <c r="E26" s="51">
        <f t="shared" si="3"/>
        <v>67483350</v>
      </c>
      <c r="F26" s="51">
        <f t="shared" si="3"/>
        <v>67483350</v>
      </c>
      <c r="G26" s="51">
        <f t="shared" si="3"/>
        <v>134195</v>
      </c>
      <c r="H26" s="51">
        <f t="shared" si="3"/>
        <v>1059546</v>
      </c>
      <c r="I26" s="51">
        <f t="shared" si="3"/>
        <v>790279</v>
      </c>
      <c r="J26" s="51">
        <f t="shared" si="3"/>
        <v>1984020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1984020</v>
      </c>
      <c r="X26" s="51">
        <f t="shared" si="3"/>
        <v>16870838</v>
      </c>
      <c r="Y26" s="51">
        <f t="shared" si="3"/>
        <v>-14886818</v>
      </c>
      <c r="Z26" s="52">
        <f>+IF(X26&lt;&gt;0,+(Y26/X26)*100,0)</f>
        <v>-88.23994397907205</v>
      </c>
      <c r="AA26" s="53">
        <f>SUM(AA21:AA25)</f>
        <v>67483350</v>
      </c>
    </row>
    <row r="27" spans="1:27" ht="13.5">
      <c r="A27" s="54" t="s">
        <v>38</v>
      </c>
      <c r="B27" s="64"/>
      <c r="C27" s="9">
        <v>3133140</v>
      </c>
      <c r="D27" s="10"/>
      <c r="E27" s="11">
        <v>12527000</v>
      </c>
      <c r="F27" s="11">
        <v>12527000</v>
      </c>
      <c r="G27" s="11"/>
      <c r="H27" s="11">
        <v>7313</v>
      </c>
      <c r="I27" s="11">
        <v>272000</v>
      </c>
      <c r="J27" s="11">
        <v>279313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279313</v>
      </c>
      <c r="X27" s="11">
        <v>3131750</v>
      </c>
      <c r="Y27" s="11">
        <v>-2852437</v>
      </c>
      <c r="Z27" s="2">
        <v>-91.08</v>
      </c>
      <c r="AA27" s="15">
        <v>12527000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3593762</v>
      </c>
      <c r="D30" s="10"/>
      <c r="E30" s="11">
        <v>21506500</v>
      </c>
      <c r="F30" s="11">
        <v>21506500</v>
      </c>
      <c r="G30" s="11"/>
      <c r="H30" s="11">
        <v>185792</v>
      </c>
      <c r="I30" s="11">
        <v>551666</v>
      </c>
      <c r="J30" s="11">
        <v>737458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737458</v>
      </c>
      <c r="X30" s="11">
        <v>5376625</v>
      </c>
      <c r="Y30" s="11">
        <v>-4639167</v>
      </c>
      <c r="Z30" s="2">
        <v>-86.28</v>
      </c>
      <c r="AA30" s="15">
        <v>21506500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5371700</v>
      </c>
      <c r="D36" s="10">
        <f t="shared" si="4"/>
        <v>0</v>
      </c>
      <c r="E36" s="11">
        <f t="shared" si="4"/>
        <v>7678000</v>
      </c>
      <c r="F36" s="11">
        <f t="shared" si="4"/>
        <v>7678000</v>
      </c>
      <c r="G36" s="11">
        <f t="shared" si="4"/>
        <v>134195</v>
      </c>
      <c r="H36" s="11">
        <f t="shared" si="4"/>
        <v>181047</v>
      </c>
      <c r="I36" s="11">
        <f t="shared" si="4"/>
        <v>0</v>
      </c>
      <c r="J36" s="11">
        <f t="shared" si="4"/>
        <v>315242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315242</v>
      </c>
      <c r="X36" s="11">
        <f t="shared" si="4"/>
        <v>1919500</v>
      </c>
      <c r="Y36" s="11">
        <f t="shared" si="4"/>
        <v>-1604258</v>
      </c>
      <c r="Z36" s="2">
        <f aca="true" t="shared" si="5" ref="Z36:Z49">+IF(X36&lt;&gt;0,+(Y36/X36)*100,0)</f>
        <v>-83.57686897629591</v>
      </c>
      <c r="AA36" s="15">
        <f>AA6+AA21</f>
        <v>7678000</v>
      </c>
    </row>
    <row r="37" spans="1:27" ht="13.5">
      <c r="A37" s="46" t="s">
        <v>33</v>
      </c>
      <c r="B37" s="47"/>
      <c r="C37" s="9">
        <f t="shared" si="4"/>
        <v>18034984</v>
      </c>
      <c r="D37" s="10">
        <f t="shared" si="4"/>
        <v>0</v>
      </c>
      <c r="E37" s="11">
        <f t="shared" si="4"/>
        <v>14145000</v>
      </c>
      <c r="F37" s="11">
        <f t="shared" si="4"/>
        <v>14145000</v>
      </c>
      <c r="G37" s="11">
        <f t="shared" si="4"/>
        <v>8670093</v>
      </c>
      <c r="H37" s="11">
        <f t="shared" si="4"/>
        <v>10431337</v>
      </c>
      <c r="I37" s="11">
        <f t="shared" si="4"/>
        <v>3277927</v>
      </c>
      <c r="J37" s="11">
        <f t="shared" si="4"/>
        <v>22379357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22379357</v>
      </c>
      <c r="X37" s="11">
        <f t="shared" si="4"/>
        <v>3536250</v>
      </c>
      <c r="Y37" s="11">
        <f t="shared" si="4"/>
        <v>18843107</v>
      </c>
      <c r="Z37" s="2">
        <f t="shared" si="5"/>
        <v>532.8556238953694</v>
      </c>
      <c r="AA37" s="15">
        <f>AA7+AA22</f>
        <v>14145000</v>
      </c>
    </row>
    <row r="38" spans="1:27" ht="13.5">
      <c r="A38" s="46" t="s">
        <v>34</v>
      </c>
      <c r="B38" s="47"/>
      <c r="C38" s="9">
        <f t="shared" si="4"/>
        <v>13994907</v>
      </c>
      <c r="D38" s="10">
        <f t="shared" si="4"/>
        <v>0</v>
      </c>
      <c r="E38" s="11">
        <f t="shared" si="4"/>
        <v>32745300</v>
      </c>
      <c r="F38" s="11">
        <f t="shared" si="4"/>
        <v>32745300</v>
      </c>
      <c r="G38" s="11">
        <f t="shared" si="4"/>
        <v>0</v>
      </c>
      <c r="H38" s="11">
        <f t="shared" si="4"/>
        <v>867109</v>
      </c>
      <c r="I38" s="11">
        <f t="shared" si="4"/>
        <v>746279</v>
      </c>
      <c r="J38" s="11">
        <f t="shared" si="4"/>
        <v>1613388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1613388</v>
      </c>
      <c r="X38" s="11">
        <f t="shared" si="4"/>
        <v>8186325</v>
      </c>
      <c r="Y38" s="11">
        <f t="shared" si="4"/>
        <v>-6572937</v>
      </c>
      <c r="Z38" s="2">
        <f t="shared" si="5"/>
        <v>-80.29166933880587</v>
      </c>
      <c r="AA38" s="15">
        <f>AA8+AA23</f>
        <v>32745300</v>
      </c>
    </row>
    <row r="39" spans="1:27" ht="13.5">
      <c r="A39" s="46" t="s">
        <v>35</v>
      </c>
      <c r="B39" s="47"/>
      <c r="C39" s="9">
        <f t="shared" si="4"/>
        <v>15902263</v>
      </c>
      <c r="D39" s="10">
        <f t="shared" si="4"/>
        <v>0</v>
      </c>
      <c r="E39" s="11">
        <f t="shared" si="4"/>
        <v>19402470</v>
      </c>
      <c r="F39" s="11">
        <f t="shared" si="4"/>
        <v>19402470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4850618</v>
      </c>
      <c r="Y39" s="11">
        <f t="shared" si="4"/>
        <v>-4850618</v>
      </c>
      <c r="Z39" s="2">
        <f t="shared" si="5"/>
        <v>-100</v>
      </c>
      <c r="AA39" s="15">
        <f>AA9+AA24</f>
        <v>19402470</v>
      </c>
    </row>
    <row r="40" spans="1:27" ht="13.5">
      <c r="A40" s="46" t="s">
        <v>36</v>
      </c>
      <c r="B40" s="47"/>
      <c r="C40" s="9">
        <f t="shared" si="4"/>
        <v>28563404</v>
      </c>
      <c r="D40" s="10">
        <f t="shared" si="4"/>
        <v>0</v>
      </c>
      <c r="E40" s="11">
        <f t="shared" si="4"/>
        <v>1700000</v>
      </c>
      <c r="F40" s="11">
        <f t="shared" si="4"/>
        <v>1700000</v>
      </c>
      <c r="G40" s="11">
        <f t="shared" si="4"/>
        <v>8400</v>
      </c>
      <c r="H40" s="11">
        <f t="shared" si="4"/>
        <v>0</v>
      </c>
      <c r="I40" s="11">
        <f t="shared" si="4"/>
        <v>0</v>
      </c>
      <c r="J40" s="11">
        <f t="shared" si="4"/>
        <v>8400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8400</v>
      </c>
      <c r="X40" s="11">
        <f t="shared" si="4"/>
        <v>425000</v>
      </c>
      <c r="Y40" s="11">
        <f t="shared" si="4"/>
        <v>-416600</v>
      </c>
      <c r="Z40" s="2">
        <f t="shared" si="5"/>
        <v>-98.02352941176471</v>
      </c>
      <c r="AA40" s="15">
        <f>AA10+AA25</f>
        <v>1700000</v>
      </c>
    </row>
    <row r="41" spans="1:27" ht="13.5">
      <c r="A41" s="48" t="s">
        <v>37</v>
      </c>
      <c r="B41" s="47"/>
      <c r="C41" s="49">
        <f aca="true" t="shared" si="6" ref="C41:Y41">SUM(C36:C40)</f>
        <v>81867258</v>
      </c>
      <c r="D41" s="50">
        <f t="shared" si="6"/>
        <v>0</v>
      </c>
      <c r="E41" s="51">
        <f t="shared" si="6"/>
        <v>75670770</v>
      </c>
      <c r="F41" s="51">
        <f t="shared" si="6"/>
        <v>75670770</v>
      </c>
      <c r="G41" s="51">
        <f t="shared" si="6"/>
        <v>8812688</v>
      </c>
      <c r="H41" s="51">
        <f t="shared" si="6"/>
        <v>11479493</v>
      </c>
      <c r="I41" s="51">
        <f t="shared" si="6"/>
        <v>4024206</v>
      </c>
      <c r="J41" s="51">
        <f t="shared" si="6"/>
        <v>24316387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24316387</v>
      </c>
      <c r="X41" s="51">
        <f t="shared" si="6"/>
        <v>18917693</v>
      </c>
      <c r="Y41" s="51">
        <f t="shared" si="6"/>
        <v>5398694</v>
      </c>
      <c r="Z41" s="52">
        <f t="shared" si="5"/>
        <v>28.537803208879648</v>
      </c>
      <c r="AA41" s="53">
        <f>SUM(AA36:AA40)</f>
        <v>75670770</v>
      </c>
    </row>
    <row r="42" spans="1:27" ht="13.5">
      <c r="A42" s="54" t="s">
        <v>38</v>
      </c>
      <c r="B42" s="35"/>
      <c r="C42" s="65">
        <f aca="true" t="shared" si="7" ref="C42:Y48">C12+C27</f>
        <v>6376387</v>
      </c>
      <c r="D42" s="66">
        <f t="shared" si="7"/>
        <v>0</v>
      </c>
      <c r="E42" s="67">
        <f t="shared" si="7"/>
        <v>76929000</v>
      </c>
      <c r="F42" s="67">
        <f t="shared" si="7"/>
        <v>76929000</v>
      </c>
      <c r="G42" s="67">
        <f t="shared" si="7"/>
        <v>0</v>
      </c>
      <c r="H42" s="67">
        <f t="shared" si="7"/>
        <v>7313</v>
      </c>
      <c r="I42" s="67">
        <f t="shared" si="7"/>
        <v>414571</v>
      </c>
      <c r="J42" s="67">
        <f t="shared" si="7"/>
        <v>421884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421884</v>
      </c>
      <c r="X42" s="67">
        <f t="shared" si="7"/>
        <v>19232250</v>
      </c>
      <c r="Y42" s="67">
        <f t="shared" si="7"/>
        <v>-18810366</v>
      </c>
      <c r="Z42" s="69">
        <f t="shared" si="5"/>
        <v>-97.80637210934758</v>
      </c>
      <c r="AA42" s="68">
        <f aca="true" t="shared" si="8" ref="AA42:AA48">AA12+AA27</f>
        <v>76929000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150000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8928187</v>
      </c>
      <c r="D45" s="66">
        <f t="shared" si="7"/>
        <v>0</v>
      </c>
      <c r="E45" s="67">
        <f t="shared" si="7"/>
        <v>22973500</v>
      </c>
      <c r="F45" s="67">
        <f t="shared" si="7"/>
        <v>22973500</v>
      </c>
      <c r="G45" s="67">
        <f t="shared" si="7"/>
        <v>0</v>
      </c>
      <c r="H45" s="67">
        <f t="shared" si="7"/>
        <v>321540</v>
      </c>
      <c r="I45" s="67">
        <f t="shared" si="7"/>
        <v>614923</v>
      </c>
      <c r="J45" s="67">
        <f t="shared" si="7"/>
        <v>936463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936463</v>
      </c>
      <c r="X45" s="67">
        <f t="shared" si="7"/>
        <v>5743375</v>
      </c>
      <c r="Y45" s="67">
        <f t="shared" si="7"/>
        <v>-4806912</v>
      </c>
      <c r="Z45" s="69">
        <f t="shared" si="5"/>
        <v>-83.69490064639693</v>
      </c>
      <c r="AA45" s="68">
        <f t="shared" si="8"/>
        <v>22973500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97321832</v>
      </c>
      <c r="D49" s="78">
        <f t="shared" si="9"/>
        <v>0</v>
      </c>
      <c r="E49" s="79">
        <f t="shared" si="9"/>
        <v>175573270</v>
      </c>
      <c r="F49" s="79">
        <f t="shared" si="9"/>
        <v>175573270</v>
      </c>
      <c r="G49" s="79">
        <f t="shared" si="9"/>
        <v>8812688</v>
      </c>
      <c r="H49" s="79">
        <f t="shared" si="9"/>
        <v>11808346</v>
      </c>
      <c r="I49" s="79">
        <f t="shared" si="9"/>
        <v>5053700</v>
      </c>
      <c r="J49" s="79">
        <f t="shared" si="9"/>
        <v>25674734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25674734</v>
      </c>
      <c r="X49" s="79">
        <f t="shared" si="9"/>
        <v>43893318</v>
      </c>
      <c r="Y49" s="79">
        <f t="shared" si="9"/>
        <v>-18218584</v>
      </c>
      <c r="Z49" s="80">
        <f t="shared" si="5"/>
        <v>-41.50650903173918</v>
      </c>
      <c r="AA49" s="81">
        <f>SUM(AA41:AA48)</f>
        <v>175573270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45556039</v>
      </c>
      <c r="D51" s="66">
        <f t="shared" si="10"/>
        <v>0</v>
      </c>
      <c r="E51" s="67">
        <f t="shared" si="10"/>
        <v>78860725</v>
      </c>
      <c r="F51" s="67">
        <f t="shared" si="10"/>
        <v>78860725</v>
      </c>
      <c r="G51" s="67">
        <f t="shared" si="10"/>
        <v>170128</v>
      </c>
      <c r="H51" s="67">
        <f t="shared" si="10"/>
        <v>1098465</v>
      </c>
      <c r="I51" s="67">
        <f t="shared" si="10"/>
        <v>2218452</v>
      </c>
      <c r="J51" s="67">
        <f t="shared" si="10"/>
        <v>3487045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3487045</v>
      </c>
      <c r="X51" s="67">
        <f t="shared" si="10"/>
        <v>19715182</v>
      </c>
      <c r="Y51" s="67">
        <f t="shared" si="10"/>
        <v>-16228137</v>
      </c>
      <c r="Z51" s="69">
        <f>+IF(X51&lt;&gt;0,+(Y51/X51)*100,0)</f>
        <v>-82.31289470216406</v>
      </c>
      <c r="AA51" s="68">
        <f>SUM(AA57:AA61)</f>
        <v>78860725</v>
      </c>
    </row>
    <row r="52" spans="1:27" ht="13.5">
      <c r="A52" s="84" t="s">
        <v>32</v>
      </c>
      <c r="B52" s="47"/>
      <c r="C52" s="9">
        <v>16548149</v>
      </c>
      <c r="D52" s="10"/>
      <c r="E52" s="11">
        <v>34925000</v>
      </c>
      <c r="F52" s="11">
        <v>34925000</v>
      </c>
      <c r="G52" s="11">
        <v>-4901</v>
      </c>
      <c r="H52" s="11">
        <v>43860</v>
      </c>
      <c r="I52" s="11">
        <v>151850</v>
      </c>
      <c r="J52" s="11">
        <v>190809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190809</v>
      </c>
      <c r="X52" s="11">
        <v>8731250</v>
      </c>
      <c r="Y52" s="11">
        <v>-8540441</v>
      </c>
      <c r="Z52" s="2">
        <v>-97.81</v>
      </c>
      <c r="AA52" s="15">
        <v>34925000</v>
      </c>
    </row>
    <row r="53" spans="1:27" ht="13.5">
      <c r="A53" s="84" t="s">
        <v>33</v>
      </c>
      <c r="B53" s="47"/>
      <c r="C53" s="9">
        <v>8431492</v>
      </c>
      <c r="D53" s="10"/>
      <c r="E53" s="11">
        <v>6107940</v>
      </c>
      <c r="F53" s="11">
        <v>6107940</v>
      </c>
      <c r="G53" s="11">
        <v>1700</v>
      </c>
      <c r="H53" s="11">
        <v>314953</v>
      </c>
      <c r="I53" s="11">
        <v>388889</v>
      </c>
      <c r="J53" s="11">
        <v>705542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705542</v>
      </c>
      <c r="X53" s="11">
        <v>1526985</v>
      </c>
      <c r="Y53" s="11">
        <v>-821443</v>
      </c>
      <c r="Z53" s="2">
        <v>-53.8</v>
      </c>
      <c r="AA53" s="15">
        <v>6107940</v>
      </c>
    </row>
    <row r="54" spans="1:27" ht="13.5">
      <c r="A54" s="84" t="s">
        <v>34</v>
      </c>
      <c r="B54" s="47"/>
      <c r="C54" s="9">
        <v>6511932</v>
      </c>
      <c r="D54" s="10"/>
      <c r="E54" s="11">
        <v>9609130</v>
      </c>
      <c r="F54" s="11">
        <v>9609130</v>
      </c>
      <c r="G54" s="11">
        <v>231</v>
      </c>
      <c r="H54" s="11">
        <v>28351</v>
      </c>
      <c r="I54" s="11">
        <v>429904</v>
      </c>
      <c r="J54" s="11">
        <v>458486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458486</v>
      </c>
      <c r="X54" s="11">
        <v>2402283</v>
      </c>
      <c r="Y54" s="11">
        <v>-1943797</v>
      </c>
      <c r="Z54" s="2">
        <v>-80.91</v>
      </c>
      <c r="AA54" s="15">
        <v>9609130</v>
      </c>
    </row>
    <row r="55" spans="1:27" ht="13.5">
      <c r="A55" s="84" t="s">
        <v>35</v>
      </c>
      <c r="B55" s="47"/>
      <c r="C55" s="9">
        <v>2321772</v>
      </c>
      <c r="D55" s="10"/>
      <c r="E55" s="11">
        <v>14089090</v>
      </c>
      <c r="F55" s="11">
        <v>14089090</v>
      </c>
      <c r="G55" s="11"/>
      <c r="H55" s="11">
        <v>48616</v>
      </c>
      <c r="I55" s="11">
        <v>360853</v>
      </c>
      <c r="J55" s="11">
        <v>409469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409469</v>
      </c>
      <c r="X55" s="11">
        <v>3522273</v>
      </c>
      <c r="Y55" s="11">
        <v>-3112804</v>
      </c>
      <c r="Z55" s="2">
        <v>-88.37</v>
      </c>
      <c r="AA55" s="15">
        <v>14089090</v>
      </c>
    </row>
    <row r="56" spans="1:27" ht="13.5">
      <c r="A56" s="84" t="s">
        <v>36</v>
      </c>
      <c r="B56" s="47"/>
      <c r="C56" s="9">
        <v>1790546</v>
      </c>
      <c r="D56" s="10"/>
      <c r="E56" s="11">
        <v>100000</v>
      </c>
      <c r="F56" s="11">
        <v>100000</v>
      </c>
      <c r="G56" s="11">
        <v>66570</v>
      </c>
      <c r="H56" s="11">
        <v>-12760</v>
      </c>
      <c r="I56" s="11">
        <v>46948</v>
      </c>
      <c r="J56" s="11">
        <v>100758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100758</v>
      </c>
      <c r="X56" s="11">
        <v>25000</v>
      </c>
      <c r="Y56" s="11">
        <v>75758</v>
      </c>
      <c r="Z56" s="2">
        <v>303.03</v>
      </c>
      <c r="AA56" s="15">
        <v>100000</v>
      </c>
    </row>
    <row r="57" spans="1:27" ht="13.5">
      <c r="A57" s="85" t="s">
        <v>37</v>
      </c>
      <c r="B57" s="47"/>
      <c r="C57" s="49">
        <f aca="true" t="shared" si="11" ref="C57:Y57">SUM(C52:C56)</f>
        <v>35603891</v>
      </c>
      <c r="D57" s="50">
        <f t="shared" si="11"/>
        <v>0</v>
      </c>
      <c r="E57" s="51">
        <f t="shared" si="11"/>
        <v>64831160</v>
      </c>
      <c r="F57" s="51">
        <f t="shared" si="11"/>
        <v>64831160</v>
      </c>
      <c r="G57" s="51">
        <f t="shared" si="11"/>
        <v>63600</v>
      </c>
      <c r="H57" s="51">
        <f t="shared" si="11"/>
        <v>423020</v>
      </c>
      <c r="I57" s="51">
        <f t="shared" si="11"/>
        <v>1378444</v>
      </c>
      <c r="J57" s="51">
        <f t="shared" si="11"/>
        <v>1865064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1865064</v>
      </c>
      <c r="X57" s="51">
        <f t="shared" si="11"/>
        <v>16207791</v>
      </c>
      <c r="Y57" s="51">
        <f t="shared" si="11"/>
        <v>-14342727</v>
      </c>
      <c r="Z57" s="52">
        <f>+IF(X57&lt;&gt;0,+(Y57/X57)*100,0)</f>
        <v>-88.49279337326105</v>
      </c>
      <c r="AA57" s="53">
        <f>SUM(AA52:AA56)</f>
        <v>64831160</v>
      </c>
    </row>
    <row r="58" spans="1:27" ht="13.5">
      <c r="A58" s="86" t="s">
        <v>38</v>
      </c>
      <c r="B58" s="35"/>
      <c r="C58" s="9">
        <v>1782716</v>
      </c>
      <c r="D58" s="10"/>
      <c r="E58" s="11">
        <v>1642900</v>
      </c>
      <c r="F58" s="11">
        <v>1642900</v>
      </c>
      <c r="G58" s="11">
        <v>56347</v>
      </c>
      <c r="H58" s="11">
        <v>90265</v>
      </c>
      <c r="I58" s="11">
        <v>311727</v>
      </c>
      <c r="J58" s="11">
        <v>458339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458339</v>
      </c>
      <c r="X58" s="11">
        <v>410725</v>
      </c>
      <c r="Y58" s="11">
        <v>47614</v>
      </c>
      <c r="Z58" s="2">
        <v>11.59</v>
      </c>
      <c r="AA58" s="15">
        <v>1642900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8169432</v>
      </c>
      <c r="D61" s="10"/>
      <c r="E61" s="11">
        <v>12386665</v>
      </c>
      <c r="F61" s="11">
        <v>12386665</v>
      </c>
      <c r="G61" s="11">
        <v>50181</v>
      </c>
      <c r="H61" s="11">
        <v>585180</v>
      </c>
      <c r="I61" s="11">
        <v>528281</v>
      </c>
      <c r="J61" s="11">
        <v>1163642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1163642</v>
      </c>
      <c r="X61" s="11">
        <v>3096666</v>
      </c>
      <c r="Y61" s="11">
        <v>-1933024</v>
      </c>
      <c r="Z61" s="2">
        <v>-62.42</v>
      </c>
      <c r="AA61" s="15">
        <v>12386665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170126</v>
      </c>
      <c r="H68" s="11">
        <v>1098464</v>
      </c>
      <c r="I68" s="11">
        <v>2218453</v>
      </c>
      <c r="J68" s="11">
        <v>3487043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3487043</v>
      </c>
      <c r="X68" s="11"/>
      <c r="Y68" s="11">
        <v>3487043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170126</v>
      </c>
      <c r="H69" s="79">
        <f t="shared" si="12"/>
        <v>1098464</v>
      </c>
      <c r="I69" s="79">
        <f t="shared" si="12"/>
        <v>2218453</v>
      </c>
      <c r="J69" s="79">
        <f t="shared" si="12"/>
        <v>3487043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3487043</v>
      </c>
      <c r="X69" s="79">
        <f t="shared" si="12"/>
        <v>0</v>
      </c>
      <c r="Y69" s="79">
        <f t="shared" si="12"/>
        <v>3487043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2017126</v>
      </c>
      <c r="D5" s="42">
        <f t="shared" si="0"/>
        <v>0</v>
      </c>
      <c r="E5" s="43">
        <f t="shared" si="0"/>
        <v>1320000</v>
      </c>
      <c r="F5" s="43">
        <f t="shared" si="0"/>
        <v>1320000</v>
      </c>
      <c r="G5" s="43">
        <f t="shared" si="0"/>
        <v>0</v>
      </c>
      <c r="H5" s="43">
        <f t="shared" si="0"/>
        <v>27735</v>
      </c>
      <c r="I5" s="43">
        <f t="shared" si="0"/>
        <v>0</v>
      </c>
      <c r="J5" s="43">
        <f t="shared" si="0"/>
        <v>27735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27735</v>
      </c>
      <c r="X5" s="43">
        <f t="shared" si="0"/>
        <v>330000</v>
      </c>
      <c r="Y5" s="43">
        <f t="shared" si="0"/>
        <v>-302265</v>
      </c>
      <c r="Z5" s="44">
        <f>+IF(X5&lt;&gt;0,+(Y5/X5)*100,0)</f>
        <v>-91.59545454545454</v>
      </c>
      <c r="AA5" s="45">
        <f>SUM(AA11:AA18)</f>
        <v>1320000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80017</v>
      </c>
      <c r="D12" s="10"/>
      <c r="E12" s="11">
        <v>735000</v>
      </c>
      <c r="F12" s="11">
        <v>735000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183750</v>
      </c>
      <c r="Y12" s="11">
        <v>-183750</v>
      </c>
      <c r="Z12" s="2">
        <v>-100</v>
      </c>
      <c r="AA12" s="15">
        <v>735000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1907879</v>
      </c>
      <c r="D15" s="10"/>
      <c r="E15" s="11">
        <v>585000</v>
      </c>
      <c r="F15" s="11">
        <v>585000</v>
      </c>
      <c r="G15" s="11"/>
      <c r="H15" s="11">
        <v>27735</v>
      </c>
      <c r="I15" s="11"/>
      <c r="J15" s="11">
        <v>27735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27735</v>
      </c>
      <c r="X15" s="11">
        <v>146250</v>
      </c>
      <c r="Y15" s="11">
        <v>-118515</v>
      </c>
      <c r="Z15" s="2">
        <v>-81.04</v>
      </c>
      <c r="AA15" s="15">
        <v>585000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29230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4095494</v>
      </c>
      <c r="F20" s="60">
        <f t="shared" si="2"/>
        <v>4095494</v>
      </c>
      <c r="G20" s="60">
        <f t="shared" si="2"/>
        <v>0</v>
      </c>
      <c r="H20" s="60">
        <f t="shared" si="2"/>
        <v>965</v>
      </c>
      <c r="I20" s="60">
        <f t="shared" si="2"/>
        <v>70591</v>
      </c>
      <c r="J20" s="60">
        <f t="shared" si="2"/>
        <v>71556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71556</v>
      </c>
      <c r="X20" s="60">
        <f t="shared" si="2"/>
        <v>1023874</v>
      </c>
      <c r="Y20" s="60">
        <f t="shared" si="2"/>
        <v>-952318</v>
      </c>
      <c r="Z20" s="61">
        <f>+IF(X20&lt;&gt;0,+(Y20/X20)*100,0)</f>
        <v>-93.01124943108235</v>
      </c>
      <c r="AA20" s="62">
        <f>SUM(AA26:AA33)</f>
        <v>4095494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1950000</v>
      </c>
      <c r="F27" s="11">
        <v>1950000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487500</v>
      </c>
      <c r="Y27" s="11">
        <v>-487500</v>
      </c>
      <c r="Z27" s="2">
        <v>-100</v>
      </c>
      <c r="AA27" s="15">
        <v>1950000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2145494</v>
      </c>
      <c r="F30" s="11">
        <v>2145494</v>
      </c>
      <c r="G30" s="11"/>
      <c r="H30" s="11">
        <v>965</v>
      </c>
      <c r="I30" s="11">
        <v>70591</v>
      </c>
      <c r="J30" s="11">
        <v>71556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71556</v>
      </c>
      <c r="X30" s="11">
        <v>536374</v>
      </c>
      <c r="Y30" s="11">
        <v>-464818</v>
      </c>
      <c r="Z30" s="2">
        <v>-86.66</v>
      </c>
      <c r="AA30" s="15">
        <v>2145494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80017</v>
      </c>
      <c r="D42" s="66">
        <f t="shared" si="7"/>
        <v>0</v>
      </c>
      <c r="E42" s="67">
        <f t="shared" si="7"/>
        <v>2685000</v>
      </c>
      <c r="F42" s="67">
        <f t="shared" si="7"/>
        <v>2685000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671250</v>
      </c>
      <c r="Y42" s="67">
        <f t="shared" si="7"/>
        <v>-671250</v>
      </c>
      <c r="Z42" s="69">
        <f t="shared" si="5"/>
        <v>-100</v>
      </c>
      <c r="AA42" s="68">
        <f aca="true" t="shared" si="8" ref="AA42:AA48">AA12+AA27</f>
        <v>2685000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1907879</v>
      </c>
      <c r="D45" s="66">
        <f t="shared" si="7"/>
        <v>0</v>
      </c>
      <c r="E45" s="67">
        <f t="shared" si="7"/>
        <v>2730494</v>
      </c>
      <c r="F45" s="67">
        <f t="shared" si="7"/>
        <v>2730494</v>
      </c>
      <c r="G45" s="67">
        <f t="shared" si="7"/>
        <v>0</v>
      </c>
      <c r="H45" s="67">
        <f t="shared" si="7"/>
        <v>28700</v>
      </c>
      <c r="I45" s="67">
        <f t="shared" si="7"/>
        <v>70591</v>
      </c>
      <c r="J45" s="67">
        <f t="shared" si="7"/>
        <v>99291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99291</v>
      </c>
      <c r="X45" s="67">
        <f t="shared" si="7"/>
        <v>682624</v>
      </c>
      <c r="Y45" s="67">
        <f t="shared" si="7"/>
        <v>-583333</v>
      </c>
      <c r="Z45" s="69">
        <f t="shared" si="5"/>
        <v>-85.4545108288018</v>
      </c>
      <c r="AA45" s="68">
        <f t="shared" si="8"/>
        <v>2730494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29230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2017126</v>
      </c>
      <c r="D49" s="78">
        <f t="shared" si="9"/>
        <v>0</v>
      </c>
      <c r="E49" s="79">
        <f t="shared" si="9"/>
        <v>5415494</v>
      </c>
      <c r="F49" s="79">
        <f t="shared" si="9"/>
        <v>5415494</v>
      </c>
      <c r="G49" s="79">
        <f t="shared" si="9"/>
        <v>0</v>
      </c>
      <c r="H49" s="79">
        <f t="shared" si="9"/>
        <v>28700</v>
      </c>
      <c r="I49" s="79">
        <f t="shared" si="9"/>
        <v>70591</v>
      </c>
      <c r="J49" s="79">
        <f t="shared" si="9"/>
        <v>99291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99291</v>
      </c>
      <c r="X49" s="79">
        <f t="shared" si="9"/>
        <v>1353874</v>
      </c>
      <c r="Y49" s="79">
        <f t="shared" si="9"/>
        <v>-1254583</v>
      </c>
      <c r="Z49" s="80">
        <f t="shared" si="5"/>
        <v>-92.66615652564418</v>
      </c>
      <c r="AA49" s="81">
        <f>SUM(AA41:AA48)</f>
        <v>5415494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5587500</v>
      </c>
      <c r="F51" s="67">
        <f t="shared" si="10"/>
        <v>5587500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1396875</v>
      </c>
      <c r="Y51" s="67">
        <f t="shared" si="10"/>
        <v>-1396875</v>
      </c>
      <c r="Z51" s="69">
        <f>+IF(X51&lt;&gt;0,+(Y51/X51)*100,0)</f>
        <v>-100</v>
      </c>
      <c r="AA51" s="68">
        <f>SUM(AA57:AA61)</f>
        <v>5587500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2000</v>
      </c>
      <c r="F56" s="11">
        <v>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500</v>
      </c>
      <c r="Y56" s="11">
        <v>-500</v>
      </c>
      <c r="Z56" s="2">
        <v>-100</v>
      </c>
      <c r="AA56" s="15">
        <v>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2000</v>
      </c>
      <c r="F57" s="51">
        <f t="shared" si="11"/>
        <v>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500</v>
      </c>
      <c r="Y57" s="51">
        <f t="shared" si="11"/>
        <v>-500</v>
      </c>
      <c r="Z57" s="52">
        <f>+IF(X57&lt;&gt;0,+(Y57/X57)*100,0)</f>
        <v>-100</v>
      </c>
      <c r="AA57" s="53">
        <f>SUM(AA52:AA56)</f>
        <v>2000</v>
      </c>
    </row>
    <row r="58" spans="1:27" ht="13.5">
      <c r="A58" s="86" t="s">
        <v>38</v>
      </c>
      <c r="B58" s="35"/>
      <c r="C58" s="9"/>
      <c r="D58" s="10"/>
      <c r="E58" s="11">
        <v>2164000</v>
      </c>
      <c r="F58" s="11">
        <v>2164000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541000</v>
      </c>
      <c r="Y58" s="11">
        <v>-541000</v>
      </c>
      <c r="Z58" s="2">
        <v>-100</v>
      </c>
      <c r="AA58" s="15">
        <v>2164000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3421500</v>
      </c>
      <c r="F61" s="11">
        <v>3421500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855375</v>
      </c>
      <c r="Y61" s="11">
        <v>-855375</v>
      </c>
      <c r="Z61" s="2">
        <v>-100</v>
      </c>
      <c r="AA61" s="15">
        <v>3421500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79161</v>
      </c>
      <c r="H66" s="14">
        <v>412105</v>
      </c>
      <c r="I66" s="14">
        <v>412105</v>
      </c>
      <c r="J66" s="14">
        <v>903371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903371</v>
      </c>
      <c r="X66" s="14"/>
      <c r="Y66" s="14">
        <v>903371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5588877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5588877</v>
      </c>
      <c r="F69" s="79">
        <f t="shared" si="12"/>
        <v>0</v>
      </c>
      <c r="G69" s="79">
        <f t="shared" si="12"/>
        <v>79161</v>
      </c>
      <c r="H69" s="79">
        <f t="shared" si="12"/>
        <v>412105</v>
      </c>
      <c r="I69" s="79">
        <f t="shared" si="12"/>
        <v>412105</v>
      </c>
      <c r="J69" s="79">
        <f t="shared" si="12"/>
        <v>903371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903371</v>
      </c>
      <c r="X69" s="79">
        <f t="shared" si="12"/>
        <v>0</v>
      </c>
      <c r="Y69" s="79">
        <f t="shared" si="12"/>
        <v>903371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14703200</v>
      </c>
      <c r="F5" s="43">
        <f t="shared" si="0"/>
        <v>14703200</v>
      </c>
      <c r="G5" s="43">
        <f t="shared" si="0"/>
        <v>24423</v>
      </c>
      <c r="H5" s="43">
        <f t="shared" si="0"/>
        <v>2258</v>
      </c>
      <c r="I5" s="43">
        <f t="shared" si="0"/>
        <v>1835648</v>
      </c>
      <c r="J5" s="43">
        <f t="shared" si="0"/>
        <v>1862329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1862329</v>
      </c>
      <c r="X5" s="43">
        <f t="shared" si="0"/>
        <v>3675800</v>
      </c>
      <c r="Y5" s="43">
        <f t="shared" si="0"/>
        <v>-1813471</v>
      </c>
      <c r="Z5" s="44">
        <f>+IF(X5&lt;&gt;0,+(Y5/X5)*100,0)</f>
        <v>-49.335409978780135</v>
      </c>
      <c r="AA5" s="45">
        <f>SUM(AA11:AA18)</f>
        <v>14703200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>
        <v>350745</v>
      </c>
      <c r="J6" s="11">
        <v>350745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350745</v>
      </c>
      <c r="X6" s="11"/>
      <c r="Y6" s="11">
        <v>350745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2000000</v>
      </c>
      <c r="F7" s="11">
        <v>2000000</v>
      </c>
      <c r="G7" s="11"/>
      <c r="H7" s="11">
        <v>930</v>
      </c>
      <c r="I7" s="11"/>
      <c r="J7" s="11">
        <v>930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930</v>
      </c>
      <c r="X7" s="11">
        <v>500000</v>
      </c>
      <c r="Y7" s="11">
        <v>-499070</v>
      </c>
      <c r="Z7" s="2">
        <v>-99.81</v>
      </c>
      <c r="AA7" s="15">
        <v>2000000</v>
      </c>
    </row>
    <row r="8" spans="1:27" ht="13.5">
      <c r="A8" s="46" t="s">
        <v>34</v>
      </c>
      <c r="B8" s="47"/>
      <c r="C8" s="9"/>
      <c r="D8" s="10"/>
      <c r="E8" s="11">
        <v>6270795</v>
      </c>
      <c r="F8" s="11">
        <v>6270795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1567699</v>
      </c>
      <c r="Y8" s="11">
        <v>-1567699</v>
      </c>
      <c r="Z8" s="2">
        <v>-100</v>
      </c>
      <c r="AA8" s="15">
        <v>6270795</v>
      </c>
    </row>
    <row r="9" spans="1:27" ht="13.5">
      <c r="A9" s="46" t="s">
        <v>35</v>
      </c>
      <c r="B9" s="47"/>
      <c r="C9" s="9"/>
      <c r="D9" s="10"/>
      <c r="E9" s="11">
        <v>3150000</v>
      </c>
      <c r="F9" s="11">
        <v>3150000</v>
      </c>
      <c r="G9" s="11"/>
      <c r="H9" s="11"/>
      <c r="I9" s="11">
        <v>1218</v>
      </c>
      <c r="J9" s="11">
        <v>1218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1218</v>
      </c>
      <c r="X9" s="11">
        <v>787500</v>
      </c>
      <c r="Y9" s="11">
        <v>-786282</v>
      </c>
      <c r="Z9" s="2">
        <v>-99.85</v>
      </c>
      <c r="AA9" s="15">
        <v>3150000</v>
      </c>
    </row>
    <row r="10" spans="1:27" ht="13.5">
      <c r="A10" s="46" t="s">
        <v>36</v>
      </c>
      <c r="B10" s="47"/>
      <c r="C10" s="9"/>
      <c r="D10" s="10"/>
      <c r="E10" s="11">
        <v>1600000</v>
      </c>
      <c r="F10" s="11">
        <v>1600000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400000</v>
      </c>
      <c r="Y10" s="11">
        <v>-400000</v>
      </c>
      <c r="Z10" s="2">
        <v>-100</v>
      </c>
      <c r="AA10" s="15">
        <v>1600000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13020795</v>
      </c>
      <c r="F11" s="51">
        <f t="shared" si="1"/>
        <v>13020795</v>
      </c>
      <c r="G11" s="51">
        <f t="shared" si="1"/>
        <v>0</v>
      </c>
      <c r="H11" s="51">
        <f t="shared" si="1"/>
        <v>930</v>
      </c>
      <c r="I11" s="51">
        <f t="shared" si="1"/>
        <v>351963</v>
      </c>
      <c r="J11" s="51">
        <f t="shared" si="1"/>
        <v>352893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352893</v>
      </c>
      <c r="X11" s="51">
        <f t="shared" si="1"/>
        <v>3255199</v>
      </c>
      <c r="Y11" s="51">
        <f t="shared" si="1"/>
        <v>-2902306</v>
      </c>
      <c r="Z11" s="52">
        <f>+IF(X11&lt;&gt;0,+(Y11/X11)*100,0)</f>
        <v>-89.15909595695993</v>
      </c>
      <c r="AA11" s="53">
        <f>SUM(AA6:AA10)</f>
        <v>13020795</v>
      </c>
    </row>
    <row r="12" spans="1:27" ht="13.5">
      <c r="A12" s="54" t="s">
        <v>38</v>
      </c>
      <c r="B12" s="35"/>
      <c r="C12" s="9"/>
      <c r="D12" s="10"/>
      <c r="E12" s="11">
        <v>429405</v>
      </c>
      <c r="F12" s="11">
        <v>429405</v>
      </c>
      <c r="G12" s="11"/>
      <c r="H12" s="11"/>
      <c r="I12" s="11">
        <v>95000</v>
      </c>
      <c r="J12" s="11">
        <v>95000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95000</v>
      </c>
      <c r="X12" s="11">
        <v>107351</v>
      </c>
      <c r="Y12" s="11">
        <v>-12351</v>
      </c>
      <c r="Z12" s="2">
        <v>-11.51</v>
      </c>
      <c r="AA12" s="15">
        <v>429405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160000</v>
      </c>
      <c r="F14" s="11">
        <v>160000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40000</v>
      </c>
      <c r="Y14" s="11">
        <v>-40000</v>
      </c>
      <c r="Z14" s="2">
        <v>-100</v>
      </c>
      <c r="AA14" s="15">
        <v>160000</v>
      </c>
    </row>
    <row r="15" spans="1:27" ht="13.5">
      <c r="A15" s="54" t="s">
        <v>41</v>
      </c>
      <c r="B15" s="35" t="s">
        <v>42</v>
      </c>
      <c r="C15" s="9"/>
      <c r="D15" s="10"/>
      <c r="E15" s="11">
        <v>1093000</v>
      </c>
      <c r="F15" s="11">
        <v>1093000</v>
      </c>
      <c r="G15" s="11">
        <v>24423</v>
      </c>
      <c r="H15" s="11">
        <v>1328</v>
      </c>
      <c r="I15" s="11">
        <v>1388685</v>
      </c>
      <c r="J15" s="11">
        <v>1414436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1414436</v>
      </c>
      <c r="X15" s="11">
        <v>273250</v>
      </c>
      <c r="Y15" s="11">
        <v>1141186</v>
      </c>
      <c r="Z15" s="2">
        <v>417.63</v>
      </c>
      <c r="AA15" s="15">
        <v>1093000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350745</v>
      </c>
      <c r="J36" s="11">
        <f t="shared" si="4"/>
        <v>350745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350745</v>
      </c>
      <c r="X36" s="11">
        <f t="shared" si="4"/>
        <v>0</v>
      </c>
      <c r="Y36" s="11">
        <f t="shared" si="4"/>
        <v>350745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2000000</v>
      </c>
      <c r="G37" s="11">
        <f t="shared" si="4"/>
        <v>0</v>
      </c>
      <c r="H37" s="11">
        <f t="shared" si="4"/>
        <v>930</v>
      </c>
      <c r="I37" s="11">
        <f t="shared" si="4"/>
        <v>0</v>
      </c>
      <c r="J37" s="11">
        <f t="shared" si="4"/>
        <v>930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930</v>
      </c>
      <c r="X37" s="11">
        <f t="shared" si="4"/>
        <v>500000</v>
      </c>
      <c r="Y37" s="11">
        <f t="shared" si="4"/>
        <v>-499070</v>
      </c>
      <c r="Z37" s="2">
        <f t="shared" si="5"/>
        <v>-99.81400000000001</v>
      </c>
      <c r="AA37" s="15">
        <f>AA7+AA22</f>
        <v>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6270795</v>
      </c>
      <c r="F38" s="11">
        <f t="shared" si="4"/>
        <v>6270795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1567699</v>
      </c>
      <c r="Y38" s="11">
        <f t="shared" si="4"/>
        <v>-1567699</v>
      </c>
      <c r="Z38" s="2">
        <f t="shared" si="5"/>
        <v>-100</v>
      </c>
      <c r="AA38" s="15">
        <f>AA8+AA23</f>
        <v>6270795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3150000</v>
      </c>
      <c r="F39" s="11">
        <f t="shared" si="4"/>
        <v>3150000</v>
      </c>
      <c r="G39" s="11">
        <f t="shared" si="4"/>
        <v>0</v>
      </c>
      <c r="H39" s="11">
        <f t="shared" si="4"/>
        <v>0</v>
      </c>
      <c r="I39" s="11">
        <f t="shared" si="4"/>
        <v>1218</v>
      </c>
      <c r="J39" s="11">
        <f t="shared" si="4"/>
        <v>1218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1218</v>
      </c>
      <c r="X39" s="11">
        <f t="shared" si="4"/>
        <v>787500</v>
      </c>
      <c r="Y39" s="11">
        <f t="shared" si="4"/>
        <v>-786282</v>
      </c>
      <c r="Z39" s="2">
        <f t="shared" si="5"/>
        <v>-99.84533333333333</v>
      </c>
      <c r="AA39" s="15">
        <f>AA9+AA24</f>
        <v>3150000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1600000</v>
      </c>
      <c r="F40" s="11">
        <f t="shared" si="4"/>
        <v>1600000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400000</v>
      </c>
      <c r="Y40" s="11">
        <f t="shared" si="4"/>
        <v>-400000</v>
      </c>
      <c r="Z40" s="2">
        <f t="shared" si="5"/>
        <v>-100</v>
      </c>
      <c r="AA40" s="15">
        <f>AA10+AA25</f>
        <v>1600000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13020795</v>
      </c>
      <c r="F41" s="51">
        <f t="shared" si="6"/>
        <v>13020795</v>
      </c>
      <c r="G41" s="51">
        <f t="shared" si="6"/>
        <v>0</v>
      </c>
      <c r="H41" s="51">
        <f t="shared" si="6"/>
        <v>930</v>
      </c>
      <c r="I41" s="51">
        <f t="shared" si="6"/>
        <v>351963</v>
      </c>
      <c r="J41" s="51">
        <f t="shared" si="6"/>
        <v>352893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352893</v>
      </c>
      <c r="X41" s="51">
        <f t="shared" si="6"/>
        <v>3255199</v>
      </c>
      <c r="Y41" s="51">
        <f t="shared" si="6"/>
        <v>-2902306</v>
      </c>
      <c r="Z41" s="52">
        <f t="shared" si="5"/>
        <v>-89.15909595695993</v>
      </c>
      <c r="AA41" s="53">
        <f>SUM(AA36:AA40)</f>
        <v>13020795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429405</v>
      </c>
      <c r="F42" s="67">
        <f t="shared" si="7"/>
        <v>429405</v>
      </c>
      <c r="G42" s="67">
        <f t="shared" si="7"/>
        <v>0</v>
      </c>
      <c r="H42" s="67">
        <f t="shared" si="7"/>
        <v>0</v>
      </c>
      <c r="I42" s="67">
        <f t="shared" si="7"/>
        <v>95000</v>
      </c>
      <c r="J42" s="67">
        <f t="shared" si="7"/>
        <v>95000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95000</v>
      </c>
      <c r="X42" s="67">
        <f t="shared" si="7"/>
        <v>107351</v>
      </c>
      <c r="Y42" s="67">
        <f t="shared" si="7"/>
        <v>-12351</v>
      </c>
      <c r="Z42" s="69">
        <f t="shared" si="5"/>
        <v>-11.505249136011775</v>
      </c>
      <c r="AA42" s="68">
        <f aca="true" t="shared" si="8" ref="AA42:AA48">AA12+AA27</f>
        <v>429405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160000</v>
      </c>
      <c r="F44" s="67">
        <f t="shared" si="7"/>
        <v>160000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40000</v>
      </c>
      <c r="Y44" s="67">
        <f t="shared" si="7"/>
        <v>-40000</v>
      </c>
      <c r="Z44" s="69">
        <f t="shared" si="5"/>
        <v>-100</v>
      </c>
      <c r="AA44" s="68">
        <f t="shared" si="8"/>
        <v>160000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1093000</v>
      </c>
      <c r="F45" s="67">
        <f t="shared" si="7"/>
        <v>1093000</v>
      </c>
      <c r="G45" s="67">
        <f t="shared" si="7"/>
        <v>24423</v>
      </c>
      <c r="H45" s="67">
        <f t="shared" si="7"/>
        <v>1328</v>
      </c>
      <c r="I45" s="67">
        <f t="shared" si="7"/>
        <v>1388685</v>
      </c>
      <c r="J45" s="67">
        <f t="shared" si="7"/>
        <v>1414436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1414436</v>
      </c>
      <c r="X45" s="67">
        <f t="shared" si="7"/>
        <v>273250</v>
      </c>
      <c r="Y45" s="67">
        <f t="shared" si="7"/>
        <v>1141186</v>
      </c>
      <c r="Z45" s="69">
        <f t="shared" si="5"/>
        <v>417.63440073193044</v>
      </c>
      <c r="AA45" s="68">
        <f t="shared" si="8"/>
        <v>1093000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14703200</v>
      </c>
      <c r="F49" s="79">
        <f t="shared" si="9"/>
        <v>14703200</v>
      </c>
      <c r="G49" s="79">
        <f t="shared" si="9"/>
        <v>24423</v>
      </c>
      <c r="H49" s="79">
        <f t="shared" si="9"/>
        <v>2258</v>
      </c>
      <c r="I49" s="79">
        <f t="shared" si="9"/>
        <v>1835648</v>
      </c>
      <c r="J49" s="79">
        <f t="shared" si="9"/>
        <v>1862329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1862329</v>
      </c>
      <c r="X49" s="79">
        <f t="shared" si="9"/>
        <v>3675800</v>
      </c>
      <c r="Y49" s="79">
        <f t="shared" si="9"/>
        <v>-1813471</v>
      </c>
      <c r="Z49" s="80">
        <f t="shared" si="5"/>
        <v>-49.335409978780135</v>
      </c>
      <c r="AA49" s="81">
        <f>SUM(AA41:AA48)</f>
        <v>14703200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3398700</v>
      </c>
      <c r="F51" s="67">
        <f t="shared" si="10"/>
        <v>3398700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849675</v>
      </c>
      <c r="Y51" s="67">
        <f t="shared" si="10"/>
        <v>-849675</v>
      </c>
      <c r="Z51" s="69">
        <f>+IF(X51&lt;&gt;0,+(Y51/X51)*100,0)</f>
        <v>-100</v>
      </c>
      <c r="AA51" s="68">
        <f>SUM(AA57:AA61)</f>
        <v>3398700</v>
      </c>
    </row>
    <row r="52" spans="1:27" ht="13.5">
      <c r="A52" s="84" t="s">
        <v>32</v>
      </c>
      <c r="B52" s="47"/>
      <c r="C52" s="9"/>
      <c r="D52" s="10"/>
      <c r="E52" s="11">
        <v>196600</v>
      </c>
      <c r="F52" s="11">
        <v>196600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49150</v>
      </c>
      <c r="Y52" s="11">
        <v>-49150</v>
      </c>
      <c r="Z52" s="2">
        <v>-100</v>
      </c>
      <c r="AA52" s="15">
        <v>196600</v>
      </c>
    </row>
    <row r="53" spans="1:27" ht="13.5">
      <c r="A53" s="84" t="s">
        <v>33</v>
      </c>
      <c r="B53" s="47"/>
      <c r="C53" s="9"/>
      <c r="D53" s="10"/>
      <c r="E53" s="11">
        <v>90700</v>
      </c>
      <c r="F53" s="11">
        <v>90700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22675</v>
      </c>
      <c r="Y53" s="11">
        <v>-22675</v>
      </c>
      <c r="Z53" s="2">
        <v>-100</v>
      </c>
      <c r="AA53" s="15">
        <v>90700</v>
      </c>
    </row>
    <row r="54" spans="1:27" ht="13.5">
      <c r="A54" s="84" t="s">
        <v>34</v>
      </c>
      <c r="B54" s="47"/>
      <c r="C54" s="9"/>
      <c r="D54" s="10"/>
      <c r="E54" s="11">
        <v>264000</v>
      </c>
      <c r="F54" s="11">
        <v>264000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66000</v>
      </c>
      <c r="Y54" s="11">
        <v>-66000</v>
      </c>
      <c r="Z54" s="2">
        <v>-100</v>
      </c>
      <c r="AA54" s="15">
        <v>264000</v>
      </c>
    </row>
    <row r="55" spans="1:27" ht="13.5">
      <c r="A55" s="84" t="s">
        <v>35</v>
      </c>
      <c r="B55" s="47"/>
      <c r="C55" s="9"/>
      <c r="D55" s="10"/>
      <c r="E55" s="11">
        <v>323400</v>
      </c>
      <c r="F55" s="11">
        <v>323400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80850</v>
      </c>
      <c r="Y55" s="11">
        <v>-80850</v>
      </c>
      <c r="Z55" s="2">
        <v>-100</v>
      </c>
      <c r="AA55" s="15">
        <v>323400</v>
      </c>
    </row>
    <row r="56" spans="1:27" ht="13.5">
      <c r="A56" s="84" t="s">
        <v>36</v>
      </c>
      <c r="B56" s="47"/>
      <c r="C56" s="9"/>
      <c r="D56" s="10"/>
      <c r="E56" s="11">
        <v>39900</v>
      </c>
      <c r="F56" s="11">
        <v>39900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9975</v>
      </c>
      <c r="Y56" s="11">
        <v>-9975</v>
      </c>
      <c r="Z56" s="2">
        <v>-100</v>
      </c>
      <c r="AA56" s="15">
        <v>39900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914600</v>
      </c>
      <c r="F57" s="51">
        <f t="shared" si="11"/>
        <v>914600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228650</v>
      </c>
      <c r="Y57" s="51">
        <f t="shared" si="11"/>
        <v>-228650</v>
      </c>
      <c r="Z57" s="52">
        <f>+IF(X57&lt;&gt;0,+(Y57/X57)*100,0)</f>
        <v>-100</v>
      </c>
      <c r="AA57" s="53">
        <f>SUM(AA52:AA56)</f>
        <v>914600</v>
      </c>
    </row>
    <row r="58" spans="1:27" ht="13.5">
      <c r="A58" s="86" t="s">
        <v>38</v>
      </c>
      <c r="B58" s="35"/>
      <c r="C58" s="9"/>
      <c r="D58" s="10"/>
      <c r="E58" s="11">
        <v>10900</v>
      </c>
      <c r="F58" s="11">
        <v>10900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2725</v>
      </c>
      <c r="Y58" s="11">
        <v>-2725</v>
      </c>
      <c r="Z58" s="2">
        <v>-100</v>
      </c>
      <c r="AA58" s="15">
        <v>10900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37400</v>
      </c>
      <c r="F60" s="11">
        <v>37400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9350</v>
      </c>
      <c r="Y60" s="11">
        <v>-9350</v>
      </c>
      <c r="Z60" s="2">
        <v>-100</v>
      </c>
      <c r="AA60" s="15">
        <v>37400</v>
      </c>
    </row>
    <row r="61" spans="1:27" ht="13.5">
      <c r="A61" s="86" t="s">
        <v>41</v>
      </c>
      <c r="B61" s="35" t="s">
        <v>51</v>
      </c>
      <c r="C61" s="9"/>
      <c r="D61" s="10"/>
      <c r="E61" s="11">
        <v>2435800</v>
      </c>
      <c r="F61" s="11">
        <v>2435800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608950</v>
      </c>
      <c r="Y61" s="11">
        <v>-608950</v>
      </c>
      <c r="Z61" s="2">
        <v>-100</v>
      </c>
      <c r="AA61" s="15">
        <v>2435800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37400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37400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32347790</v>
      </c>
      <c r="D5" s="42">
        <f t="shared" si="0"/>
        <v>0</v>
      </c>
      <c r="E5" s="43">
        <f t="shared" si="0"/>
        <v>8401400</v>
      </c>
      <c r="F5" s="43">
        <f t="shared" si="0"/>
        <v>8401400</v>
      </c>
      <c r="G5" s="43">
        <f t="shared" si="0"/>
        <v>637393</v>
      </c>
      <c r="H5" s="43">
        <f t="shared" si="0"/>
        <v>1095833</v>
      </c>
      <c r="I5" s="43">
        <f t="shared" si="0"/>
        <v>1991392</v>
      </c>
      <c r="J5" s="43">
        <f t="shared" si="0"/>
        <v>3724618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3724618</v>
      </c>
      <c r="X5" s="43">
        <f t="shared" si="0"/>
        <v>2100351</v>
      </c>
      <c r="Y5" s="43">
        <f t="shared" si="0"/>
        <v>1624267</v>
      </c>
      <c r="Z5" s="44">
        <f>+IF(X5&lt;&gt;0,+(Y5/X5)*100,0)</f>
        <v>77.33312194009477</v>
      </c>
      <c r="AA5" s="45">
        <f>SUM(AA11:AA18)</f>
        <v>8401400</v>
      </c>
    </row>
    <row r="6" spans="1:27" ht="13.5">
      <c r="A6" s="46" t="s">
        <v>32</v>
      </c>
      <c r="B6" s="47"/>
      <c r="C6" s="9">
        <v>2619901</v>
      </c>
      <c r="D6" s="10"/>
      <c r="E6" s="11">
        <v>1586284</v>
      </c>
      <c r="F6" s="11">
        <v>1586284</v>
      </c>
      <c r="G6" s="11"/>
      <c r="H6" s="11">
        <v>835518</v>
      </c>
      <c r="I6" s="11">
        <v>921382</v>
      </c>
      <c r="J6" s="11">
        <v>1756900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1756900</v>
      </c>
      <c r="X6" s="11">
        <v>396571</v>
      </c>
      <c r="Y6" s="11">
        <v>1360329</v>
      </c>
      <c r="Z6" s="2">
        <v>343.02</v>
      </c>
      <c r="AA6" s="15">
        <v>1586284</v>
      </c>
    </row>
    <row r="7" spans="1:27" ht="13.5">
      <c r="A7" s="46" t="s">
        <v>33</v>
      </c>
      <c r="B7" s="47"/>
      <c r="C7" s="9">
        <v>250847</v>
      </c>
      <c r="D7" s="10"/>
      <c r="E7" s="11">
        <v>1000000</v>
      </c>
      <c r="F7" s="11">
        <v>1000000</v>
      </c>
      <c r="G7" s="11">
        <v>637393</v>
      </c>
      <c r="H7" s="11"/>
      <c r="I7" s="11"/>
      <c r="J7" s="11">
        <v>637393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637393</v>
      </c>
      <c r="X7" s="11">
        <v>250000</v>
      </c>
      <c r="Y7" s="11">
        <v>387393</v>
      </c>
      <c r="Z7" s="2">
        <v>154.96</v>
      </c>
      <c r="AA7" s="15">
        <v>1000000</v>
      </c>
    </row>
    <row r="8" spans="1:27" ht="13.5">
      <c r="A8" s="46" t="s">
        <v>34</v>
      </c>
      <c r="B8" s="47"/>
      <c r="C8" s="9">
        <v>760373</v>
      </c>
      <c r="D8" s="10"/>
      <c r="E8" s="11">
        <v>858083</v>
      </c>
      <c r="F8" s="11">
        <v>858083</v>
      </c>
      <c r="G8" s="11"/>
      <c r="H8" s="11">
        <v>260315</v>
      </c>
      <c r="I8" s="11">
        <v>978528</v>
      </c>
      <c r="J8" s="11">
        <v>1238843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1238843</v>
      </c>
      <c r="X8" s="11">
        <v>214521</v>
      </c>
      <c r="Y8" s="11">
        <v>1024322</v>
      </c>
      <c r="Z8" s="2">
        <v>477.49</v>
      </c>
      <c r="AA8" s="15">
        <v>858083</v>
      </c>
    </row>
    <row r="9" spans="1:27" ht="13.5">
      <c r="A9" s="46" t="s">
        <v>35</v>
      </c>
      <c r="B9" s="47"/>
      <c r="C9" s="9">
        <v>6834352</v>
      </c>
      <c r="D9" s="10"/>
      <c r="E9" s="11">
        <v>2292807</v>
      </c>
      <c r="F9" s="11">
        <v>2292807</v>
      </c>
      <c r="G9" s="11"/>
      <c r="H9" s="11"/>
      <c r="I9" s="11">
        <v>74087</v>
      </c>
      <c r="J9" s="11">
        <v>74087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74087</v>
      </c>
      <c r="X9" s="11">
        <v>573202</v>
      </c>
      <c r="Y9" s="11">
        <v>-499115</v>
      </c>
      <c r="Z9" s="2">
        <v>-87.07</v>
      </c>
      <c r="AA9" s="15">
        <v>2292807</v>
      </c>
    </row>
    <row r="10" spans="1:27" ht="13.5">
      <c r="A10" s="46" t="s">
        <v>36</v>
      </c>
      <c r="B10" s="47"/>
      <c r="C10" s="9">
        <v>21142905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31608378</v>
      </c>
      <c r="D11" s="50">
        <f t="shared" si="1"/>
        <v>0</v>
      </c>
      <c r="E11" s="51">
        <f t="shared" si="1"/>
        <v>5737174</v>
      </c>
      <c r="F11" s="51">
        <f t="shared" si="1"/>
        <v>5737174</v>
      </c>
      <c r="G11" s="51">
        <f t="shared" si="1"/>
        <v>637393</v>
      </c>
      <c r="H11" s="51">
        <f t="shared" si="1"/>
        <v>1095833</v>
      </c>
      <c r="I11" s="51">
        <f t="shared" si="1"/>
        <v>1973997</v>
      </c>
      <c r="J11" s="51">
        <f t="shared" si="1"/>
        <v>3707223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3707223</v>
      </c>
      <c r="X11" s="51">
        <f t="shared" si="1"/>
        <v>1434294</v>
      </c>
      <c r="Y11" s="51">
        <f t="shared" si="1"/>
        <v>2272929</v>
      </c>
      <c r="Z11" s="52">
        <f>+IF(X11&lt;&gt;0,+(Y11/X11)*100,0)</f>
        <v>158.47022995285485</v>
      </c>
      <c r="AA11" s="53">
        <f>SUM(AA6:AA10)</f>
        <v>5737174</v>
      </c>
    </row>
    <row r="12" spans="1:27" ht="13.5">
      <c r="A12" s="54" t="s">
        <v>38</v>
      </c>
      <c r="B12" s="35"/>
      <c r="C12" s="9">
        <v>132544</v>
      </c>
      <c r="D12" s="10"/>
      <c r="E12" s="11">
        <v>2664226</v>
      </c>
      <c r="F12" s="11">
        <v>2664226</v>
      </c>
      <c r="G12" s="11"/>
      <c r="H12" s="11"/>
      <c r="I12" s="11">
        <v>17395</v>
      </c>
      <c r="J12" s="11">
        <v>17395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17395</v>
      </c>
      <c r="X12" s="11">
        <v>666057</v>
      </c>
      <c r="Y12" s="11">
        <v>-648662</v>
      </c>
      <c r="Z12" s="2">
        <v>-97.39</v>
      </c>
      <c r="AA12" s="15">
        <v>2664226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501458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105410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300000</v>
      </c>
      <c r="F20" s="60">
        <f t="shared" si="2"/>
        <v>300000</v>
      </c>
      <c r="G20" s="60">
        <f t="shared" si="2"/>
        <v>1200</v>
      </c>
      <c r="H20" s="60">
        <f t="shared" si="2"/>
        <v>15200</v>
      </c>
      <c r="I20" s="60">
        <f t="shared" si="2"/>
        <v>171596</v>
      </c>
      <c r="J20" s="60">
        <f t="shared" si="2"/>
        <v>187996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187996</v>
      </c>
      <c r="X20" s="60">
        <f t="shared" si="2"/>
        <v>75000</v>
      </c>
      <c r="Y20" s="60">
        <f t="shared" si="2"/>
        <v>112996</v>
      </c>
      <c r="Z20" s="61">
        <f>+IF(X20&lt;&gt;0,+(Y20/X20)*100,0)</f>
        <v>150.66133333333335</v>
      </c>
      <c r="AA20" s="62">
        <f>SUM(AA26:AA33)</f>
        <v>300000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>
        <v>15200</v>
      </c>
      <c r="I27" s="11">
        <v>151196</v>
      </c>
      <c r="J27" s="11">
        <v>166396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166396</v>
      </c>
      <c r="X27" s="11"/>
      <c r="Y27" s="11">
        <v>166396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300000</v>
      </c>
      <c r="F30" s="11">
        <v>300000</v>
      </c>
      <c r="G30" s="11">
        <v>1200</v>
      </c>
      <c r="H30" s="11"/>
      <c r="I30" s="11">
        <v>20400</v>
      </c>
      <c r="J30" s="11">
        <v>21600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21600</v>
      </c>
      <c r="X30" s="11">
        <v>75000</v>
      </c>
      <c r="Y30" s="11">
        <v>-53400</v>
      </c>
      <c r="Z30" s="2">
        <v>-71.2</v>
      </c>
      <c r="AA30" s="15">
        <v>300000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2619901</v>
      </c>
      <c r="D36" s="10">
        <f t="shared" si="4"/>
        <v>0</v>
      </c>
      <c r="E36" s="11">
        <f t="shared" si="4"/>
        <v>1586284</v>
      </c>
      <c r="F36" s="11">
        <f t="shared" si="4"/>
        <v>1586284</v>
      </c>
      <c r="G36" s="11">
        <f t="shared" si="4"/>
        <v>0</v>
      </c>
      <c r="H36" s="11">
        <f t="shared" si="4"/>
        <v>835518</v>
      </c>
      <c r="I36" s="11">
        <f t="shared" si="4"/>
        <v>921382</v>
      </c>
      <c r="J36" s="11">
        <f t="shared" si="4"/>
        <v>1756900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1756900</v>
      </c>
      <c r="X36" s="11">
        <f t="shared" si="4"/>
        <v>396571</v>
      </c>
      <c r="Y36" s="11">
        <f t="shared" si="4"/>
        <v>1360329</v>
      </c>
      <c r="Z36" s="2">
        <f aca="true" t="shared" si="5" ref="Z36:Z49">+IF(X36&lt;&gt;0,+(Y36/X36)*100,0)</f>
        <v>343.0228130649997</v>
      </c>
      <c r="AA36" s="15">
        <f>AA6+AA21</f>
        <v>1586284</v>
      </c>
    </row>
    <row r="37" spans="1:27" ht="13.5">
      <c r="A37" s="46" t="s">
        <v>33</v>
      </c>
      <c r="B37" s="47"/>
      <c r="C37" s="9">
        <f t="shared" si="4"/>
        <v>250847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637393</v>
      </c>
      <c r="H37" s="11">
        <f t="shared" si="4"/>
        <v>0</v>
      </c>
      <c r="I37" s="11">
        <f t="shared" si="4"/>
        <v>0</v>
      </c>
      <c r="J37" s="11">
        <f t="shared" si="4"/>
        <v>637393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637393</v>
      </c>
      <c r="X37" s="11">
        <f t="shared" si="4"/>
        <v>250000</v>
      </c>
      <c r="Y37" s="11">
        <f t="shared" si="4"/>
        <v>387393</v>
      </c>
      <c r="Z37" s="2">
        <f t="shared" si="5"/>
        <v>154.9572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760373</v>
      </c>
      <c r="D38" s="10">
        <f t="shared" si="4"/>
        <v>0</v>
      </c>
      <c r="E38" s="11">
        <f t="shared" si="4"/>
        <v>858083</v>
      </c>
      <c r="F38" s="11">
        <f t="shared" si="4"/>
        <v>858083</v>
      </c>
      <c r="G38" s="11">
        <f t="shared" si="4"/>
        <v>0</v>
      </c>
      <c r="H38" s="11">
        <f t="shared" si="4"/>
        <v>260315</v>
      </c>
      <c r="I38" s="11">
        <f t="shared" si="4"/>
        <v>978528</v>
      </c>
      <c r="J38" s="11">
        <f t="shared" si="4"/>
        <v>1238843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1238843</v>
      </c>
      <c r="X38" s="11">
        <f t="shared" si="4"/>
        <v>214521</v>
      </c>
      <c r="Y38" s="11">
        <f t="shared" si="4"/>
        <v>1024322</v>
      </c>
      <c r="Z38" s="2">
        <f t="shared" si="5"/>
        <v>477.49264640757787</v>
      </c>
      <c r="AA38" s="15">
        <f>AA8+AA23</f>
        <v>858083</v>
      </c>
    </row>
    <row r="39" spans="1:27" ht="13.5">
      <c r="A39" s="46" t="s">
        <v>35</v>
      </c>
      <c r="B39" s="47"/>
      <c r="C39" s="9">
        <f t="shared" si="4"/>
        <v>6834352</v>
      </c>
      <c r="D39" s="10">
        <f t="shared" si="4"/>
        <v>0</v>
      </c>
      <c r="E39" s="11">
        <f t="shared" si="4"/>
        <v>2292807</v>
      </c>
      <c r="F39" s="11">
        <f t="shared" si="4"/>
        <v>2292807</v>
      </c>
      <c r="G39" s="11">
        <f t="shared" si="4"/>
        <v>0</v>
      </c>
      <c r="H39" s="11">
        <f t="shared" si="4"/>
        <v>0</v>
      </c>
      <c r="I39" s="11">
        <f t="shared" si="4"/>
        <v>74087</v>
      </c>
      <c r="J39" s="11">
        <f t="shared" si="4"/>
        <v>74087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74087</v>
      </c>
      <c r="X39" s="11">
        <f t="shared" si="4"/>
        <v>573202</v>
      </c>
      <c r="Y39" s="11">
        <f t="shared" si="4"/>
        <v>-499115</v>
      </c>
      <c r="Z39" s="2">
        <f t="shared" si="5"/>
        <v>-87.07488808482874</v>
      </c>
      <c r="AA39" s="15">
        <f>AA9+AA24</f>
        <v>2292807</v>
      </c>
    </row>
    <row r="40" spans="1:27" ht="13.5">
      <c r="A40" s="46" t="s">
        <v>36</v>
      </c>
      <c r="B40" s="47"/>
      <c r="C40" s="9">
        <f t="shared" si="4"/>
        <v>21142905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31608378</v>
      </c>
      <c r="D41" s="50">
        <f t="shared" si="6"/>
        <v>0</v>
      </c>
      <c r="E41" s="51">
        <f t="shared" si="6"/>
        <v>5737174</v>
      </c>
      <c r="F41" s="51">
        <f t="shared" si="6"/>
        <v>5737174</v>
      </c>
      <c r="G41" s="51">
        <f t="shared" si="6"/>
        <v>637393</v>
      </c>
      <c r="H41" s="51">
        <f t="shared" si="6"/>
        <v>1095833</v>
      </c>
      <c r="I41" s="51">
        <f t="shared" si="6"/>
        <v>1973997</v>
      </c>
      <c r="J41" s="51">
        <f t="shared" si="6"/>
        <v>3707223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3707223</v>
      </c>
      <c r="X41" s="51">
        <f t="shared" si="6"/>
        <v>1434294</v>
      </c>
      <c r="Y41" s="51">
        <f t="shared" si="6"/>
        <v>2272929</v>
      </c>
      <c r="Z41" s="52">
        <f t="shared" si="5"/>
        <v>158.47022995285485</v>
      </c>
      <c r="AA41" s="53">
        <f>SUM(AA36:AA40)</f>
        <v>5737174</v>
      </c>
    </row>
    <row r="42" spans="1:27" ht="13.5">
      <c r="A42" s="54" t="s">
        <v>38</v>
      </c>
      <c r="B42" s="35"/>
      <c r="C42" s="65">
        <f aca="true" t="shared" si="7" ref="C42:Y48">C12+C27</f>
        <v>132544</v>
      </c>
      <c r="D42" s="66">
        <f t="shared" si="7"/>
        <v>0</v>
      </c>
      <c r="E42" s="67">
        <f t="shared" si="7"/>
        <v>2664226</v>
      </c>
      <c r="F42" s="67">
        <f t="shared" si="7"/>
        <v>2664226</v>
      </c>
      <c r="G42" s="67">
        <f t="shared" si="7"/>
        <v>0</v>
      </c>
      <c r="H42" s="67">
        <f t="shared" si="7"/>
        <v>15200</v>
      </c>
      <c r="I42" s="67">
        <f t="shared" si="7"/>
        <v>168591</v>
      </c>
      <c r="J42" s="67">
        <f t="shared" si="7"/>
        <v>183791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183791</v>
      </c>
      <c r="X42" s="67">
        <f t="shared" si="7"/>
        <v>666057</v>
      </c>
      <c r="Y42" s="67">
        <f t="shared" si="7"/>
        <v>-482266</v>
      </c>
      <c r="Z42" s="69">
        <f t="shared" si="5"/>
        <v>-72.40611539252646</v>
      </c>
      <c r="AA42" s="68">
        <f aca="true" t="shared" si="8" ref="AA42:AA48">AA12+AA27</f>
        <v>2664226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501458</v>
      </c>
      <c r="D45" s="66">
        <f t="shared" si="7"/>
        <v>0</v>
      </c>
      <c r="E45" s="67">
        <f t="shared" si="7"/>
        <v>300000</v>
      </c>
      <c r="F45" s="67">
        <f t="shared" si="7"/>
        <v>300000</v>
      </c>
      <c r="G45" s="67">
        <f t="shared" si="7"/>
        <v>1200</v>
      </c>
      <c r="H45" s="67">
        <f t="shared" si="7"/>
        <v>0</v>
      </c>
      <c r="I45" s="67">
        <f t="shared" si="7"/>
        <v>20400</v>
      </c>
      <c r="J45" s="67">
        <f t="shared" si="7"/>
        <v>21600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21600</v>
      </c>
      <c r="X45" s="67">
        <f t="shared" si="7"/>
        <v>75000</v>
      </c>
      <c r="Y45" s="67">
        <f t="shared" si="7"/>
        <v>-53400</v>
      </c>
      <c r="Z45" s="69">
        <f t="shared" si="5"/>
        <v>-71.2</v>
      </c>
      <c r="AA45" s="68">
        <f t="shared" si="8"/>
        <v>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105410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32347790</v>
      </c>
      <c r="D49" s="78">
        <f t="shared" si="9"/>
        <v>0</v>
      </c>
      <c r="E49" s="79">
        <f t="shared" si="9"/>
        <v>8701400</v>
      </c>
      <c r="F49" s="79">
        <f t="shared" si="9"/>
        <v>8701400</v>
      </c>
      <c r="G49" s="79">
        <f t="shared" si="9"/>
        <v>638593</v>
      </c>
      <c r="H49" s="79">
        <f t="shared" si="9"/>
        <v>1111033</v>
      </c>
      <c r="I49" s="79">
        <f t="shared" si="9"/>
        <v>2162988</v>
      </c>
      <c r="J49" s="79">
        <f t="shared" si="9"/>
        <v>3912614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3912614</v>
      </c>
      <c r="X49" s="79">
        <f t="shared" si="9"/>
        <v>2175351</v>
      </c>
      <c r="Y49" s="79">
        <f t="shared" si="9"/>
        <v>1737263</v>
      </c>
      <c r="Z49" s="80">
        <f t="shared" si="5"/>
        <v>79.8612729623863</v>
      </c>
      <c r="AA49" s="81">
        <f>SUM(AA41:AA48)</f>
        <v>8701400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1512000</v>
      </c>
      <c r="F51" s="67">
        <f t="shared" si="10"/>
        <v>1512000</v>
      </c>
      <c r="G51" s="67">
        <f t="shared" si="10"/>
        <v>25025</v>
      </c>
      <c r="H51" s="67">
        <f t="shared" si="10"/>
        <v>84147</v>
      </c>
      <c r="I51" s="67">
        <f t="shared" si="10"/>
        <v>183552</v>
      </c>
      <c r="J51" s="67">
        <f t="shared" si="10"/>
        <v>292724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292724</v>
      </c>
      <c r="X51" s="67">
        <f t="shared" si="10"/>
        <v>378000</v>
      </c>
      <c r="Y51" s="67">
        <f t="shared" si="10"/>
        <v>-85276</v>
      </c>
      <c r="Z51" s="69">
        <f>+IF(X51&lt;&gt;0,+(Y51/X51)*100,0)</f>
        <v>-22.55978835978836</v>
      </c>
      <c r="AA51" s="68">
        <f>SUM(AA57:AA61)</f>
        <v>1512000</v>
      </c>
    </row>
    <row r="52" spans="1:27" ht="13.5">
      <c r="A52" s="84" t="s">
        <v>32</v>
      </c>
      <c r="B52" s="47"/>
      <c r="C52" s="9"/>
      <c r="D52" s="10"/>
      <c r="E52" s="11">
        <v>124000</v>
      </c>
      <c r="F52" s="11">
        <v>124000</v>
      </c>
      <c r="G52" s="11">
        <v>83</v>
      </c>
      <c r="H52" s="11"/>
      <c r="I52" s="11"/>
      <c r="J52" s="11">
        <v>83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83</v>
      </c>
      <c r="X52" s="11">
        <v>31000</v>
      </c>
      <c r="Y52" s="11">
        <v>-30917</v>
      </c>
      <c r="Z52" s="2">
        <v>-99.73</v>
      </c>
      <c r="AA52" s="15">
        <v>124000</v>
      </c>
    </row>
    <row r="53" spans="1:27" ht="13.5">
      <c r="A53" s="84" t="s">
        <v>33</v>
      </c>
      <c r="B53" s="47"/>
      <c r="C53" s="9"/>
      <c r="D53" s="10"/>
      <c r="E53" s="11">
        <v>62500</v>
      </c>
      <c r="F53" s="11">
        <v>62500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15625</v>
      </c>
      <c r="Y53" s="11">
        <v>-15625</v>
      </c>
      <c r="Z53" s="2">
        <v>-100</v>
      </c>
      <c r="AA53" s="15">
        <v>62500</v>
      </c>
    </row>
    <row r="54" spans="1:27" ht="13.5">
      <c r="A54" s="84" t="s">
        <v>34</v>
      </c>
      <c r="B54" s="47"/>
      <c r="C54" s="9"/>
      <c r="D54" s="10"/>
      <c r="E54" s="11">
        <v>156500</v>
      </c>
      <c r="F54" s="11">
        <v>156500</v>
      </c>
      <c r="G54" s="11">
        <v>570</v>
      </c>
      <c r="H54" s="11"/>
      <c r="I54" s="11"/>
      <c r="J54" s="11">
        <v>570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570</v>
      </c>
      <c r="X54" s="11">
        <v>39125</v>
      </c>
      <c r="Y54" s="11">
        <v>-38555</v>
      </c>
      <c r="Z54" s="2">
        <v>-98.54</v>
      </c>
      <c r="AA54" s="15">
        <v>156500</v>
      </c>
    </row>
    <row r="55" spans="1:27" ht="13.5">
      <c r="A55" s="84" t="s">
        <v>35</v>
      </c>
      <c r="B55" s="47"/>
      <c r="C55" s="9"/>
      <c r="D55" s="10"/>
      <c r="E55" s="11">
        <v>65000</v>
      </c>
      <c r="F55" s="11">
        <v>65000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16250</v>
      </c>
      <c r="Y55" s="11">
        <v>-16250</v>
      </c>
      <c r="Z55" s="2">
        <v>-100</v>
      </c>
      <c r="AA55" s="15">
        <v>65000</v>
      </c>
    </row>
    <row r="56" spans="1:27" ht="13.5">
      <c r="A56" s="84" t="s">
        <v>36</v>
      </c>
      <c r="B56" s="47"/>
      <c r="C56" s="9"/>
      <c r="D56" s="10"/>
      <c r="E56" s="11">
        <v>30000</v>
      </c>
      <c r="F56" s="11">
        <v>30000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7500</v>
      </c>
      <c r="Y56" s="11">
        <v>-7500</v>
      </c>
      <c r="Z56" s="2">
        <v>-100</v>
      </c>
      <c r="AA56" s="15">
        <v>30000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438000</v>
      </c>
      <c r="F57" s="51">
        <f t="shared" si="11"/>
        <v>438000</v>
      </c>
      <c r="G57" s="51">
        <f t="shared" si="11"/>
        <v>653</v>
      </c>
      <c r="H57" s="51">
        <f t="shared" si="11"/>
        <v>0</v>
      </c>
      <c r="I57" s="51">
        <f t="shared" si="11"/>
        <v>0</v>
      </c>
      <c r="J57" s="51">
        <f t="shared" si="11"/>
        <v>653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653</v>
      </c>
      <c r="X57" s="51">
        <f t="shared" si="11"/>
        <v>109500</v>
      </c>
      <c r="Y57" s="51">
        <f t="shared" si="11"/>
        <v>-108847</v>
      </c>
      <c r="Z57" s="52">
        <f>+IF(X57&lt;&gt;0,+(Y57/X57)*100,0)</f>
        <v>-99.40365296803652</v>
      </c>
      <c r="AA57" s="53">
        <f>SUM(AA52:AA56)</f>
        <v>438000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>
        <v>2548</v>
      </c>
      <c r="H58" s="11">
        <v>6240</v>
      </c>
      <c r="I58" s="11">
        <v>8152</v>
      </c>
      <c r="J58" s="11">
        <v>16940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16940</v>
      </c>
      <c r="X58" s="11"/>
      <c r="Y58" s="11">
        <v>16940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>
        <v>441</v>
      </c>
      <c r="H60" s="11">
        <v>7620</v>
      </c>
      <c r="I60" s="11"/>
      <c r="J60" s="11">
        <v>8061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8061</v>
      </c>
      <c r="X60" s="11"/>
      <c r="Y60" s="11">
        <v>8061</v>
      </c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1074000</v>
      </c>
      <c r="F61" s="11">
        <v>1074000</v>
      </c>
      <c r="G61" s="11">
        <v>21383</v>
      </c>
      <c r="H61" s="11">
        <v>70287</v>
      </c>
      <c r="I61" s="11">
        <v>175400</v>
      </c>
      <c r="J61" s="11">
        <v>267070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267070</v>
      </c>
      <c r="X61" s="11">
        <v>268500</v>
      </c>
      <c r="Y61" s="11">
        <v>-1430</v>
      </c>
      <c r="Z61" s="2">
        <v>-0.53</v>
      </c>
      <c r="AA61" s="15">
        <v>1074000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1512000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1512000</v>
      </c>
      <c r="F68" s="11"/>
      <c r="G68" s="11">
        <v>50121</v>
      </c>
      <c r="H68" s="11">
        <v>94582</v>
      </c>
      <c r="I68" s="11">
        <v>183552</v>
      </c>
      <c r="J68" s="11">
        <v>328255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328255</v>
      </c>
      <c r="X68" s="11"/>
      <c r="Y68" s="11">
        <v>328255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3024000</v>
      </c>
      <c r="F69" s="79">
        <f t="shared" si="12"/>
        <v>0</v>
      </c>
      <c r="G69" s="79">
        <f t="shared" si="12"/>
        <v>50121</v>
      </c>
      <c r="H69" s="79">
        <f t="shared" si="12"/>
        <v>94582</v>
      </c>
      <c r="I69" s="79">
        <f t="shared" si="12"/>
        <v>183552</v>
      </c>
      <c r="J69" s="79">
        <f t="shared" si="12"/>
        <v>328255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328255</v>
      </c>
      <c r="X69" s="79">
        <f t="shared" si="12"/>
        <v>0</v>
      </c>
      <c r="Y69" s="79">
        <f t="shared" si="12"/>
        <v>328255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46819509</v>
      </c>
      <c r="D5" s="42">
        <f t="shared" si="0"/>
        <v>0</v>
      </c>
      <c r="E5" s="43">
        <f t="shared" si="0"/>
        <v>19487676</v>
      </c>
      <c r="F5" s="43">
        <f t="shared" si="0"/>
        <v>19487676</v>
      </c>
      <c r="G5" s="43">
        <f t="shared" si="0"/>
        <v>0</v>
      </c>
      <c r="H5" s="43">
        <f t="shared" si="0"/>
        <v>426839</v>
      </c>
      <c r="I5" s="43">
        <f t="shared" si="0"/>
        <v>1703418</v>
      </c>
      <c r="J5" s="43">
        <f t="shared" si="0"/>
        <v>2130257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2130257</v>
      </c>
      <c r="X5" s="43">
        <f t="shared" si="0"/>
        <v>4871919</v>
      </c>
      <c r="Y5" s="43">
        <f t="shared" si="0"/>
        <v>-2741662</v>
      </c>
      <c r="Z5" s="44">
        <f>+IF(X5&lt;&gt;0,+(Y5/X5)*100,0)</f>
        <v>-56.27478617768481</v>
      </c>
      <c r="AA5" s="45">
        <f>SUM(AA11:AA18)</f>
        <v>19487676</v>
      </c>
    </row>
    <row r="6" spans="1:27" ht="13.5">
      <c r="A6" s="46" t="s">
        <v>32</v>
      </c>
      <c r="B6" s="47"/>
      <c r="C6" s="9">
        <v>12917958</v>
      </c>
      <c r="D6" s="10"/>
      <c r="E6" s="11">
        <v>12523400</v>
      </c>
      <c r="F6" s="11">
        <v>12523400</v>
      </c>
      <c r="G6" s="11"/>
      <c r="H6" s="11"/>
      <c r="I6" s="11">
        <v>946</v>
      </c>
      <c r="J6" s="11">
        <v>946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946</v>
      </c>
      <c r="X6" s="11">
        <v>3130850</v>
      </c>
      <c r="Y6" s="11">
        <v>-3129904</v>
      </c>
      <c r="Z6" s="2">
        <v>-99.97</v>
      </c>
      <c r="AA6" s="15">
        <v>12523400</v>
      </c>
    </row>
    <row r="7" spans="1:27" ht="13.5">
      <c r="A7" s="46" t="s">
        <v>33</v>
      </c>
      <c r="B7" s="47"/>
      <c r="C7" s="9">
        <v>2424882</v>
      </c>
      <c r="D7" s="10"/>
      <c r="E7" s="11">
        <v>3217000</v>
      </c>
      <c r="F7" s="11">
        <v>3217000</v>
      </c>
      <c r="G7" s="11"/>
      <c r="H7" s="11">
        <v>24500</v>
      </c>
      <c r="I7" s="11"/>
      <c r="J7" s="11">
        <v>24500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24500</v>
      </c>
      <c r="X7" s="11">
        <v>804250</v>
      </c>
      <c r="Y7" s="11">
        <v>-779750</v>
      </c>
      <c r="Z7" s="2">
        <v>-96.95</v>
      </c>
      <c r="AA7" s="15">
        <v>3217000</v>
      </c>
    </row>
    <row r="8" spans="1:27" ht="13.5">
      <c r="A8" s="46" t="s">
        <v>34</v>
      </c>
      <c r="B8" s="47"/>
      <c r="C8" s="9">
        <v>14071141</v>
      </c>
      <c r="D8" s="10"/>
      <c r="E8" s="11">
        <v>325000</v>
      </c>
      <c r="F8" s="11">
        <v>325000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81250</v>
      </c>
      <c r="Y8" s="11">
        <v>-81250</v>
      </c>
      <c r="Z8" s="2">
        <v>-100</v>
      </c>
      <c r="AA8" s="15">
        <v>325000</v>
      </c>
    </row>
    <row r="9" spans="1:27" ht="13.5">
      <c r="A9" s="46" t="s">
        <v>35</v>
      </c>
      <c r="B9" s="47"/>
      <c r="C9" s="9">
        <v>9645952</v>
      </c>
      <c r="D9" s="10"/>
      <c r="E9" s="11">
        <v>250000</v>
      </c>
      <c r="F9" s="11">
        <v>250000</v>
      </c>
      <c r="G9" s="11"/>
      <c r="H9" s="11">
        <v>7280</v>
      </c>
      <c r="I9" s="11">
        <v>30667</v>
      </c>
      <c r="J9" s="11">
        <v>37947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37947</v>
      </c>
      <c r="X9" s="11">
        <v>62500</v>
      </c>
      <c r="Y9" s="11">
        <v>-24553</v>
      </c>
      <c r="Z9" s="2">
        <v>-39.28</v>
      </c>
      <c r="AA9" s="15">
        <v>250000</v>
      </c>
    </row>
    <row r="10" spans="1:27" ht="13.5">
      <c r="A10" s="46" t="s">
        <v>36</v>
      </c>
      <c r="B10" s="47"/>
      <c r="C10" s="9">
        <v>3325392</v>
      </c>
      <c r="D10" s="10"/>
      <c r="E10" s="11">
        <v>330000</v>
      </c>
      <c r="F10" s="11">
        <v>330000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82500</v>
      </c>
      <c r="Y10" s="11">
        <v>-82500</v>
      </c>
      <c r="Z10" s="2">
        <v>-100</v>
      </c>
      <c r="AA10" s="15">
        <v>330000</v>
      </c>
    </row>
    <row r="11" spans="1:27" ht="13.5">
      <c r="A11" s="48" t="s">
        <v>37</v>
      </c>
      <c r="B11" s="47"/>
      <c r="C11" s="49">
        <f aca="true" t="shared" si="1" ref="C11:Y11">SUM(C6:C10)</f>
        <v>42385325</v>
      </c>
      <c r="D11" s="50">
        <f t="shared" si="1"/>
        <v>0</v>
      </c>
      <c r="E11" s="51">
        <f t="shared" si="1"/>
        <v>16645400</v>
      </c>
      <c r="F11" s="51">
        <f t="shared" si="1"/>
        <v>16645400</v>
      </c>
      <c r="G11" s="51">
        <f t="shared" si="1"/>
        <v>0</v>
      </c>
      <c r="H11" s="51">
        <f t="shared" si="1"/>
        <v>31780</v>
      </c>
      <c r="I11" s="51">
        <f t="shared" si="1"/>
        <v>31613</v>
      </c>
      <c r="J11" s="51">
        <f t="shared" si="1"/>
        <v>63393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63393</v>
      </c>
      <c r="X11" s="51">
        <f t="shared" si="1"/>
        <v>4161350</v>
      </c>
      <c r="Y11" s="51">
        <f t="shared" si="1"/>
        <v>-4097957</v>
      </c>
      <c r="Z11" s="52">
        <f>+IF(X11&lt;&gt;0,+(Y11/X11)*100,0)</f>
        <v>-98.47662417244403</v>
      </c>
      <c r="AA11" s="53">
        <f>SUM(AA6:AA10)</f>
        <v>16645400</v>
      </c>
    </row>
    <row r="12" spans="1:27" ht="13.5">
      <c r="A12" s="54" t="s">
        <v>38</v>
      </c>
      <c r="B12" s="35"/>
      <c r="C12" s="9">
        <v>664269</v>
      </c>
      <c r="D12" s="10"/>
      <c r="E12" s="11">
        <v>1237000</v>
      </c>
      <c r="F12" s="11">
        <v>1237000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309250</v>
      </c>
      <c r="Y12" s="11">
        <v>-309250</v>
      </c>
      <c r="Z12" s="2">
        <v>-100</v>
      </c>
      <c r="AA12" s="15">
        <v>1237000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3769915</v>
      </c>
      <c r="D15" s="10"/>
      <c r="E15" s="11">
        <v>1605276</v>
      </c>
      <c r="F15" s="11">
        <v>1605276</v>
      </c>
      <c r="G15" s="11"/>
      <c r="H15" s="11">
        <v>395059</v>
      </c>
      <c r="I15" s="11">
        <v>1671805</v>
      </c>
      <c r="J15" s="11">
        <v>2066864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2066864</v>
      </c>
      <c r="X15" s="11">
        <v>401319</v>
      </c>
      <c r="Y15" s="11">
        <v>1665545</v>
      </c>
      <c r="Z15" s="2">
        <v>415.02</v>
      </c>
      <c r="AA15" s="15">
        <v>1605276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10234621</v>
      </c>
      <c r="D20" s="59">
        <f t="shared" si="2"/>
        <v>0</v>
      </c>
      <c r="E20" s="60">
        <f t="shared" si="2"/>
        <v>7589600</v>
      </c>
      <c r="F20" s="60">
        <f t="shared" si="2"/>
        <v>7589600</v>
      </c>
      <c r="G20" s="60">
        <f t="shared" si="2"/>
        <v>0</v>
      </c>
      <c r="H20" s="60">
        <f t="shared" si="2"/>
        <v>26120</v>
      </c>
      <c r="I20" s="60">
        <f t="shared" si="2"/>
        <v>0</v>
      </c>
      <c r="J20" s="60">
        <f t="shared" si="2"/>
        <v>26120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26120</v>
      </c>
      <c r="X20" s="60">
        <f t="shared" si="2"/>
        <v>1897400</v>
      </c>
      <c r="Y20" s="60">
        <f t="shared" si="2"/>
        <v>-1871280</v>
      </c>
      <c r="Z20" s="61">
        <f>+IF(X20&lt;&gt;0,+(Y20/X20)*100,0)</f>
        <v>-98.62337936123116</v>
      </c>
      <c r="AA20" s="62">
        <f>SUM(AA26:AA33)</f>
        <v>7589600</v>
      </c>
    </row>
    <row r="21" spans="1:27" ht="13.5">
      <c r="A21" s="46" t="s">
        <v>32</v>
      </c>
      <c r="B21" s="47"/>
      <c r="C21" s="9">
        <v>5999646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30000</v>
      </c>
      <c r="F22" s="11">
        <v>30000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7500</v>
      </c>
      <c r="Y22" s="11">
        <v>-7500</v>
      </c>
      <c r="Z22" s="2">
        <v>-100</v>
      </c>
      <c r="AA22" s="15">
        <v>30000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4131406</v>
      </c>
      <c r="D24" s="10"/>
      <c r="E24" s="11">
        <v>7219600</v>
      </c>
      <c r="F24" s="11">
        <v>7219600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1804900</v>
      </c>
      <c r="Y24" s="11">
        <v>-1804900</v>
      </c>
      <c r="Z24" s="2">
        <v>-100</v>
      </c>
      <c r="AA24" s="15">
        <v>7219600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10131052</v>
      </c>
      <c r="D26" s="50">
        <f t="shared" si="3"/>
        <v>0</v>
      </c>
      <c r="E26" s="51">
        <f t="shared" si="3"/>
        <v>7249600</v>
      </c>
      <c r="F26" s="51">
        <f t="shared" si="3"/>
        <v>7249600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1812400</v>
      </c>
      <c r="Y26" s="51">
        <f t="shared" si="3"/>
        <v>-1812400</v>
      </c>
      <c r="Z26" s="52">
        <f>+IF(X26&lt;&gt;0,+(Y26/X26)*100,0)</f>
        <v>-100</v>
      </c>
      <c r="AA26" s="53">
        <f>SUM(AA21:AA25)</f>
        <v>7249600</v>
      </c>
    </row>
    <row r="27" spans="1:27" ht="13.5">
      <c r="A27" s="54" t="s">
        <v>38</v>
      </c>
      <c r="B27" s="64"/>
      <c r="C27" s="9"/>
      <c r="D27" s="10"/>
      <c r="E27" s="11">
        <v>120000</v>
      </c>
      <c r="F27" s="11">
        <v>120000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30000</v>
      </c>
      <c r="Y27" s="11">
        <v>-30000</v>
      </c>
      <c r="Z27" s="2">
        <v>-100</v>
      </c>
      <c r="AA27" s="15">
        <v>120000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103569</v>
      </c>
      <c r="D30" s="10"/>
      <c r="E30" s="11">
        <v>220000</v>
      </c>
      <c r="F30" s="11">
        <v>220000</v>
      </c>
      <c r="G30" s="11"/>
      <c r="H30" s="11">
        <v>26120</v>
      </c>
      <c r="I30" s="11"/>
      <c r="J30" s="11">
        <v>26120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26120</v>
      </c>
      <c r="X30" s="11">
        <v>55000</v>
      </c>
      <c r="Y30" s="11">
        <v>-28880</v>
      </c>
      <c r="Z30" s="2">
        <v>-52.51</v>
      </c>
      <c r="AA30" s="15">
        <v>220000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18917604</v>
      </c>
      <c r="D36" s="10">
        <f t="shared" si="4"/>
        <v>0</v>
      </c>
      <c r="E36" s="11">
        <f t="shared" si="4"/>
        <v>12523400</v>
      </c>
      <c r="F36" s="11">
        <f t="shared" si="4"/>
        <v>12523400</v>
      </c>
      <c r="G36" s="11">
        <f t="shared" si="4"/>
        <v>0</v>
      </c>
      <c r="H36" s="11">
        <f t="shared" si="4"/>
        <v>0</v>
      </c>
      <c r="I36" s="11">
        <f t="shared" si="4"/>
        <v>946</v>
      </c>
      <c r="J36" s="11">
        <f t="shared" si="4"/>
        <v>946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946</v>
      </c>
      <c r="X36" s="11">
        <f t="shared" si="4"/>
        <v>3130850</v>
      </c>
      <c r="Y36" s="11">
        <f t="shared" si="4"/>
        <v>-3129904</v>
      </c>
      <c r="Z36" s="2">
        <f aca="true" t="shared" si="5" ref="Z36:Z49">+IF(X36&lt;&gt;0,+(Y36/X36)*100,0)</f>
        <v>-99.96978456329751</v>
      </c>
      <c r="AA36" s="15">
        <f>AA6+AA21</f>
        <v>12523400</v>
      </c>
    </row>
    <row r="37" spans="1:27" ht="13.5">
      <c r="A37" s="46" t="s">
        <v>33</v>
      </c>
      <c r="B37" s="47"/>
      <c r="C37" s="9">
        <f t="shared" si="4"/>
        <v>2424882</v>
      </c>
      <c r="D37" s="10">
        <f t="shared" si="4"/>
        <v>0</v>
      </c>
      <c r="E37" s="11">
        <f t="shared" si="4"/>
        <v>3247000</v>
      </c>
      <c r="F37" s="11">
        <f t="shared" si="4"/>
        <v>3247000</v>
      </c>
      <c r="G37" s="11">
        <f t="shared" si="4"/>
        <v>0</v>
      </c>
      <c r="H37" s="11">
        <f t="shared" si="4"/>
        <v>24500</v>
      </c>
      <c r="I37" s="11">
        <f t="shared" si="4"/>
        <v>0</v>
      </c>
      <c r="J37" s="11">
        <f t="shared" si="4"/>
        <v>24500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24500</v>
      </c>
      <c r="X37" s="11">
        <f t="shared" si="4"/>
        <v>811750</v>
      </c>
      <c r="Y37" s="11">
        <f t="shared" si="4"/>
        <v>-787250</v>
      </c>
      <c r="Z37" s="2">
        <f t="shared" si="5"/>
        <v>-96.98182938096704</v>
      </c>
      <c r="AA37" s="15">
        <f>AA7+AA22</f>
        <v>3247000</v>
      </c>
    </row>
    <row r="38" spans="1:27" ht="13.5">
      <c r="A38" s="46" t="s">
        <v>34</v>
      </c>
      <c r="B38" s="47"/>
      <c r="C38" s="9">
        <f t="shared" si="4"/>
        <v>14071141</v>
      </c>
      <c r="D38" s="10">
        <f t="shared" si="4"/>
        <v>0</v>
      </c>
      <c r="E38" s="11">
        <f t="shared" si="4"/>
        <v>325000</v>
      </c>
      <c r="F38" s="11">
        <f t="shared" si="4"/>
        <v>325000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81250</v>
      </c>
      <c r="Y38" s="11">
        <f t="shared" si="4"/>
        <v>-81250</v>
      </c>
      <c r="Z38" s="2">
        <f t="shared" si="5"/>
        <v>-100</v>
      </c>
      <c r="AA38" s="15">
        <f>AA8+AA23</f>
        <v>325000</v>
      </c>
    </row>
    <row r="39" spans="1:27" ht="13.5">
      <c r="A39" s="46" t="s">
        <v>35</v>
      </c>
      <c r="B39" s="47"/>
      <c r="C39" s="9">
        <f t="shared" si="4"/>
        <v>13777358</v>
      </c>
      <c r="D39" s="10">
        <f t="shared" si="4"/>
        <v>0</v>
      </c>
      <c r="E39" s="11">
        <f t="shared" si="4"/>
        <v>7469600</v>
      </c>
      <c r="F39" s="11">
        <f t="shared" si="4"/>
        <v>7469600</v>
      </c>
      <c r="G39" s="11">
        <f t="shared" si="4"/>
        <v>0</v>
      </c>
      <c r="H39" s="11">
        <f t="shared" si="4"/>
        <v>7280</v>
      </c>
      <c r="I39" s="11">
        <f t="shared" si="4"/>
        <v>30667</v>
      </c>
      <c r="J39" s="11">
        <f t="shared" si="4"/>
        <v>37947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37947</v>
      </c>
      <c r="X39" s="11">
        <f t="shared" si="4"/>
        <v>1867400</v>
      </c>
      <c r="Y39" s="11">
        <f t="shared" si="4"/>
        <v>-1829453</v>
      </c>
      <c r="Z39" s="2">
        <f t="shared" si="5"/>
        <v>-97.96792331584021</v>
      </c>
      <c r="AA39" s="15">
        <f>AA9+AA24</f>
        <v>7469600</v>
      </c>
    </row>
    <row r="40" spans="1:27" ht="13.5">
      <c r="A40" s="46" t="s">
        <v>36</v>
      </c>
      <c r="B40" s="47"/>
      <c r="C40" s="9">
        <f t="shared" si="4"/>
        <v>3325392</v>
      </c>
      <c r="D40" s="10">
        <f t="shared" si="4"/>
        <v>0</v>
      </c>
      <c r="E40" s="11">
        <f t="shared" si="4"/>
        <v>330000</v>
      </c>
      <c r="F40" s="11">
        <f t="shared" si="4"/>
        <v>330000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82500</v>
      </c>
      <c r="Y40" s="11">
        <f t="shared" si="4"/>
        <v>-82500</v>
      </c>
      <c r="Z40" s="2">
        <f t="shared" si="5"/>
        <v>-100</v>
      </c>
      <c r="AA40" s="15">
        <f>AA10+AA25</f>
        <v>330000</v>
      </c>
    </row>
    <row r="41" spans="1:27" ht="13.5">
      <c r="A41" s="48" t="s">
        <v>37</v>
      </c>
      <c r="B41" s="47"/>
      <c r="C41" s="49">
        <f aca="true" t="shared" si="6" ref="C41:Y41">SUM(C36:C40)</f>
        <v>52516377</v>
      </c>
      <c r="D41" s="50">
        <f t="shared" si="6"/>
        <v>0</v>
      </c>
      <c r="E41" s="51">
        <f t="shared" si="6"/>
        <v>23895000</v>
      </c>
      <c r="F41" s="51">
        <f t="shared" si="6"/>
        <v>23895000</v>
      </c>
      <c r="G41" s="51">
        <f t="shared" si="6"/>
        <v>0</v>
      </c>
      <c r="H41" s="51">
        <f t="shared" si="6"/>
        <v>31780</v>
      </c>
      <c r="I41" s="51">
        <f t="shared" si="6"/>
        <v>31613</v>
      </c>
      <c r="J41" s="51">
        <f t="shared" si="6"/>
        <v>63393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63393</v>
      </c>
      <c r="X41" s="51">
        <f t="shared" si="6"/>
        <v>5973750</v>
      </c>
      <c r="Y41" s="51">
        <f t="shared" si="6"/>
        <v>-5910357</v>
      </c>
      <c r="Z41" s="52">
        <f t="shared" si="5"/>
        <v>-98.93880728185813</v>
      </c>
      <c r="AA41" s="53">
        <f>SUM(AA36:AA40)</f>
        <v>23895000</v>
      </c>
    </row>
    <row r="42" spans="1:27" ht="13.5">
      <c r="A42" s="54" t="s">
        <v>38</v>
      </c>
      <c r="B42" s="35"/>
      <c r="C42" s="65">
        <f aca="true" t="shared" si="7" ref="C42:Y48">C12+C27</f>
        <v>664269</v>
      </c>
      <c r="D42" s="66">
        <f t="shared" si="7"/>
        <v>0</v>
      </c>
      <c r="E42" s="67">
        <f t="shared" si="7"/>
        <v>1357000</v>
      </c>
      <c r="F42" s="67">
        <f t="shared" si="7"/>
        <v>1357000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339250</v>
      </c>
      <c r="Y42" s="67">
        <f t="shared" si="7"/>
        <v>-339250</v>
      </c>
      <c r="Z42" s="69">
        <f t="shared" si="5"/>
        <v>-100</v>
      </c>
      <c r="AA42" s="68">
        <f aca="true" t="shared" si="8" ref="AA42:AA48">AA12+AA27</f>
        <v>1357000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3873484</v>
      </c>
      <c r="D45" s="66">
        <f t="shared" si="7"/>
        <v>0</v>
      </c>
      <c r="E45" s="67">
        <f t="shared" si="7"/>
        <v>1825276</v>
      </c>
      <c r="F45" s="67">
        <f t="shared" si="7"/>
        <v>1825276</v>
      </c>
      <c r="G45" s="67">
        <f t="shared" si="7"/>
        <v>0</v>
      </c>
      <c r="H45" s="67">
        <f t="shared" si="7"/>
        <v>421179</v>
      </c>
      <c r="I45" s="67">
        <f t="shared" si="7"/>
        <v>1671805</v>
      </c>
      <c r="J45" s="67">
        <f t="shared" si="7"/>
        <v>2092984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2092984</v>
      </c>
      <c r="X45" s="67">
        <f t="shared" si="7"/>
        <v>456319</v>
      </c>
      <c r="Y45" s="67">
        <f t="shared" si="7"/>
        <v>1636665</v>
      </c>
      <c r="Z45" s="69">
        <f t="shared" si="5"/>
        <v>358.66685367034904</v>
      </c>
      <c r="AA45" s="68">
        <f t="shared" si="8"/>
        <v>1825276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57054130</v>
      </c>
      <c r="D49" s="78">
        <f t="shared" si="9"/>
        <v>0</v>
      </c>
      <c r="E49" s="79">
        <f t="shared" si="9"/>
        <v>27077276</v>
      </c>
      <c r="F49" s="79">
        <f t="shared" si="9"/>
        <v>27077276</v>
      </c>
      <c r="G49" s="79">
        <f t="shared" si="9"/>
        <v>0</v>
      </c>
      <c r="H49" s="79">
        <f t="shared" si="9"/>
        <v>452959</v>
      </c>
      <c r="I49" s="79">
        <f t="shared" si="9"/>
        <v>1703418</v>
      </c>
      <c r="J49" s="79">
        <f t="shared" si="9"/>
        <v>2156377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2156377</v>
      </c>
      <c r="X49" s="79">
        <f t="shared" si="9"/>
        <v>6769319</v>
      </c>
      <c r="Y49" s="79">
        <f t="shared" si="9"/>
        <v>-4612942</v>
      </c>
      <c r="Z49" s="80">
        <f t="shared" si="5"/>
        <v>-68.14484588479284</v>
      </c>
      <c r="AA49" s="81">
        <f>SUM(AA41:AA48)</f>
        <v>27077276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8272091</v>
      </c>
      <c r="D51" s="66">
        <f t="shared" si="10"/>
        <v>0</v>
      </c>
      <c r="E51" s="67">
        <f t="shared" si="10"/>
        <v>10342133</v>
      </c>
      <c r="F51" s="67">
        <f t="shared" si="10"/>
        <v>10342133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2585534</v>
      </c>
      <c r="Y51" s="67">
        <f t="shared" si="10"/>
        <v>-2585534</v>
      </c>
      <c r="Z51" s="69">
        <f>+IF(X51&lt;&gt;0,+(Y51/X51)*100,0)</f>
        <v>-100</v>
      </c>
      <c r="AA51" s="68">
        <f>SUM(AA57:AA61)</f>
        <v>10342133</v>
      </c>
    </row>
    <row r="52" spans="1:27" ht="13.5">
      <c r="A52" s="84" t="s">
        <v>32</v>
      </c>
      <c r="B52" s="47"/>
      <c r="C52" s="9">
        <v>479821</v>
      </c>
      <c r="D52" s="10"/>
      <c r="E52" s="11">
        <v>1708424</v>
      </c>
      <c r="F52" s="11">
        <v>1708424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427106</v>
      </c>
      <c r="Y52" s="11">
        <v>-427106</v>
      </c>
      <c r="Z52" s="2">
        <v>-100</v>
      </c>
      <c r="AA52" s="15">
        <v>1708424</v>
      </c>
    </row>
    <row r="53" spans="1:27" ht="13.5">
      <c r="A53" s="84" t="s">
        <v>33</v>
      </c>
      <c r="B53" s="47"/>
      <c r="C53" s="9">
        <v>687481</v>
      </c>
      <c r="D53" s="10"/>
      <c r="E53" s="11">
        <v>1324196</v>
      </c>
      <c r="F53" s="11">
        <v>1324196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331049</v>
      </c>
      <c r="Y53" s="11">
        <v>-331049</v>
      </c>
      <c r="Z53" s="2">
        <v>-100</v>
      </c>
      <c r="AA53" s="15">
        <v>1324196</v>
      </c>
    </row>
    <row r="54" spans="1:27" ht="13.5">
      <c r="A54" s="84" t="s">
        <v>34</v>
      </c>
      <c r="B54" s="47"/>
      <c r="C54" s="9">
        <v>1323527</v>
      </c>
      <c r="D54" s="10"/>
      <c r="E54" s="11">
        <v>1773200</v>
      </c>
      <c r="F54" s="11">
        <v>1773200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443300</v>
      </c>
      <c r="Y54" s="11">
        <v>-443300</v>
      </c>
      <c r="Z54" s="2">
        <v>-100</v>
      </c>
      <c r="AA54" s="15">
        <v>1773200</v>
      </c>
    </row>
    <row r="55" spans="1:27" ht="13.5">
      <c r="A55" s="84" t="s">
        <v>35</v>
      </c>
      <c r="B55" s="47"/>
      <c r="C55" s="9">
        <v>463190</v>
      </c>
      <c r="D55" s="10"/>
      <c r="E55" s="11">
        <v>1096175</v>
      </c>
      <c r="F55" s="11">
        <v>1096175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274044</v>
      </c>
      <c r="Y55" s="11">
        <v>-274044</v>
      </c>
      <c r="Z55" s="2">
        <v>-100</v>
      </c>
      <c r="AA55" s="15">
        <v>1096175</v>
      </c>
    </row>
    <row r="56" spans="1:27" ht="13.5">
      <c r="A56" s="84" t="s">
        <v>36</v>
      </c>
      <c r="B56" s="47"/>
      <c r="C56" s="9">
        <v>261584</v>
      </c>
      <c r="D56" s="10"/>
      <c r="E56" s="11">
        <v>970000</v>
      </c>
      <c r="F56" s="11">
        <v>970000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242500</v>
      </c>
      <c r="Y56" s="11">
        <v>-242500</v>
      </c>
      <c r="Z56" s="2">
        <v>-100</v>
      </c>
      <c r="AA56" s="15">
        <v>970000</v>
      </c>
    </row>
    <row r="57" spans="1:27" ht="13.5">
      <c r="A57" s="85" t="s">
        <v>37</v>
      </c>
      <c r="B57" s="47"/>
      <c r="C57" s="49">
        <f aca="true" t="shared" si="11" ref="C57:Y57">SUM(C52:C56)</f>
        <v>3215603</v>
      </c>
      <c r="D57" s="50">
        <f t="shared" si="11"/>
        <v>0</v>
      </c>
      <c r="E57" s="51">
        <f t="shared" si="11"/>
        <v>6871995</v>
      </c>
      <c r="F57" s="51">
        <f t="shared" si="11"/>
        <v>6871995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1717999</v>
      </c>
      <c r="Y57" s="51">
        <f t="shared" si="11"/>
        <v>-1717999</v>
      </c>
      <c r="Z57" s="52">
        <f>+IF(X57&lt;&gt;0,+(Y57/X57)*100,0)</f>
        <v>-100</v>
      </c>
      <c r="AA57" s="53">
        <f>SUM(AA52:AA56)</f>
        <v>6871995</v>
      </c>
    </row>
    <row r="58" spans="1:27" ht="13.5">
      <c r="A58" s="86" t="s">
        <v>38</v>
      </c>
      <c r="B58" s="35"/>
      <c r="C58" s="9">
        <v>702271</v>
      </c>
      <c r="D58" s="10"/>
      <c r="E58" s="11">
        <v>1543138</v>
      </c>
      <c r="F58" s="11">
        <v>1543138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385785</v>
      </c>
      <c r="Y58" s="11">
        <v>-385785</v>
      </c>
      <c r="Z58" s="2">
        <v>-100</v>
      </c>
      <c r="AA58" s="15">
        <v>1543138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4354217</v>
      </c>
      <c r="D61" s="10"/>
      <c r="E61" s="11">
        <v>1927000</v>
      </c>
      <c r="F61" s="11">
        <v>1927000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481750</v>
      </c>
      <c r="Y61" s="11">
        <v>-481750</v>
      </c>
      <c r="Z61" s="2">
        <v>-100</v>
      </c>
      <c r="AA61" s="15">
        <v>1927000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157059</v>
      </c>
      <c r="H68" s="11">
        <v>985978</v>
      </c>
      <c r="I68" s="11">
        <v>1333295</v>
      </c>
      <c r="J68" s="11">
        <v>2476332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2476332</v>
      </c>
      <c r="X68" s="11"/>
      <c r="Y68" s="11">
        <v>2476332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157059</v>
      </c>
      <c r="H69" s="79">
        <f t="shared" si="12"/>
        <v>985978</v>
      </c>
      <c r="I69" s="79">
        <f t="shared" si="12"/>
        <v>1333295</v>
      </c>
      <c r="J69" s="79">
        <f t="shared" si="12"/>
        <v>2476332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2476332</v>
      </c>
      <c r="X69" s="79">
        <f t="shared" si="12"/>
        <v>0</v>
      </c>
      <c r="Y69" s="79">
        <f t="shared" si="12"/>
        <v>2476332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18486675</v>
      </c>
      <c r="D5" s="42">
        <f t="shared" si="0"/>
        <v>0</v>
      </c>
      <c r="E5" s="43">
        <f t="shared" si="0"/>
        <v>3863689</v>
      </c>
      <c r="F5" s="43">
        <f t="shared" si="0"/>
        <v>3863689</v>
      </c>
      <c r="G5" s="43">
        <f t="shared" si="0"/>
        <v>583720</v>
      </c>
      <c r="H5" s="43">
        <f t="shared" si="0"/>
        <v>378023</v>
      </c>
      <c r="I5" s="43">
        <f t="shared" si="0"/>
        <v>541967</v>
      </c>
      <c r="J5" s="43">
        <f t="shared" si="0"/>
        <v>1503710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1503710</v>
      </c>
      <c r="X5" s="43">
        <f t="shared" si="0"/>
        <v>965923</v>
      </c>
      <c r="Y5" s="43">
        <f t="shared" si="0"/>
        <v>537787</v>
      </c>
      <c r="Z5" s="44">
        <f>+IF(X5&lt;&gt;0,+(Y5/X5)*100,0)</f>
        <v>55.675970030737446</v>
      </c>
      <c r="AA5" s="45">
        <f>SUM(AA11:AA18)</f>
        <v>3863689</v>
      </c>
    </row>
    <row r="6" spans="1:27" ht="13.5">
      <c r="A6" s="46" t="s">
        <v>32</v>
      </c>
      <c r="B6" s="47"/>
      <c r="C6" s="9">
        <v>3771417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2618155</v>
      </c>
      <c r="D7" s="10"/>
      <c r="E7" s="11">
        <v>2053831</v>
      </c>
      <c r="F7" s="11">
        <v>2053831</v>
      </c>
      <c r="G7" s="11">
        <v>583720</v>
      </c>
      <c r="H7" s="11"/>
      <c r="I7" s="11">
        <v>541967</v>
      </c>
      <c r="J7" s="11">
        <v>1125687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1125687</v>
      </c>
      <c r="X7" s="11">
        <v>513458</v>
      </c>
      <c r="Y7" s="11">
        <v>612229</v>
      </c>
      <c r="Z7" s="2">
        <v>119.24</v>
      </c>
      <c r="AA7" s="15">
        <v>2053831</v>
      </c>
    </row>
    <row r="8" spans="1:27" ht="13.5">
      <c r="A8" s="46" t="s">
        <v>34</v>
      </c>
      <c r="B8" s="47"/>
      <c r="C8" s="9">
        <v>362372</v>
      </c>
      <c r="D8" s="10"/>
      <c r="E8" s="11">
        <v>99858</v>
      </c>
      <c r="F8" s="11">
        <v>99858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24965</v>
      </c>
      <c r="Y8" s="11">
        <v>-24965</v>
      </c>
      <c r="Z8" s="2">
        <v>-100</v>
      </c>
      <c r="AA8" s="15">
        <v>99858</v>
      </c>
    </row>
    <row r="9" spans="1:27" ht="13.5">
      <c r="A9" s="46" t="s">
        <v>35</v>
      </c>
      <c r="B9" s="47"/>
      <c r="C9" s="9">
        <v>8136231</v>
      </c>
      <c r="D9" s="10"/>
      <c r="E9" s="11"/>
      <c r="F9" s="11"/>
      <c r="G9" s="11"/>
      <c r="H9" s="11">
        <v>376917</v>
      </c>
      <c r="I9" s="11"/>
      <c r="J9" s="11">
        <v>376917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376917</v>
      </c>
      <c r="X9" s="11"/>
      <c r="Y9" s="11">
        <v>376917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14888175</v>
      </c>
      <c r="D11" s="50">
        <f t="shared" si="1"/>
        <v>0</v>
      </c>
      <c r="E11" s="51">
        <f t="shared" si="1"/>
        <v>2153689</v>
      </c>
      <c r="F11" s="51">
        <f t="shared" si="1"/>
        <v>2153689</v>
      </c>
      <c r="G11" s="51">
        <f t="shared" si="1"/>
        <v>583720</v>
      </c>
      <c r="H11" s="51">
        <f t="shared" si="1"/>
        <v>376917</v>
      </c>
      <c r="I11" s="51">
        <f t="shared" si="1"/>
        <v>541967</v>
      </c>
      <c r="J11" s="51">
        <f t="shared" si="1"/>
        <v>1502604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1502604</v>
      </c>
      <c r="X11" s="51">
        <f t="shared" si="1"/>
        <v>538423</v>
      </c>
      <c r="Y11" s="51">
        <f t="shared" si="1"/>
        <v>964181</v>
      </c>
      <c r="Z11" s="52">
        <f>+IF(X11&lt;&gt;0,+(Y11/X11)*100,0)</f>
        <v>179.07500236802662</v>
      </c>
      <c r="AA11" s="53">
        <f>SUM(AA6:AA10)</f>
        <v>2153689</v>
      </c>
    </row>
    <row r="12" spans="1:27" ht="13.5">
      <c r="A12" s="54" t="s">
        <v>38</v>
      </c>
      <c r="B12" s="35"/>
      <c r="C12" s="9"/>
      <c r="D12" s="10"/>
      <c r="E12" s="11">
        <v>510000</v>
      </c>
      <c r="F12" s="11">
        <v>510000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127500</v>
      </c>
      <c r="Y12" s="11">
        <v>-127500</v>
      </c>
      <c r="Z12" s="2">
        <v>-100</v>
      </c>
      <c r="AA12" s="15">
        <v>510000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3323660</v>
      </c>
      <c r="D15" s="10"/>
      <c r="E15" s="11">
        <v>1200000</v>
      </c>
      <c r="F15" s="11">
        <v>1200000</v>
      </c>
      <c r="G15" s="11"/>
      <c r="H15" s="11">
        <v>1106</v>
      </c>
      <c r="I15" s="11"/>
      <c r="J15" s="11">
        <v>1106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1106</v>
      </c>
      <c r="X15" s="11">
        <v>300000</v>
      </c>
      <c r="Y15" s="11">
        <v>-298894</v>
      </c>
      <c r="Z15" s="2">
        <v>-99.63</v>
      </c>
      <c r="AA15" s="15">
        <v>1200000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274840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30304405</v>
      </c>
      <c r="F20" s="60">
        <f t="shared" si="2"/>
        <v>30304405</v>
      </c>
      <c r="G20" s="60">
        <f t="shared" si="2"/>
        <v>649448</v>
      </c>
      <c r="H20" s="60">
        <f t="shared" si="2"/>
        <v>174703</v>
      </c>
      <c r="I20" s="60">
        <f t="shared" si="2"/>
        <v>986653</v>
      </c>
      <c r="J20" s="60">
        <f t="shared" si="2"/>
        <v>1810804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1810804</v>
      </c>
      <c r="X20" s="60">
        <f t="shared" si="2"/>
        <v>7576101</v>
      </c>
      <c r="Y20" s="60">
        <f t="shared" si="2"/>
        <v>-5765297</v>
      </c>
      <c r="Z20" s="61">
        <f>+IF(X20&lt;&gt;0,+(Y20/X20)*100,0)</f>
        <v>-76.09847070412604</v>
      </c>
      <c r="AA20" s="62">
        <f>SUM(AA26:AA33)</f>
        <v>30304405</v>
      </c>
    </row>
    <row r="21" spans="1:27" ht="13.5">
      <c r="A21" s="46" t="s">
        <v>32</v>
      </c>
      <c r="B21" s="47"/>
      <c r="C21" s="9"/>
      <c r="D21" s="10"/>
      <c r="E21" s="11">
        <v>6063792</v>
      </c>
      <c r="F21" s="11">
        <v>6063792</v>
      </c>
      <c r="G21" s="11">
        <v>529710</v>
      </c>
      <c r="H21" s="11"/>
      <c r="I21" s="11">
        <v>667125</v>
      </c>
      <c r="J21" s="11">
        <v>1196835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1196835</v>
      </c>
      <c r="X21" s="11">
        <v>1515948</v>
      </c>
      <c r="Y21" s="11">
        <v>-319113</v>
      </c>
      <c r="Z21" s="2">
        <v>-21.05</v>
      </c>
      <c r="AA21" s="15">
        <v>6063792</v>
      </c>
    </row>
    <row r="22" spans="1:27" ht="13.5">
      <c r="A22" s="46" t="s">
        <v>33</v>
      </c>
      <c r="B22" s="47"/>
      <c r="C22" s="9"/>
      <c r="D22" s="10"/>
      <c r="E22" s="11">
        <v>4500000</v>
      </c>
      <c r="F22" s="11">
        <v>4500000</v>
      </c>
      <c r="G22" s="11"/>
      <c r="H22" s="11"/>
      <c r="I22" s="11">
        <v>168750</v>
      </c>
      <c r="J22" s="11">
        <v>168750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168750</v>
      </c>
      <c r="X22" s="11">
        <v>1125000</v>
      </c>
      <c r="Y22" s="11">
        <v>-956250</v>
      </c>
      <c r="Z22" s="2">
        <v>-85</v>
      </c>
      <c r="AA22" s="15">
        <v>4500000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6658185</v>
      </c>
      <c r="F24" s="11">
        <v>6658185</v>
      </c>
      <c r="G24" s="11"/>
      <c r="H24" s="11"/>
      <c r="I24" s="11">
        <v>92843</v>
      </c>
      <c r="J24" s="11">
        <v>92843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92843</v>
      </c>
      <c r="X24" s="11">
        <v>1664546</v>
      </c>
      <c r="Y24" s="11">
        <v>-1571703</v>
      </c>
      <c r="Z24" s="2">
        <v>-94.42</v>
      </c>
      <c r="AA24" s="15">
        <v>6658185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17221977</v>
      </c>
      <c r="F26" s="51">
        <f t="shared" si="3"/>
        <v>17221977</v>
      </c>
      <c r="G26" s="51">
        <f t="shared" si="3"/>
        <v>529710</v>
      </c>
      <c r="H26" s="51">
        <f t="shared" si="3"/>
        <v>0</v>
      </c>
      <c r="I26" s="51">
        <f t="shared" si="3"/>
        <v>928718</v>
      </c>
      <c r="J26" s="51">
        <f t="shared" si="3"/>
        <v>1458428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1458428</v>
      </c>
      <c r="X26" s="51">
        <f t="shared" si="3"/>
        <v>4305494</v>
      </c>
      <c r="Y26" s="51">
        <f t="shared" si="3"/>
        <v>-2847066</v>
      </c>
      <c r="Z26" s="52">
        <f>+IF(X26&lt;&gt;0,+(Y26/X26)*100,0)</f>
        <v>-66.12634926445142</v>
      </c>
      <c r="AA26" s="53">
        <f>SUM(AA21:AA25)</f>
        <v>17221977</v>
      </c>
    </row>
    <row r="27" spans="1:27" ht="13.5">
      <c r="A27" s="54" t="s">
        <v>38</v>
      </c>
      <c r="B27" s="64"/>
      <c r="C27" s="9"/>
      <c r="D27" s="10"/>
      <c r="E27" s="11">
        <v>13082428</v>
      </c>
      <c r="F27" s="11">
        <v>13082428</v>
      </c>
      <c r="G27" s="11">
        <v>90176</v>
      </c>
      <c r="H27" s="11">
        <v>50121</v>
      </c>
      <c r="I27" s="11">
        <v>53940</v>
      </c>
      <c r="J27" s="11">
        <v>194237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194237</v>
      </c>
      <c r="X27" s="11">
        <v>3270607</v>
      </c>
      <c r="Y27" s="11">
        <v>-3076370</v>
      </c>
      <c r="Z27" s="2">
        <v>-94.06</v>
      </c>
      <c r="AA27" s="15">
        <v>13082428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29562</v>
      </c>
      <c r="H30" s="11">
        <v>124582</v>
      </c>
      <c r="I30" s="11">
        <v>3995</v>
      </c>
      <c r="J30" s="11">
        <v>158139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158139</v>
      </c>
      <c r="X30" s="11"/>
      <c r="Y30" s="11">
        <v>158139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3771417</v>
      </c>
      <c r="D36" s="10">
        <f t="shared" si="4"/>
        <v>0</v>
      </c>
      <c r="E36" s="11">
        <f t="shared" si="4"/>
        <v>6063792</v>
      </c>
      <c r="F36" s="11">
        <f t="shared" si="4"/>
        <v>6063792</v>
      </c>
      <c r="G36" s="11">
        <f t="shared" si="4"/>
        <v>529710</v>
      </c>
      <c r="H36" s="11">
        <f t="shared" si="4"/>
        <v>0</v>
      </c>
      <c r="I36" s="11">
        <f t="shared" si="4"/>
        <v>667125</v>
      </c>
      <c r="J36" s="11">
        <f t="shared" si="4"/>
        <v>1196835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1196835</v>
      </c>
      <c r="X36" s="11">
        <f t="shared" si="4"/>
        <v>1515948</v>
      </c>
      <c r="Y36" s="11">
        <f t="shared" si="4"/>
        <v>-319113</v>
      </c>
      <c r="Z36" s="2">
        <f aca="true" t="shared" si="5" ref="Z36:Z49">+IF(X36&lt;&gt;0,+(Y36/X36)*100,0)</f>
        <v>-21.05039222981263</v>
      </c>
      <c r="AA36" s="15">
        <f>AA6+AA21</f>
        <v>6063792</v>
      </c>
    </row>
    <row r="37" spans="1:27" ht="13.5">
      <c r="A37" s="46" t="s">
        <v>33</v>
      </c>
      <c r="B37" s="47"/>
      <c r="C37" s="9">
        <f t="shared" si="4"/>
        <v>2618155</v>
      </c>
      <c r="D37" s="10">
        <f t="shared" si="4"/>
        <v>0</v>
      </c>
      <c r="E37" s="11">
        <f t="shared" si="4"/>
        <v>6553831</v>
      </c>
      <c r="F37" s="11">
        <f t="shared" si="4"/>
        <v>6553831</v>
      </c>
      <c r="G37" s="11">
        <f t="shared" si="4"/>
        <v>583720</v>
      </c>
      <c r="H37" s="11">
        <f t="shared" si="4"/>
        <v>0</v>
      </c>
      <c r="I37" s="11">
        <f t="shared" si="4"/>
        <v>710717</v>
      </c>
      <c r="J37" s="11">
        <f t="shared" si="4"/>
        <v>1294437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1294437</v>
      </c>
      <c r="X37" s="11">
        <f t="shared" si="4"/>
        <v>1638458</v>
      </c>
      <c r="Y37" s="11">
        <f t="shared" si="4"/>
        <v>-344021</v>
      </c>
      <c r="Z37" s="2">
        <f t="shared" si="5"/>
        <v>-20.996632199299587</v>
      </c>
      <c r="AA37" s="15">
        <f>AA7+AA22</f>
        <v>6553831</v>
      </c>
    </row>
    <row r="38" spans="1:27" ht="13.5">
      <c r="A38" s="46" t="s">
        <v>34</v>
      </c>
      <c r="B38" s="47"/>
      <c r="C38" s="9">
        <f t="shared" si="4"/>
        <v>362372</v>
      </c>
      <c r="D38" s="10">
        <f t="shared" si="4"/>
        <v>0</v>
      </c>
      <c r="E38" s="11">
        <f t="shared" si="4"/>
        <v>99858</v>
      </c>
      <c r="F38" s="11">
        <f t="shared" si="4"/>
        <v>99858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24965</v>
      </c>
      <c r="Y38" s="11">
        <f t="shared" si="4"/>
        <v>-24965</v>
      </c>
      <c r="Z38" s="2">
        <f t="shared" si="5"/>
        <v>-100</v>
      </c>
      <c r="AA38" s="15">
        <f>AA8+AA23</f>
        <v>99858</v>
      </c>
    </row>
    <row r="39" spans="1:27" ht="13.5">
      <c r="A39" s="46" t="s">
        <v>35</v>
      </c>
      <c r="B39" s="47"/>
      <c r="C39" s="9">
        <f t="shared" si="4"/>
        <v>8136231</v>
      </c>
      <c r="D39" s="10">
        <f t="shared" si="4"/>
        <v>0</v>
      </c>
      <c r="E39" s="11">
        <f t="shared" si="4"/>
        <v>6658185</v>
      </c>
      <c r="F39" s="11">
        <f t="shared" si="4"/>
        <v>6658185</v>
      </c>
      <c r="G39" s="11">
        <f t="shared" si="4"/>
        <v>0</v>
      </c>
      <c r="H39" s="11">
        <f t="shared" si="4"/>
        <v>376917</v>
      </c>
      <c r="I39" s="11">
        <f t="shared" si="4"/>
        <v>92843</v>
      </c>
      <c r="J39" s="11">
        <f t="shared" si="4"/>
        <v>469760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469760</v>
      </c>
      <c r="X39" s="11">
        <f t="shared" si="4"/>
        <v>1664546</v>
      </c>
      <c r="Y39" s="11">
        <f t="shared" si="4"/>
        <v>-1194786</v>
      </c>
      <c r="Z39" s="2">
        <f t="shared" si="5"/>
        <v>-71.77849095188719</v>
      </c>
      <c r="AA39" s="15">
        <f>AA9+AA24</f>
        <v>6658185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14888175</v>
      </c>
      <c r="D41" s="50">
        <f t="shared" si="6"/>
        <v>0</v>
      </c>
      <c r="E41" s="51">
        <f t="shared" si="6"/>
        <v>19375666</v>
      </c>
      <c r="F41" s="51">
        <f t="shared" si="6"/>
        <v>19375666</v>
      </c>
      <c r="G41" s="51">
        <f t="shared" si="6"/>
        <v>1113430</v>
      </c>
      <c r="H41" s="51">
        <f t="shared" si="6"/>
        <v>376917</v>
      </c>
      <c r="I41" s="51">
        <f t="shared" si="6"/>
        <v>1470685</v>
      </c>
      <c r="J41" s="51">
        <f t="shared" si="6"/>
        <v>2961032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2961032</v>
      </c>
      <c r="X41" s="51">
        <f t="shared" si="6"/>
        <v>4843917</v>
      </c>
      <c r="Y41" s="51">
        <f t="shared" si="6"/>
        <v>-1882885</v>
      </c>
      <c r="Z41" s="52">
        <f t="shared" si="5"/>
        <v>-38.87112434007437</v>
      </c>
      <c r="AA41" s="53">
        <f>SUM(AA36:AA40)</f>
        <v>19375666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13592428</v>
      </c>
      <c r="F42" s="67">
        <f t="shared" si="7"/>
        <v>13592428</v>
      </c>
      <c r="G42" s="67">
        <f t="shared" si="7"/>
        <v>90176</v>
      </c>
      <c r="H42" s="67">
        <f t="shared" si="7"/>
        <v>50121</v>
      </c>
      <c r="I42" s="67">
        <f t="shared" si="7"/>
        <v>53940</v>
      </c>
      <c r="J42" s="67">
        <f t="shared" si="7"/>
        <v>194237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194237</v>
      </c>
      <c r="X42" s="67">
        <f t="shared" si="7"/>
        <v>3398107</v>
      </c>
      <c r="Y42" s="67">
        <f t="shared" si="7"/>
        <v>-3203870</v>
      </c>
      <c r="Z42" s="69">
        <f t="shared" si="5"/>
        <v>-94.28396457203966</v>
      </c>
      <c r="AA42" s="68">
        <f aca="true" t="shared" si="8" ref="AA42:AA48">AA12+AA27</f>
        <v>13592428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3323660</v>
      </c>
      <c r="D45" s="66">
        <f t="shared" si="7"/>
        <v>0</v>
      </c>
      <c r="E45" s="67">
        <f t="shared" si="7"/>
        <v>1200000</v>
      </c>
      <c r="F45" s="67">
        <f t="shared" si="7"/>
        <v>1200000</v>
      </c>
      <c r="G45" s="67">
        <f t="shared" si="7"/>
        <v>29562</v>
      </c>
      <c r="H45" s="67">
        <f t="shared" si="7"/>
        <v>125688</v>
      </c>
      <c r="I45" s="67">
        <f t="shared" si="7"/>
        <v>3995</v>
      </c>
      <c r="J45" s="67">
        <f t="shared" si="7"/>
        <v>159245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159245</v>
      </c>
      <c r="X45" s="67">
        <f t="shared" si="7"/>
        <v>300000</v>
      </c>
      <c r="Y45" s="67">
        <f t="shared" si="7"/>
        <v>-140755</v>
      </c>
      <c r="Z45" s="69">
        <f t="shared" si="5"/>
        <v>-46.91833333333334</v>
      </c>
      <c r="AA45" s="68">
        <f t="shared" si="8"/>
        <v>1200000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274840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18486675</v>
      </c>
      <c r="D49" s="78">
        <f t="shared" si="9"/>
        <v>0</v>
      </c>
      <c r="E49" s="79">
        <f t="shared" si="9"/>
        <v>34168094</v>
      </c>
      <c r="F49" s="79">
        <f t="shared" si="9"/>
        <v>34168094</v>
      </c>
      <c r="G49" s="79">
        <f t="shared" si="9"/>
        <v>1233168</v>
      </c>
      <c r="H49" s="79">
        <f t="shared" si="9"/>
        <v>552726</v>
      </c>
      <c r="I49" s="79">
        <f t="shared" si="9"/>
        <v>1528620</v>
      </c>
      <c r="J49" s="79">
        <f t="shared" si="9"/>
        <v>3314514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3314514</v>
      </c>
      <c r="X49" s="79">
        <f t="shared" si="9"/>
        <v>8542024</v>
      </c>
      <c r="Y49" s="79">
        <f t="shared" si="9"/>
        <v>-5227510</v>
      </c>
      <c r="Z49" s="80">
        <f t="shared" si="5"/>
        <v>-61.19755692561857</v>
      </c>
      <c r="AA49" s="81">
        <f>SUM(AA41:AA48)</f>
        <v>34168094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21891605</v>
      </c>
      <c r="F51" s="67">
        <f t="shared" si="10"/>
        <v>21891605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5472901</v>
      </c>
      <c r="Y51" s="67">
        <f t="shared" si="10"/>
        <v>-5472901</v>
      </c>
      <c r="Z51" s="69">
        <f>+IF(X51&lt;&gt;0,+(Y51/X51)*100,0)</f>
        <v>-100</v>
      </c>
      <c r="AA51" s="68">
        <f>SUM(AA57:AA61)</f>
        <v>21891605</v>
      </c>
    </row>
    <row r="52" spans="1:27" ht="13.5">
      <c r="A52" s="84" t="s">
        <v>32</v>
      </c>
      <c r="B52" s="47"/>
      <c r="C52" s="9"/>
      <c r="D52" s="10"/>
      <c r="E52" s="11">
        <v>3400000</v>
      </c>
      <c r="F52" s="11">
        <v>3400000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850000</v>
      </c>
      <c r="Y52" s="11">
        <v>-850000</v>
      </c>
      <c r="Z52" s="2">
        <v>-100</v>
      </c>
      <c r="AA52" s="15">
        <v>3400000</v>
      </c>
    </row>
    <row r="53" spans="1:27" ht="13.5">
      <c r="A53" s="84" t="s">
        <v>33</v>
      </c>
      <c r="B53" s="47"/>
      <c r="C53" s="9"/>
      <c r="D53" s="10"/>
      <c r="E53" s="11">
        <v>2726000</v>
      </c>
      <c r="F53" s="11">
        <v>2726000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681500</v>
      </c>
      <c r="Y53" s="11">
        <v>-681500</v>
      </c>
      <c r="Z53" s="2">
        <v>-100</v>
      </c>
      <c r="AA53" s="15">
        <v>2726000</v>
      </c>
    </row>
    <row r="54" spans="1:27" ht="13.5">
      <c r="A54" s="84" t="s">
        <v>34</v>
      </c>
      <c r="B54" s="47"/>
      <c r="C54" s="9"/>
      <c r="D54" s="10"/>
      <c r="E54" s="11">
        <v>2070000</v>
      </c>
      <c r="F54" s="11">
        <v>2070000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517500</v>
      </c>
      <c r="Y54" s="11">
        <v>-517500</v>
      </c>
      <c r="Z54" s="2">
        <v>-100</v>
      </c>
      <c r="AA54" s="15">
        <v>2070000</v>
      </c>
    </row>
    <row r="55" spans="1:27" ht="13.5">
      <c r="A55" s="84" t="s">
        <v>35</v>
      </c>
      <c r="B55" s="47"/>
      <c r="C55" s="9"/>
      <c r="D55" s="10"/>
      <c r="E55" s="11">
        <v>396600</v>
      </c>
      <c r="F55" s="11">
        <v>396600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99150</v>
      </c>
      <c r="Y55" s="11">
        <v>-99150</v>
      </c>
      <c r="Z55" s="2">
        <v>-100</v>
      </c>
      <c r="AA55" s="15">
        <v>396600</v>
      </c>
    </row>
    <row r="56" spans="1:27" ht="13.5">
      <c r="A56" s="84" t="s">
        <v>36</v>
      </c>
      <c r="B56" s="47"/>
      <c r="C56" s="9"/>
      <c r="D56" s="10"/>
      <c r="E56" s="11">
        <v>980000</v>
      </c>
      <c r="F56" s="11">
        <v>980000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245000</v>
      </c>
      <c r="Y56" s="11">
        <v>-245000</v>
      </c>
      <c r="Z56" s="2">
        <v>-100</v>
      </c>
      <c r="AA56" s="15">
        <v>980000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9572600</v>
      </c>
      <c r="F57" s="51">
        <f t="shared" si="11"/>
        <v>9572600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2393150</v>
      </c>
      <c r="Y57" s="51">
        <f t="shared" si="11"/>
        <v>-2393150</v>
      </c>
      <c r="Z57" s="52">
        <f>+IF(X57&lt;&gt;0,+(Y57/X57)*100,0)</f>
        <v>-100</v>
      </c>
      <c r="AA57" s="53">
        <f>SUM(AA52:AA56)</f>
        <v>9572600</v>
      </c>
    </row>
    <row r="58" spans="1:27" ht="13.5">
      <c r="A58" s="86" t="s">
        <v>38</v>
      </c>
      <c r="B58" s="35"/>
      <c r="C58" s="9"/>
      <c r="D58" s="10"/>
      <c r="E58" s="11">
        <v>995200</v>
      </c>
      <c r="F58" s="11">
        <v>995200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248800</v>
      </c>
      <c r="Y58" s="11">
        <v>-248800</v>
      </c>
      <c r="Z58" s="2">
        <v>-100</v>
      </c>
      <c r="AA58" s="15">
        <v>995200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11323805</v>
      </c>
      <c r="F61" s="11">
        <v>11323805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2830951</v>
      </c>
      <c r="Y61" s="11">
        <v>-2830951</v>
      </c>
      <c r="Z61" s="2">
        <v>-100</v>
      </c>
      <c r="AA61" s="15">
        <v>11323805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2133</v>
      </c>
      <c r="H66" s="14">
        <v>176363</v>
      </c>
      <c r="I66" s="14">
        <v>137326</v>
      </c>
      <c r="J66" s="14">
        <v>315822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315822</v>
      </c>
      <c r="X66" s="14"/>
      <c r="Y66" s="14">
        <v>315822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36702</v>
      </c>
      <c r="H68" s="11">
        <v>641189</v>
      </c>
      <c r="I68" s="11">
        <v>350351</v>
      </c>
      <c r="J68" s="11">
        <v>1028242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1028242</v>
      </c>
      <c r="X68" s="11"/>
      <c r="Y68" s="11">
        <v>1028242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38835</v>
      </c>
      <c r="H69" s="79">
        <f t="shared" si="12"/>
        <v>817552</v>
      </c>
      <c r="I69" s="79">
        <f t="shared" si="12"/>
        <v>487677</v>
      </c>
      <c r="J69" s="79">
        <f t="shared" si="12"/>
        <v>1344064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1344064</v>
      </c>
      <c r="X69" s="79">
        <f t="shared" si="12"/>
        <v>0</v>
      </c>
      <c r="Y69" s="79">
        <f t="shared" si="12"/>
        <v>1344064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724070</v>
      </c>
      <c r="D5" s="42">
        <f t="shared" si="0"/>
        <v>0</v>
      </c>
      <c r="E5" s="43">
        <f t="shared" si="0"/>
        <v>230000</v>
      </c>
      <c r="F5" s="43">
        <f t="shared" si="0"/>
        <v>230000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57500</v>
      </c>
      <c r="Y5" s="43">
        <f t="shared" si="0"/>
        <v>-57500</v>
      </c>
      <c r="Z5" s="44">
        <f>+IF(X5&lt;&gt;0,+(Y5/X5)*100,0)</f>
        <v>-100</v>
      </c>
      <c r="AA5" s="45">
        <f>SUM(AA11:AA18)</f>
        <v>230000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714015</v>
      </c>
      <c r="D15" s="10"/>
      <c r="E15" s="11">
        <v>230000</v>
      </c>
      <c r="F15" s="11">
        <v>230000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57500</v>
      </c>
      <c r="Y15" s="11">
        <v>-57500</v>
      </c>
      <c r="Z15" s="2">
        <v>-100</v>
      </c>
      <c r="AA15" s="15">
        <v>230000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10055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714015</v>
      </c>
      <c r="D45" s="66">
        <f t="shared" si="7"/>
        <v>0</v>
      </c>
      <c r="E45" s="67">
        <f t="shared" si="7"/>
        <v>230000</v>
      </c>
      <c r="F45" s="67">
        <f t="shared" si="7"/>
        <v>230000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57500</v>
      </c>
      <c r="Y45" s="67">
        <f t="shared" si="7"/>
        <v>-57500</v>
      </c>
      <c r="Z45" s="69">
        <f t="shared" si="5"/>
        <v>-100</v>
      </c>
      <c r="AA45" s="68">
        <f t="shared" si="8"/>
        <v>230000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10055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724070</v>
      </c>
      <c r="D49" s="78">
        <f t="shared" si="9"/>
        <v>0</v>
      </c>
      <c r="E49" s="79">
        <f t="shared" si="9"/>
        <v>230000</v>
      </c>
      <c r="F49" s="79">
        <f t="shared" si="9"/>
        <v>230000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57500</v>
      </c>
      <c r="Y49" s="79">
        <f t="shared" si="9"/>
        <v>-57500</v>
      </c>
      <c r="Z49" s="80">
        <f t="shared" si="5"/>
        <v>-100</v>
      </c>
      <c r="AA49" s="81">
        <f>SUM(AA41:AA48)</f>
        <v>230000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879348</v>
      </c>
      <c r="D51" s="66">
        <f t="shared" si="10"/>
        <v>0</v>
      </c>
      <c r="E51" s="67">
        <f t="shared" si="10"/>
        <v>135800</v>
      </c>
      <c r="F51" s="67">
        <f t="shared" si="10"/>
        <v>135800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33950</v>
      </c>
      <c r="Y51" s="67">
        <f t="shared" si="10"/>
        <v>-33950</v>
      </c>
      <c r="Z51" s="69">
        <f>+IF(X51&lt;&gt;0,+(Y51/X51)*100,0)</f>
        <v>-100</v>
      </c>
      <c r="AA51" s="68">
        <f>SUM(AA57:AA61)</f>
        <v>135800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879348</v>
      </c>
      <c r="D61" s="10"/>
      <c r="E61" s="11">
        <v>135800</v>
      </c>
      <c r="F61" s="11">
        <v>135800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33950</v>
      </c>
      <c r="Y61" s="11">
        <v>-33950</v>
      </c>
      <c r="Z61" s="2">
        <v>-100</v>
      </c>
      <c r="AA61" s="15">
        <v>135800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75000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224000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135800</v>
      </c>
      <c r="F68" s="11"/>
      <c r="G68" s="11">
        <v>100477</v>
      </c>
      <c r="H68" s="11">
        <v>119306</v>
      </c>
      <c r="I68" s="11">
        <v>67085</v>
      </c>
      <c r="J68" s="11">
        <v>286868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286868</v>
      </c>
      <c r="X68" s="11"/>
      <c r="Y68" s="11">
        <v>286868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434800</v>
      </c>
      <c r="F69" s="79">
        <f t="shared" si="12"/>
        <v>0</v>
      </c>
      <c r="G69" s="79">
        <f t="shared" si="12"/>
        <v>100477</v>
      </c>
      <c r="H69" s="79">
        <f t="shared" si="12"/>
        <v>119306</v>
      </c>
      <c r="I69" s="79">
        <f t="shared" si="12"/>
        <v>67085</v>
      </c>
      <c r="J69" s="79">
        <f t="shared" si="12"/>
        <v>286868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286868</v>
      </c>
      <c r="X69" s="79">
        <f t="shared" si="12"/>
        <v>0</v>
      </c>
      <c r="Y69" s="79">
        <f t="shared" si="12"/>
        <v>286868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44252984</v>
      </c>
      <c r="D5" s="42">
        <f t="shared" si="0"/>
        <v>0</v>
      </c>
      <c r="E5" s="43">
        <f t="shared" si="0"/>
        <v>50560750</v>
      </c>
      <c r="F5" s="43">
        <f t="shared" si="0"/>
        <v>50560750</v>
      </c>
      <c r="G5" s="43">
        <f t="shared" si="0"/>
        <v>0</v>
      </c>
      <c r="H5" s="43">
        <f t="shared" si="0"/>
        <v>1416501</v>
      </c>
      <c r="I5" s="43">
        <f t="shared" si="0"/>
        <v>1406771</v>
      </c>
      <c r="J5" s="43">
        <f t="shared" si="0"/>
        <v>2823272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2823272</v>
      </c>
      <c r="X5" s="43">
        <f t="shared" si="0"/>
        <v>12640188</v>
      </c>
      <c r="Y5" s="43">
        <f t="shared" si="0"/>
        <v>-9816916</v>
      </c>
      <c r="Z5" s="44">
        <f>+IF(X5&lt;&gt;0,+(Y5/X5)*100,0)</f>
        <v>-77.66431954967759</v>
      </c>
      <c r="AA5" s="45">
        <f>SUM(AA11:AA18)</f>
        <v>50560750</v>
      </c>
    </row>
    <row r="6" spans="1:27" ht="13.5">
      <c r="A6" s="46" t="s">
        <v>32</v>
      </c>
      <c r="B6" s="47"/>
      <c r="C6" s="9">
        <v>20356323</v>
      </c>
      <c r="D6" s="10"/>
      <c r="E6" s="11">
        <v>5344000</v>
      </c>
      <c r="F6" s="11">
        <v>5344000</v>
      </c>
      <c r="G6" s="11"/>
      <c r="H6" s="11">
        <v>40522</v>
      </c>
      <c r="I6" s="11">
        <v>41852</v>
      </c>
      <c r="J6" s="11">
        <v>82374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82374</v>
      </c>
      <c r="X6" s="11">
        <v>1336000</v>
      </c>
      <c r="Y6" s="11">
        <v>-1253626</v>
      </c>
      <c r="Z6" s="2">
        <v>-93.83</v>
      </c>
      <c r="AA6" s="15">
        <v>5344000</v>
      </c>
    </row>
    <row r="7" spans="1:27" ht="13.5">
      <c r="A7" s="46" t="s">
        <v>33</v>
      </c>
      <c r="B7" s="47"/>
      <c r="C7" s="9">
        <v>3930264</v>
      </c>
      <c r="D7" s="10"/>
      <c r="E7" s="11">
        <v>3000000</v>
      </c>
      <c r="F7" s="11">
        <v>3000000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750000</v>
      </c>
      <c r="Y7" s="11">
        <v>-750000</v>
      </c>
      <c r="Z7" s="2">
        <v>-100</v>
      </c>
      <c r="AA7" s="15">
        <v>3000000</v>
      </c>
    </row>
    <row r="8" spans="1:27" ht="13.5">
      <c r="A8" s="46" t="s">
        <v>34</v>
      </c>
      <c r="B8" s="47"/>
      <c r="C8" s="9">
        <v>320863</v>
      </c>
      <c r="D8" s="10"/>
      <c r="E8" s="11">
        <v>18387000</v>
      </c>
      <c r="F8" s="11">
        <v>18387000</v>
      </c>
      <c r="G8" s="11"/>
      <c r="H8" s="11">
        <v>233045</v>
      </c>
      <c r="I8" s="11"/>
      <c r="J8" s="11">
        <v>233045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233045</v>
      </c>
      <c r="X8" s="11">
        <v>4596750</v>
      </c>
      <c r="Y8" s="11">
        <v>-4363705</v>
      </c>
      <c r="Z8" s="2">
        <v>-94.93</v>
      </c>
      <c r="AA8" s="15">
        <v>18387000</v>
      </c>
    </row>
    <row r="9" spans="1:27" ht="13.5">
      <c r="A9" s="46" t="s">
        <v>35</v>
      </c>
      <c r="B9" s="47"/>
      <c r="C9" s="9">
        <v>2795406</v>
      </c>
      <c r="D9" s="10"/>
      <c r="E9" s="11">
        <v>19161000</v>
      </c>
      <c r="F9" s="11">
        <v>19161000</v>
      </c>
      <c r="G9" s="11"/>
      <c r="H9" s="11">
        <v>1088010</v>
      </c>
      <c r="I9" s="11">
        <v>1242356</v>
      </c>
      <c r="J9" s="11">
        <v>2330366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2330366</v>
      </c>
      <c r="X9" s="11">
        <v>4790250</v>
      </c>
      <c r="Y9" s="11">
        <v>-2459884</v>
      </c>
      <c r="Z9" s="2">
        <v>-51.35</v>
      </c>
      <c r="AA9" s="15">
        <v>19161000</v>
      </c>
    </row>
    <row r="10" spans="1:27" ht="13.5">
      <c r="A10" s="46" t="s">
        <v>36</v>
      </c>
      <c r="B10" s="47"/>
      <c r="C10" s="9">
        <v>5913557</v>
      </c>
      <c r="D10" s="10"/>
      <c r="E10" s="11"/>
      <c r="F10" s="11"/>
      <c r="G10" s="11"/>
      <c r="H10" s="11">
        <v>30905</v>
      </c>
      <c r="I10" s="11"/>
      <c r="J10" s="11">
        <v>30905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30905</v>
      </c>
      <c r="X10" s="11"/>
      <c r="Y10" s="11">
        <v>30905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33316413</v>
      </c>
      <c r="D11" s="50">
        <f t="shared" si="1"/>
        <v>0</v>
      </c>
      <c r="E11" s="51">
        <f t="shared" si="1"/>
        <v>45892000</v>
      </c>
      <c r="F11" s="51">
        <f t="shared" si="1"/>
        <v>45892000</v>
      </c>
      <c r="G11" s="51">
        <f t="shared" si="1"/>
        <v>0</v>
      </c>
      <c r="H11" s="51">
        <f t="shared" si="1"/>
        <v>1392482</v>
      </c>
      <c r="I11" s="51">
        <f t="shared" si="1"/>
        <v>1284208</v>
      </c>
      <c r="J11" s="51">
        <f t="shared" si="1"/>
        <v>2676690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2676690</v>
      </c>
      <c r="X11" s="51">
        <f t="shared" si="1"/>
        <v>11473000</v>
      </c>
      <c r="Y11" s="51">
        <f t="shared" si="1"/>
        <v>-8796310</v>
      </c>
      <c r="Z11" s="52">
        <f>+IF(X11&lt;&gt;0,+(Y11/X11)*100,0)</f>
        <v>-76.66965919986055</v>
      </c>
      <c r="AA11" s="53">
        <f>SUM(AA6:AA10)</f>
        <v>45892000</v>
      </c>
    </row>
    <row r="12" spans="1:27" ht="13.5">
      <c r="A12" s="54" t="s">
        <v>38</v>
      </c>
      <c r="B12" s="35"/>
      <c r="C12" s="9">
        <v>8046296</v>
      </c>
      <c r="D12" s="10"/>
      <c r="E12" s="11">
        <v>918900</v>
      </c>
      <c r="F12" s="11">
        <v>918900</v>
      </c>
      <c r="G12" s="11"/>
      <c r="H12" s="11">
        <v>21250</v>
      </c>
      <c r="I12" s="11">
        <v>50354</v>
      </c>
      <c r="J12" s="11">
        <v>71604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71604</v>
      </c>
      <c r="X12" s="11">
        <v>229725</v>
      </c>
      <c r="Y12" s="11">
        <v>-158121</v>
      </c>
      <c r="Z12" s="2">
        <v>-68.83</v>
      </c>
      <c r="AA12" s="15">
        <v>918900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2890275</v>
      </c>
      <c r="D15" s="10"/>
      <c r="E15" s="11">
        <v>3749850</v>
      </c>
      <c r="F15" s="11">
        <v>3749850</v>
      </c>
      <c r="G15" s="11"/>
      <c r="H15" s="11">
        <v>2769</v>
      </c>
      <c r="I15" s="11">
        <v>72209</v>
      </c>
      <c r="J15" s="11">
        <v>74978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74978</v>
      </c>
      <c r="X15" s="11">
        <v>937463</v>
      </c>
      <c r="Y15" s="11">
        <v>-862485</v>
      </c>
      <c r="Z15" s="2">
        <v>-92</v>
      </c>
      <c r="AA15" s="15">
        <v>3749850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20356323</v>
      </c>
      <c r="D36" s="10">
        <f t="shared" si="4"/>
        <v>0</v>
      </c>
      <c r="E36" s="11">
        <f t="shared" si="4"/>
        <v>5344000</v>
      </c>
      <c r="F36" s="11">
        <f t="shared" si="4"/>
        <v>5344000</v>
      </c>
      <c r="G36" s="11">
        <f t="shared" si="4"/>
        <v>0</v>
      </c>
      <c r="H36" s="11">
        <f t="shared" si="4"/>
        <v>40522</v>
      </c>
      <c r="I36" s="11">
        <f t="shared" si="4"/>
        <v>41852</v>
      </c>
      <c r="J36" s="11">
        <f t="shared" si="4"/>
        <v>82374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82374</v>
      </c>
      <c r="X36" s="11">
        <f t="shared" si="4"/>
        <v>1336000</v>
      </c>
      <c r="Y36" s="11">
        <f t="shared" si="4"/>
        <v>-1253626</v>
      </c>
      <c r="Z36" s="2">
        <f aca="true" t="shared" si="5" ref="Z36:Z49">+IF(X36&lt;&gt;0,+(Y36/X36)*100,0)</f>
        <v>-93.83428143712574</v>
      </c>
      <c r="AA36" s="15">
        <f>AA6+AA21</f>
        <v>5344000</v>
      </c>
    </row>
    <row r="37" spans="1:27" ht="13.5">
      <c r="A37" s="46" t="s">
        <v>33</v>
      </c>
      <c r="B37" s="47"/>
      <c r="C37" s="9">
        <f t="shared" si="4"/>
        <v>3930264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750000</v>
      </c>
      <c r="Y37" s="11">
        <f t="shared" si="4"/>
        <v>-750000</v>
      </c>
      <c r="Z37" s="2">
        <f t="shared" si="5"/>
        <v>-100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320863</v>
      </c>
      <c r="D38" s="10">
        <f t="shared" si="4"/>
        <v>0</v>
      </c>
      <c r="E38" s="11">
        <f t="shared" si="4"/>
        <v>18387000</v>
      </c>
      <c r="F38" s="11">
        <f t="shared" si="4"/>
        <v>18387000</v>
      </c>
      <c r="G38" s="11">
        <f t="shared" si="4"/>
        <v>0</v>
      </c>
      <c r="H38" s="11">
        <f t="shared" si="4"/>
        <v>233045</v>
      </c>
      <c r="I38" s="11">
        <f t="shared" si="4"/>
        <v>0</v>
      </c>
      <c r="J38" s="11">
        <f t="shared" si="4"/>
        <v>233045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233045</v>
      </c>
      <c r="X38" s="11">
        <f t="shared" si="4"/>
        <v>4596750</v>
      </c>
      <c r="Y38" s="11">
        <f t="shared" si="4"/>
        <v>-4363705</v>
      </c>
      <c r="Z38" s="2">
        <f t="shared" si="5"/>
        <v>-94.93022243976723</v>
      </c>
      <c r="AA38" s="15">
        <f>AA8+AA23</f>
        <v>18387000</v>
      </c>
    </row>
    <row r="39" spans="1:27" ht="13.5">
      <c r="A39" s="46" t="s">
        <v>35</v>
      </c>
      <c r="B39" s="47"/>
      <c r="C39" s="9">
        <f t="shared" si="4"/>
        <v>2795406</v>
      </c>
      <c r="D39" s="10">
        <f t="shared" si="4"/>
        <v>0</v>
      </c>
      <c r="E39" s="11">
        <f t="shared" si="4"/>
        <v>19161000</v>
      </c>
      <c r="F39" s="11">
        <f t="shared" si="4"/>
        <v>19161000</v>
      </c>
      <c r="G39" s="11">
        <f t="shared" si="4"/>
        <v>0</v>
      </c>
      <c r="H39" s="11">
        <f t="shared" si="4"/>
        <v>1088010</v>
      </c>
      <c r="I39" s="11">
        <f t="shared" si="4"/>
        <v>1242356</v>
      </c>
      <c r="J39" s="11">
        <f t="shared" si="4"/>
        <v>2330366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2330366</v>
      </c>
      <c r="X39" s="11">
        <f t="shared" si="4"/>
        <v>4790250</v>
      </c>
      <c r="Y39" s="11">
        <f t="shared" si="4"/>
        <v>-2459884</v>
      </c>
      <c r="Z39" s="2">
        <f t="shared" si="5"/>
        <v>-51.35189186368143</v>
      </c>
      <c r="AA39" s="15">
        <f>AA9+AA24</f>
        <v>19161000</v>
      </c>
    </row>
    <row r="40" spans="1:27" ht="13.5">
      <c r="A40" s="46" t="s">
        <v>36</v>
      </c>
      <c r="B40" s="47"/>
      <c r="C40" s="9">
        <f t="shared" si="4"/>
        <v>5913557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30905</v>
      </c>
      <c r="I40" s="11">
        <f t="shared" si="4"/>
        <v>0</v>
      </c>
      <c r="J40" s="11">
        <f t="shared" si="4"/>
        <v>30905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30905</v>
      </c>
      <c r="X40" s="11">
        <f t="shared" si="4"/>
        <v>0</v>
      </c>
      <c r="Y40" s="11">
        <f t="shared" si="4"/>
        <v>30905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33316413</v>
      </c>
      <c r="D41" s="50">
        <f t="shared" si="6"/>
        <v>0</v>
      </c>
      <c r="E41" s="51">
        <f t="shared" si="6"/>
        <v>45892000</v>
      </c>
      <c r="F41" s="51">
        <f t="shared" si="6"/>
        <v>45892000</v>
      </c>
      <c r="G41" s="51">
        <f t="shared" si="6"/>
        <v>0</v>
      </c>
      <c r="H41" s="51">
        <f t="shared" si="6"/>
        <v>1392482</v>
      </c>
      <c r="I41" s="51">
        <f t="shared" si="6"/>
        <v>1284208</v>
      </c>
      <c r="J41" s="51">
        <f t="shared" si="6"/>
        <v>2676690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2676690</v>
      </c>
      <c r="X41" s="51">
        <f t="shared" si="6"/>
        <v>11473000</v>
      </c>
      <c r="Y41" s="51">
        <f t="shared" si="6"/>
        <v>-8796310</v>
      </c>
      <c r="Z41" s="52">
        <f t="shared" si="5"/>
        <v>-76.66965919986055</v>
      </c>
      <c r="AA41" s="53">
        <f>SUM(AA36:AA40)</f>
        <v>45892000</v>
      </c>
    </row>
    <row r="42" spans="1:27" ht="13.5">
      <c r="A42" s="54" t="s">
        <v>38</v>
      </c>
      <c r="B42" s="35"/>
      <c r="C42" s="65">
        <f aca="true" t="shared" si="7" ref="C42:Y48">C12+C27</f>
        <v>8046296</v>
      </c>
      <c r="D42" s="66">
        <f t="shared" si="7"/>
        <v>0</v>
      </c>
      <c r="E42" s="67">
        <f t="shared" si="7"/>
        <v>918900</v>
      </c>
      <c r="F42" s="67">
        <f t="shared" si="7"/>
        <v>918900</v>
      </c>
      <c r="G42" s="67">
        <f t="shared" si="7"/>
        <v>0</v>
      </c>
      <c r="H42" s="67">
        <f t="shared" si="7"/>
        <v>21250</v>
      </c>
      <c r="I42" s="67">
        <f t="shared" si="7"/>
        <v>50354</v>
      </c>
      <c r="J42" s="67">
        <f t="shared" si="7"/>
        <v>71604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71604</v>
      </c>
      <c r="X42" s="67">
        <f t="shared" si="7"/>
        <v>229725</v>
      </c>
      <c r="Y42" s="67">
        <f t="shared" si="7"/>
        <v>-158121</v>
      </c>
      <c r="Z42" s="69">
        <f t="shared" si="5"/>
        <v>-68.83055827619981</v>
      </c>
      <c r="AA42" s="68">
        <f aca="true" t="shared" si="8" ref="AA42:AA48">AA12+AA27</f>
        <v>918900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2890275</v>
      </c>
      <c r="D45" s="66">
        <f t="shared" si="7"/>
        <v>0</v>
      </c>
      <c r="E45" s="67">
        <f t="shared" si="7"/>
        <v>3749850</v>
      </c>
      <c r="F45" s="67">
        <f t="shared" si="7"/>
        <v>3749850</v>
      </c>
      <c r="G45" s="67">
        <f t="shared" si="7"/>
        <v>0</v>
      </c>
      <c r="H45" s="67">
        <f t="shared" si="7"/>
        <v>2769</v>
      </c>
      <c r="I45" s="67">
        <f t="shared" si="7"/>
        <v>72209</v>
      </c>
      <c r="J45" s="67">
        <f t="shared" si="7"/>
        <v>74978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74978</v>
      </c>
      <c r="X45" s="67">
        <f t="shared" si="7"/>
        <v>937463</v>
      </c>
      <c r="Y45" s="67">
        <f t="shared" si="7"/>
        <v>-862485</v>
      </c>
      <c r="Z45" s="69">
        <f t="shared" si="5"/>
        <v>-92.00203101349067</v>
      </c>
      <c r="AA45" s="68">
        <f t="shared" si="8"/>
        <v>3749850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44252984</v>
      </c>
      <c r="D49" s="78">
        <f t="shared" si="9"/>
        <v>0</v>
      </c>
      <c r="E49" s="79">
        <f t="shared" si="9"/>
        <v>50560750</v>
      </c>
      <c r="F49" s="79">
        <f t="shared" si="9"/>
        <v>50560750</v>
      </c>
      <c r="G49" s="79">
        <f t="shared" si="9"/>
        <v>0</v>
      </c>
      <c r="H49" s="79">
        <f t="shared" si="9"/>
        <v>1416501</v>
      </c>
      <c r="I49" s="79">
        <f t="shared" si="9"/>
        <v>1406771</v>
      </c>
      <c r="J49" s="79">
        <f t="shared" si="9"/>
        <v>2823272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2823272</v>
      </c>
      <c r="X49" s="79">
        <f t="shared" si="9"/>
        <v>12640188</v>
      </c>
      <c r="Y49" s="79">
        <f t="shared" si="9"/>
        <v>-9816916</v>
      </c>
      <c r="Z49" s="80">
        <f t="shared" si="5"/>
        <v>-77.66431954967759</v>
      </c>
      <c r="AA49" s="81">
        <f>SUM(AA41:AA48)</f>
        <v>50560750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14161000</v>
      </c>
      <c r="F51" s="67">
        <f t="shared" si="10"/>
        <v>14161000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3540250</v>
      </c>
      <c r="Y51" s="67">
        <f t="shared" si="10"/>
        <v>-3540250</v>
      </c>
      <c r="Z51" s="69">
        <f>+IF(X51&lt;&gt;0,+(Y51/X51)*100,0)</f>
        <v>-100</v>
      </c>
      <c r="AA51" s="68">
        <f>SUM(AA57:AA61)</f>
        <v>14161000</v>
      </c>
    </row>
    <row r="52" spans="1:27" ht="13.5">
      <c r="A52" s="84" t="s">
        <v>32</v>
      </c>
      <c r="B52" s="47"/>
      <c r="C52" s="9"/>
      <c r="D52" s="10"/>
      <c r="E52" s="11">
        <v>2589000</v>
      </c>
      <c r="F52" s="11">
        <v>2589000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647250</v>
      </c>
      <c r="Y52" s="11">
        <v>-647250</v>
      </c>
      <c r="Z52" s="2">
        <v>-100</v>
      </c>
      <c r="AA52" s="15">
        <v>2589000</v>
      </c>
    </row>
    <row r="53" spans="1:27" ht="13.5">
      <c r="A53" s="84" t="s">
        <v>33</v>
      </c>
      <c r="B53" s="47"/>
      <c r="C53" s="9"/>
      <c r="D53" s="10"/>
      <c r="E53" s="11">
        <v>3760000</v>
      </c>
      <c r="F53" s="11">
        <v>3760000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940000</v>
      </c>
      <c r="Y53" s="11">
        <v>-940000</v>
      </c>
      <c r="Z53" s="2">
        <v>-100</v>
      </c>
      <c r="AA53" s="15">
        <v>3760000</v>
      </c>
    </row>
    <row r="54" spans="1:27" ht="13.5">
      <c r="A54" s="84" t="s">
        <v>34</v>
      </c>
      <c r="B54" s="47"/>
      <c r="C54" s="9"/>
      <c r="D54" s="10"/>
      <c r="E54" s="11">
        <v>1978000</v>
      </c>
      <c r="F54" s="11">
        <v>1978000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494500</v>
      </c>
      <c r="Y54" s="11">
        <v>-494500</v>
      </c>
      <c r="Z54" s="2">
        <v>-100</v>
      </c>
      <c r="AA54" s="15">
        <v>1978000</v>
      </c>
    </row>
    <row r="55" spans="1:27" ht="13.5">
      <c r="A55" s="84" t="s">
        <v>35</v>
      </c>
      <c r="B55" s="47"/>
      <c r="C55" s="9"/>
      <c r="D55" s="10"/>
      <c r="E55" s="11">
        <v>3199000</v>
      </c>
      <c r="F55" s="11">
        <v>3199000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799750</v>
      </c>
      <c r="Y55" s="11">
        <v>-799750</v>
      </c>
      <c r="Z55" s="2">
        <v>-100</v>
      </c>
      <c r="AA55" s="15">
        <v>3199000</v>
      </c>
    </row>
    <row r="56" spans="1:27" ht="13.5">
      <c r="A56" s="84" t="s">
        <v>36</v>
      </c>
      <c r="B56" s="47"/>
      <c r="C56" s="9"/>
      <c r="D56" s="10"/>
      <c r="E56" s="11">
        <v>842000</v>
      </c>
      <c r="F56" s="11">
        <v>842000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210500</v>
      </c>
      <c r="Y56" s="11">
        <v>-210500</v>
      </c>
      <c r="Z56" s="2">
        <v>-100</v>
      </c>
      <c r="AA56" s="15">
        <v>842000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12368000</v>
      </c>
      <c r="F57" s="51">
        <f t="shared" si="11"/>
        <v>12368000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3092000</v>
      </c>
      <c r="Y57" s="51">
        <f t="shared" si="11"/>
        <v>-3092000</v>
      </c>
      <c r="Z57" s="52">
        <f>+IF(X57&lt;&gt;0,+(Y57/X57)*100,0)</f>
        <v>-100</v>
      </c>
      <c r="AA57" s="53">
        <f>SUM(AA52:AA56)</f>
        <v>12368000</v>
      </c>
    </row>
    <row r="58" spans="1:27" ht="13.5">
      <c r="A58" s="86" t="s">
        <v>38</v>
      </c>
      <c r="B58" s="35"/>
      <c r="C58" s="9"/>
      <c r="D58" s="10"/>
      <c r="E58" s="11">
        <v>948000</v>
      </c>
      <c r="F58" s="11">
        <v>948000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237000</v>
      </c>
      <c r="Y58" s="11">
        <v>-237000</v>
      </c>
      <c r="Z58" s="2">
        <v>-100</v>
      </c>
      <c r="AA58" s="15">
        <v>948000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845000</v>
      </c>
      <c r="F61" s="11">
        <v>845000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211250</v>
      </c>
      <c r="Y61" s="11">
        <v>-211250</v>
      </c>
      <c r="Z61" s="2">
        <v>-100</v>
      </c>
      <c r="AA61" s="15">
        <v>845000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14160650</v>
      </c>
      <c r="F68" s="11"/>
      <c r="G68" s="11">
        <v>61125</v>
      </c>
      <c r="H68" s="11">
        <v>581687</v>
      </c>
      <c r="I68" s="11">
        <v>493020</v>
      </c>
      <c r="J68" s="11">
        <v>1135832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1135832</v>
      </c>
      <c r="X68" s="11"/>
      <c r="Y68" s="11">
        <v>1135832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14160650</v>
      </c>
      <c r="F69" s="79">
        <f t="shared" si="12"/>
        <v>0</v>
      </c>
      <c r="G69" s="79">
        <f t="shared" si="12"/>
        <v>61125</v>
      </c>
      <c r="H69" s="79">
        <f t="shared" si="12"/>
        <v>581687</v>
      </c>
      <c r="I69" s="79">
        <f t="shared" si="12"/>
        <v>493020</v>
      </c>
      <c r="J69" s="79">
        <f t="shared" si="12"/>
        <v>1135832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1135832</v>
      </c>
      <c r="X69" s="79">
        <f t="shared" si="12"/>
        <v>0</v>
      </c>
      <c r="Y69" s="79">
        <f t="shared" si="12"/>
        <v>1135832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21309392</v>
      </c>
      <c r="D5" s="42">
        <f t="shared" si="0"/>
        <v>0</v>
      </c>
      <c r="E5" s="43">
        <f t="shared" si="0"/>
        <v>26789500</v>
      </c>
      <c r="F5" s="43">
        <f t="shared" si="0"/>
        <v>26789500</v>
      </c>
      <c r="G5" s="43">
        <f t="shared" si="0"/>
        <v>354428</v>
      </c>
      <c r="H5" s="43">
        <f t="shared" si="0"/>
        <v>76722</v>
      </c>
      <c r="I5" s="43">
        <f t="shared" si="0"/>
        <v>1690092</v>
      </c>
      <c r="J5" s="43">
        <f t="shared" si="0"/>
        <v>2121242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2121242</v>
      </c>
      <c r="X5" s="43">
        <f t="shared" si="0"/>
        <v>6697375</v>
      </c>
      <c r="Y5" s="43">
        <f t="shared" si="0"/>
        <v>-4576133</v>
      </c>
      <c r="Z5" s="44">
        <f>+IF(X5&lt;&gt;0,+(Y5/X5)*100,0)</f>
        <v>-68.32726254689338</v>
      </c>
      <c r="AA5" s="45">
        <f>SUM(AA11:AA18)</f>
        <v>26789500</v>
      </c>
    </row>
    <row r="6" spans="1:27" ht="13.5">
      <c r="A6" s="46" t="s">
        <v>32</v>
      </c>
      <c r="B6" s="47"/>
      <c r="C6" s="9">
        <v>1475672</v>
      </c>
      <c r="D6" s="10"/>
      <c r="E6" s="11">
        <v>1035000</v>
      </c>
      <c r="F6" s="11">
        <v>1035000</v>
      </c>
      <c r="G6" s="11"/>
      <c r="H6" s="11">
        <v>4794</v>
      </c>
      <c r="I6" s="11">
        <v>51563</v>
      </c>
      <c r="J6" s="11">
        <v>56357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56357</v>
      </c>
      <c r="X6" s="11">
        <v>258750</v>
      </c>
      <c r="Y6" s="11">
        <v>-202393</v>
      </c>
      <c r="Z6" s="2">
        <v>-78.22</v>
      </c>
      <c r="AA6" s="15">
        <v>1035000</v>
      </c>
    </row>
    <row r="7" spans="1:27" ht="13.5">
      <c r="A7" s="46" t="s">
        <v>33</v>
      </c>
      <c r="B7" s="47"/>
      <c r="C7" s="9">
        <v>2434223</v>
      </c>
      <c r="D7" s="10"/>
      <c r="E7" s="11">
        <v>2074000</v>
      </c>
      <c r="F7" s="11">
        <v>2074000</v>
      </c>
      <c r="G7" s="11"/>
      <c r="H7" s="11">
        <v>65400</v>
      </c>
      <c r="I7" s="11">
        <v>139000</v>
      </c>
      <c r="J7" s="11">
        <v>204400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204400</v>
      </c>
      <c r="X7" s="11">
        <v>518500</v>
      </c>
      <c r="Y7" s="11">
        <v>-314100</v>
      </c>
      <c r="Z7" s="2">
        <v>-60.58</v>
      </c>
      <c r="AA7" s="15">
        <v>2074000</v>
      </c>
    </row>
    <row r="8" spans="1:27" ht="13.5">
      <c r="A8" s="46" t="s">
        <v>34</v>
      </c>
      <c r="B8" s="47"/>
      <c r="C8" s="9">
        <v>8802502</v>
      </c>
      <c r="D8" s="10"/>
      <c r="E8" s="11">
        <v>6167483</v>
      </c>
      <c r="F8" s="11">
        <v>6167483</v>
      </c>
      <c r="G8" s="11">
        <v>123876</v>
      </c>
      <c r="H8" s="11"/>
      <c r="I8" s="11">
        <v>1218149</v>
      </c>
      <c r="J8" s="11">
        <v>1342025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1342025</v>
      </c>
      <c r="X8" s="11">
        <v>1541871</v>
      </c>
      <c r="Y8" s="11">
        <v>-199846</v>
      </c>
      <c r="Z8" s="2">
        <v>-12.96</v>
      </c>
      <c r="AA8" s="15">
        <v>6167483</v>
      </c>
    </row>
    <row r="9" spans="1:27" ht="13.5">
      <c r="A9" s="46" t="s">
        <v>35</v>
      </c>
      <c r="B9" s="47"/>
      <c r="C9" s="9">
        <v>3329315</v>
      </c>
      <c r="D9" s="10"/>
      <c r="E9" s="11">
        <v>7378517</v>
      </c>
      <c r="F9" s="11">
        <v>7378517</v>
      </c>
      <c r="G9" s="11"/>
      <c r="H9" s="11"/>
      <c r="I9" s="11">
        <v>174536</v>
      </c>
      <c r="J9" s="11">
        <v>174536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174536</v>
      </c>
      <c r="X9" s="11">
        <v>1844629</v>
      </c>
      <c r="Y9" s="11">
        <v>-1670093</v>
      </c>
      <c r="Z9" s="2">
        <v>-90.54</v>
      </c>
      <c r="AA9" s="15">
        <v>7378517</v>
      </c>
    </row>
    <row r="10" spans="1:27" ht="13.5">
      <c r="A10" s="46" t="s">
        <v>36</v>
      </c>
      <c r="B10" s="47"/>
      <c r="C10" s="9">
        <v>465669</v>
      </c>
      <c r="D10" s="10"/>
      <c r="E10" s="11">
        <v>450000</v>
      </c>
      <c r="F10" s="11">
        <v>450000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112500</v>
      </c>
      <c r="Y10" s="11">
        <v>-112500</v>
      </c>
      <c r="Z10" s="2">
        <v>-100</v>
      </c>
      <c r="AA10" s="15">
        <v>450000</v>
      </c>
    </row>
    <row r="11" spans="1:27" ht="13.5">
      <c r="A11" s="48" t="s">
        <v>37</v>
      </c>
      <c r="B11" s="47"/>
      <c r="C11" s="49">
        <f aca="true" t="shared" si="1" ref="C11:Y11">SUM(C6:C10)</f>
        <v>16507381</v>
      </c>
      <c r="D11" s="50">
        <f t="shared" si="1"/>
        <v>0</v>
      </c>
      <c r="E11" s="51">
        <f t="shared" si="1"/>
        <v>17105000</v>
      </c>
      <c r="F11" s="51">
        <f t="shared" si="1"/>
        <v>17105000</v>
      </c>
      <c r="G11" s="51">
        <f t="shared" si="1"/>
        <v>123876</v>
      </c>
      <c r="H11" s="51">
        <f t="shared" si="1"/>
        <v>70194</v>
      </c>
      <c r="I11" s="51">
        <f t="shared" si="1"/>
        <v>1583248</v>
      </c>
      <c r="J11" s="51">
        <f t="shared" si="1"/>
        <v>1777318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1777318</v>
      </c>
      <c r="X11" s="51">
        <f t="shared" si="1"/>
        <v>4276250</v>
      </c>
      <c r="Y11" s="51">
        <f t="shared" si="1"/>
        <v>-2498932</v>
      </c>
      <c r="Z11" s="52">
        <f>+IF(X11&lt;&gt;0,+(Y11/X11)*100,0)</f>
        <v>-58.43746273019585</v>
      </c>
      <c r="AA11" s="53">
        <f>SUM(AA6:AA10)</f>
        <v>17105000</v>
      </c>
    </row>
    <row r="12" spans="1:27" ht="13.5">
      <c r="A12" s="54" t="s">
        <v>38</v>
      </c>
      <c r="B12" s="35"/>
      <c r="C12" s="9">
        <v>689032</v>
      </c>
      <c r="D12" s="10"/>
      <c r="E12" s="11">
        <v>1235000</v>
      </c>
      <c r="F12" s="11">
        <v>1235000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308750</v>
      </c>
      <c r="Y12" s="11">
        <v>-308750</v>
      </c>
      <c r="Z12" s="2">
        <v>-100</v>
      </c>
      <c r="AA12" s="15">
        <v>1235000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3358735</v>
      </c>
      <c r="D15" s="10"/>
      <c r="E15" s="11">
        <v>7249500</v>
      </c>
      <c r="F15" s="11">
        <v>7249500</v>
      </c>
      <c r="G15" s="11">
        <v>230552</v>
      </c>
      <c r="H15" s="11">
        <v>6528</v>
      </c>
      <c r="I15" s="11">
        <v>106844</v>
      </c>
      <c r="J15" s="11">
        <v>343924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343924</v>
      </c>
      <c r="X15" s="11">
        <v>1812375</v>
      </c>
      <c r="Y15" s="11">
        <v>-1468451</v>
      </c>
      <c r="Z15" s="2">
        <v>-81.02</v>
      </c>
      <c r="AA15" s="15">
        <v>7249500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754244</v>
      </c>
      <c r="D18" s="17"/>
      <c r="E18" s="18">
        <v>1200000</v>
      </c>
      <c r="F18" s="18">
        <v>1200000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300000</v>
      </c>
      <c r="Y18" s="18">
        <v>-300000</v>
      </c>
      <c r="Z18" s="3">
        <v>-100</v>
      </c>
      <c r="AA18" s="23">
        <v>1200000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11093454</v>
      </c>
      <c r="D20" s="59">
        <f t="shared" si="2"/>
        <v>0</v>
      </c>
      <c r="E20" s="60">
        <f t="shared" si="2"/>
        <v>5688500</v>
      </c>
      <c r="F20" s="60">
        <f t="shared" si="2"/>
        <v>5688500</v>
      </c>
      <c r="G20" s="60">
        <f t="shared" si="2"/>
        <v>0</v>
      </c>
      <c r="H20" s="60">
        <f t="shared" si="2"/>
        <v>24026</v>
      </c>
      <c r="I20" s="60">
        <f t="shared" si="2"/>
        <v>64485</v>
      </c>
      <c r="J20" s="60">
        <f t="shared" si="2"/>
        <v>88511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88511</v>
      </c>
      <c r="X20" s="60">
        <f t="shared" si="2"/>
        <v>1422125</v>
      </c>
      <c r="Y20" s="60">
        <f t="shared" si="2"/>
        <v>-1333614</v>
      </c>
      <c r="Z20" s="61">
        <f>+IF(X20&lt;&gt;0,+(Y20/X20)*100,0)</f>
        <v>-93.77614485365211</v>
      </c>
      <c r="AA20" s="62">
        <f>SUM(AA26:AA33)</f>
        <v>5688500</v>
      </c>
    </row>
    <row r="21" spans="1:27" ht="13.5">
      <c r="A21" s="46" t="s">
        <v>32</v>
      </c>
      <c r="B21" s="47"/>
      <c r="C21" s="9">
        <v>1621585</v>
      </c>
      <c r="D21" s="10"/>
      <c r="E21" s="11">
        <v>1560000</v>
      </c>
      <c r="F21" s="11">
        <v>1560000</v>
      </c>
      <c r="G21" s="11"/>
      <c r="H21" s="11"/>
      <c r="I21" s="11">
        <v>8629</v>
      </c>
      <c r="J21" s="11">
        <v>8629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8629</v>
      </c>
      <c r="X21" s="11">
        <v>390000</v>
      </c>
      <c r="Y21" s="11">
        <v>-381371</v>
      </c>
      <c r="Z21" s="2">
        <v>-97.79</v>
      </c>
      <c r="AA21" s="15">
        <v>1560000</v>
      </c>
    </row>
    <row r="22" spans="1:27" ht="13.5">
      <c r="A22" s="46" t="s">
        <v>33</v>
      </c>
      <c r="B22" s="47"/>
      <c r="C22" s="9">
        <v>2309531</v>
      </c>
      <c r="D22" s="10"/>
      <c r="E22" s="11">
        <v>1180000</v>
      </c>
      <c r="F22" s="11">
        <v>1180000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295000</v>
      </c>
      <c r="Y22" s="11">
        <v>-295000</v>
      </c>
      <c r="Z22" s="2">
        <v>-100</v>
      </c>
      <c r="AA22" s="15">
        <v>1180000</v>
      </c>
    </row>
    <row r="23" spans="1:27" ht="13.5">
      <c r="A23" s="46" t="s">
        <v>34</v>
      </c>
      <c r="B23" s="47"/>
      <c r="C23" s="9">
        <v>3312193</v>
      </c>
      <c r="D23" s="10"/>
      <c r="E23" s="11">
        <v>100000</v>
      </c>
      <c r="F23" s="11">
        <v>100000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25000</v>
      </c>
      <c r="Y23" s="11">
        <v>-25000</v>
      </c>
      <c r="Z23" s="2">
        <v>-100</v>
      </c>
      <c r="AA23" s="15">
        <v>100000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10000</v>
      </c>
      <c r="F25" s="11">
        <v>10000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</v>
      </c>
      <c r="Y25" s="11">
        <v>-2500</v>
      </c>
      <c r="Z25" s="2">
        <v>-100</v>
      </c>
      <c r="AA25" s="15">
        <v>10000</v>
      </c>
    </row>
    <row r="26" spans="1:27" ht="13.5">
      <c r="A26" s="48" t="s">
        <v>37</v>
      </c>
      <c r="B26" s="63"/>
      <c r="C26" s="49">
        <f aca="true" t="shared" si="3" ref="C26:Y26">SUM(C21:C25)</f>
        <v>7243309</v>
      </c>
      <c r="D26" s="50">
        <f t="shared" si="3"/>
        <v>0</v>
      </c>
      <c r="E26" s="51">
        <f t="shared" si="3"/>
        <v>2850000</v>
      </c>
      <c r="F26" s="51">
        <f t="shared" si="3"/>
        <v>2850000</v>
      </c>
      <c r="G26" s="51">
        <f t="shared" si="3"/>
        <v>0</v>
      </c>
      <c r="H26" s="51">
        <f t="shared" si="3"/>
        <v>0</v>
      </c>
      <c r="I26" s="51">
        <f t="shared" si="3"/>
        <v>8629</v>
      </c>
      <c r="J26" s="51">
        <f t="shared" si="3"/>
        <v>8629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8629</v>
      </c>
      <c r="X26" s="51">
        <f t="shared" si="3"/>
        <v>712500</v>
      </c>
      <c r="Y26" s="51">
        <f t="shared" si="3"/>
        <v>-703871</v>
      </c>
      <c r="Z26" s="52">
        <f>+IF(X26&lt;&gt;0,+(Y26/X26)*100,0)</f>
        <v>-98.78891228070175</v>
      </c>
      <c r="AA26" s="53">
        <f>SUM(AA21:AA25)</f>
        <v>2850000</v>
      </c>
    </row>
    <row r="27" spans="1:27" ht="13.5">
      <c r="A27" s="54" t="s">
        <v>38</v>
      </c>
      <c r="B27" s="64"/>
      <c r="C27" s="9">
        <v>2696978</v>
      </c>
      <c r="D27" s="10"/>
      <c r="E27" s="11">
        <v>809000</v>
      </c>
      <c r="F27" s="11">
        <v>809000</v>
      </c>
      <c r="G27" s="11"/>
      <c r="H27" s="11"/>
      <c r="I27" s="11">
        <v>19788</v>
      </c>
      <c r="J27" s="11">
        <v>19788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19788</v>
      </c>
      <c r="X27" s="11">
        <v>202250</v>
      </c>
      <c r="Y27" s="11">
        <v>-182462</v>
      </c>
      <c r="Z27" s="2">
        <v>-90.22</v>
      </c>
      <c r="AA27" s="15">
        <v>809000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703167</v>
      </c>
      <c r="D30" s="10"/>
      <c r="E30" s="11">
        <v>979500</v>
      </c>
      <c r="F30" s="11">
        <v>979500</v>
      </c>
      <c r="G30" s="11"/>
      <c r="H30" s="11">
        <v>24026</v>
      </c>
      <c r="I30" s="11">
        <v>36068</v>
      </c>
      <c r="J30" s="11">
        <v>60094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60094</v>
      </c>
      <c r="X30" s="11">
        <v>244875</v>
      </c>
      <c r="Y30" s="11">
        <v>-184781</v>
      </c>
      <c r="Z30" s="2">
        <v>-75.46</v>
      </c>
      <c r="AA30" s="15">
        <v>979500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450000</v>
      </c>
      <c r="D33" s="17"/>
      <c r="E33" s="18">
        <v>1050000</v>
      </c>
      <c r="F33" s="18">
        <v>1050000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262500</v>
      </c>
      <c r="Y33" s="18">
        <v>-262500</v>
      </c>
      <c r="Z33" s="3">
        <v>-100</v>
      </c>
      <c r="AA33" s="23">
        <v>1050000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3097257</v>
      </c>
      <c r="D36" s="10">
        <f t="shared" si="4"/>
        <v>0</v>
      </c>
      <c r="E36" s="11">
        <f t="shared" si="4"/>
        <v>2595000</v>
      </c>
      <c r="F36" s="11">
        <f t="shared" si="4"/>
        <v>2595000</v>
      </c>
      <c r="G36" s="11">
        <f t="shared" si="4"/>
        <v>0</v>
      </c>
      <c r="H36" s="11">
        <f t="shared" si="4"/>
        <v>4794</v>
      </c>
      <c r="I36" s="11">
        <f t="shared" si="4"/>
        <v>60192</v>
      </c>
      <c r="J36" s="11">
        <f t="shared" si="4"/>
        <v>64986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64986</v>
      </c>
      <c r="X36" s="11">
        <f t="shared" si="4"/>
        <v>648750</v>
      </c>
      <c r="Y36" s="11">
        <f t="shared" si="4"/>
        <v>-583764</v>
      </c>
      <c r="Z36" s="2">
        <f aca="true" t="shared" si="5" ref="Z36:Z49">+IF(X36&lt;&gt;0,+(Y36/X36)*100,0)</f>
        <v>-89.9828901734104</v>
      </c>
      <c r="AA36" s="15">
        <f>AA6+AA21</f>
        <v>2595000</v>
      </c>
    </row>
    <row r="37" spans="1:27" ht="13.5">
      <c r="A37" s="46" t="s">
        <v>33</v>
      </c>
      <c r="B37" s="47"/>
      <c r="C37" s="9">
        <f t="shared" si="4"/>
        <v>4743754</v>
      </c>
      <c r="D37" s="10">
        <f t="shared" si="4"/>
        <v>0</v>
      </c>
      <c r="E37" s="11">
        <f t="shared" si="4"/>
        <v>3254000</v>
      </c>
      <c r="F37" s="11">
        <f t="shared" si="4"/>
        <v>3254000</v>
      </c>
      <c r="G37" s="11">
        <f t="shared" si="4"/>
        <v>0</v>
      </c>
      <c r="H37" s="11">
        <f t="shared" si="4"/>
        <v>65400</v>
      </c>
      <c r="I37" s="11">
        <f t="shared" si="4"/>
        <v>139000</v>
      </c>
      <c r="J37" s="11">
        <f t="shared" si="4"/>
        <v>204400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204400</v>
      </c>
      <c r="X37" s="11">
        <f t="shared" si="4"/>
        <v>813500</v>
      </c>
      <c r="Y37" s="11">
        <f t="shared" si="4"/>
        <v>-609100</v>
      </c>
      <c r="Z37" s="2">
        <f t="shared" si="5"/>
        <v>-74.87400122925631</v>
      </c>
      <c r="AA37" s="15">
        <f>AA7+AA22</f>
        <v>3254000</v>
      </c>
    </row>
    <row r="38" spans="1:27" ht="13.5">
      <c r="A38" s="46" t="s">
        <v>34</v>
      </c>
      <c r="B38" s="47"/>
      <c r="C38" s="9">
        <f t="shared" si="4"/>
        <v>12114695</v>
      </c>
      <c r="D38" s="10">
        <f t="shared" si="4"/>
        <v>0</v>
      </c>
      <c r="E38" s="11">
        <f t="shared" si="4"/>
        <v>6267483</v>
      </c>
      <c r="F38" s="11">
        <f t="shared" si="4"/>
        <v>6267483</v>
      </c>
      <c r="G38" s="11">
        <f t="shared" si="4"/>
        <v>123876</v>
      </c>
      <c r="H38" s="11">
        <f t="shared" si="4"/>
        <v>0</v>
      </c>
      <c r="I38" s="11">
        <f t="shared" si="4"/>
        <v>1218149</v>
      </c>
      <c r="J38" s="11">
        <f t="shared" si="4"/>
        <v>1342025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1342025</v>
      </c>
      <c r="X38" s="11">
        <f t="shared" si="4"/>
        <v>1566871</v>
      </c>
      <c r="Y38" s="11">
        <f t="shared" si="4"/>
        <v>-224846</v>
      </c>
      <c r="Z38" s="2">
        <f t="shared" si="5"/>
        <v>-14.350000733946827</v>
      </c>
      <c r="AA38" s="15">
        <f>AA8+AA23</f>
        <v>6267483</v>
      </c>
    </row>
    <row r="39" spans="1:27" ht="13.5">
      <c r="A39" s="46" t="s">
        <v>35</v>
      </c>
      <c r="B39" s="47"/>
      <c r="C39" s="9">
        <f t="shared" si="4"/>
        <v>3329315</v>
      </c>
      <c r="D39" s="10">
        <f t="shared" si="4"/>
        <v>0</v>
      </c>
      <c r="E39" s="11">
        <f t="shared" si="4"/>
        <v>7378517</v>
      </c>
      <c r="F39" s="11">
        <f t="shared" si="4"/>
        <v>7378517</v>
      </c>
      <c r="G39" s="11">
        <f t="shared" si="4"/>
        <v>0</v>
      </c>
      <c r="H39" s="11">
        <f t="shared" si="4"/>
        <v>0</v>
      </c>
      <c r="I39" s="11">
        <f t="shared" si="4"/>
        <v>174536</v>
      </c>
      <c r="J39" s="11">
        <f t="shared" si="4"/>
        <v>174536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174536</v>
      </c>
      <c r="X39" s="11">
        <f t="shared" si="4"/>
        <v>1844629</v>
      </c>
      <c r="Y39" s="11">
        <f t="shared" si="4"/>
        <v>-1670093</v>
      </c>
      <c r="Z39" s="2">
        <f t="shared" si="5"/>
        <v>-90.53815157411057</v>
      </c>
      <c r="AA39" s="15">
        <f>AA9+AA24</f>
        <v>7378517</v>
      </c>
    </row>
    <row r="40" spans="1:27" ht="13.5">
      <c r="A40" s="46" t="s">
        <v>36</v>
      </c>
      <c r="B40" s="47"/>
      <c r="C40" s="9">
        <f t="shared" si="4"/>
        <v>465669</v>
      </c>
      <c r="D40" s="10">
        <f t="shared" si="4"/>
        <v>0</v>
      </c>
      <c r="E40" s="11">
        <f t="shared" si="4"/>
        <v>460000</v>
      </c>
      <c r="F40" s="11">
        <f t="shared" si="4"/>
        <v>460000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115000</v>
      </c>
      <c r="Y40" s="11">
        <f t="shared" si="4"/>
        <v>-115000</v>
      </c>
      <c r="Z40" s="2">
        <f t="shared" si="5"/>
        <v>-100</v>
      </c>
      <c r="AA40" s="15">
        <f>AA10+AA25</f>
        <v>460000</v>
      </c>
    </row>
    <row r="41" spans="1:27" ht="13.5">
      <c r="A41" s="48" t="s">
        <v>37</v>
      </c>
      <c r="B41" s="47"/>
      <c r="C41" s="49">
        <f aca="true" t="shared" si="6" ref="C41:Y41">SUM(C36:C40)</f>
        <v>23750690</v>
      </c>
      <c r="D41" s="50">
        <f t="shared" si="6"/>
        <v>0</v>
      </c>
      <c r="E41" s="51">
        <f t="shared" si="6"/>
        <v>19955000</v>
      </c>
      <c r="F41" s="51">
        <f t="shared" si="6"/>
        <v>19955000</v>
      </c>
      <c r="G41" s="51">
        <f t="shared" si="6"/>
        <v>123876</v>
      </c>
      <c r="H41" s="51">
        <f t="shared" si="6"/>
        <v>70194</v>
      </c>
      <c r="I41" s="51">
        <f t="shared" si="6"/>
        <v>1591877</v>
      </c>
      <c r="J41" s="51">
        <f t="shared" si="6"/>
        <v>1785947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1785947</v>
      </c>
      <c r="X41" s="51">
        <f t="shared" si="6"/>
        <v>4988750</v>
      </c>
      <c r="Y41" s="51">
        <f t="shared" si="6"/>
        <v>-3202803</v>
      </c>
      <c r="Z41" s="52">
        <f t="shared" si="5"/>
        <v>-64.2005111500877</v>
      </c>
      <c r="AA41" s="53">
        <f>SUM(AA36:AA40)</f>
        <v>19955000</v>
      </c>
    </row>
    <row r="42" spans="1:27" ht="13.5">
      <c r="A42" s="54" t="s">
        <v>38</v>
      </c>
      <c r="B42" s="35"/>
      <c r="C42" s="65">
        <f aca="true" t="shared" si="7" ref="C42:Y48">C12+C27</f>
        <v>3386010</v>
      </c>
      <c r="D42" s="66">
        <f t="shared" si="7"/>
        <v>0</v>
      </c>
      <c r="E42" s="67">
        <f t="shared" si="7"/>
        <v>2044000</v>
      </c>
      <c r="F42" s="67">
        <f t="shared" si="7"/>
        <v>2044000</v>
      </c>
      <c r="G42" s="67">
        <f t="shared" si="7"/>
        <v>0</v>
      </c>
      <c r="H42" s="67">
        <f t="shared" si="7"/>
        <v>0</v>
      </c>
      <c r="I42" s="67">
        <f t="shared" si="7"/>
        <v>19788</v>
      </c>
      <c r="J42" s="67">
        <f t="shared" si="7"/>
        <v>19788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19788</v>
      </c>
      <c r="X42" s="67">
        <f t="shared" si="7"/>
        <v>511000</v>
      </c>
      <c r="Y42" s="67">
        <f t="shared" si="7"/>
        <v>-491212</v>
      </c>
      <c r="Z42" s="69">
        <f t="shared" si="5"/>
        <v>-96.12759295499022</v>
      </c>
      <c r="AA42" s="68">
        <f aca="true" t="shared" si="8" ref="AA42:AA48">AA12+AA27</f>
        <v>2044000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4061902</v>
      </c>
      <c r="D45" s="66">
        <f t="shared" si="7"/>
        <v>0</v>
      </c>
      <c r="E45" s="67">
        <f t="shared" si="7"/>
        <v>8229000</v>
      </c>
      <c r="F45" s="67">
        <f t="shared" si="7"/>
        <v>8229000</v>
      </c>
      <c r="G45" s="67">
        <f t="shared" si="7"/>
        <v>230552</v>
      </c>
      <c r="H45" s="67">
        <f t="shared" si="7"/>
        <v>30554</v>
      </c>
      <c r="I45" s="67">
        <f t="shared" si="7"/>
        <v>142912</v>
      </c>
      <c r="J45" s="67">
        <f t="shared" si="7"/>
        <v>404018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404018</v>
      </c>
      <c r="X45" s="67">
        <f t="shared" si="7"/>
        <v>2057250</v>
      </c>
      <c r="Y45" s="67">
        <f t="shared" si="7"/>
        <v>-1653232</v>
      </c>
      <c r="Z45" s="69">
        <f t="shared" si="5"/>
        <v>-80.36125896220683</v>
      </c>
      <c r="AA45" s="68">
        <f t="shared" si="8"/>
        <v>8229000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1204244</v>
      </c>
      <c r="D48" s="66">
        <f t="shared" si="7"/>
        <v>0</v>
      </c>
      <c r="E48" s="67">
        <f t="shared" si="7"/>
        <v>2250000</v>
      </c>
      <c r="F48" s="67">
        <f t="shared" si="7"/>
        <v>2250000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562500</v>
      </c>
      <c r="Y48" s="67">
        <f t="shared" si="7"/>
        <v>-562500</v>
      </c>
      <c r="Z48" s="69">
        <f t="shared" si="5"/>
        <v>-100</v>
      </c>
      <c r="AA48" s="68">
        <f t="shared" si="8"/>
        <v>2250000</v>
      </c>
    </row>
    <row r="49" spans="1:27" ht="13.5">
      <c r="A49" s="75" t="s">
        <v>49</v>
      </c>
      <c r="B49" s="76"/>
      <c r="C49" s="77">
        <f aca="true" t="shared" si="9" ref="C49:Y49">SUM(C41:C48)</f>
        <v>32402846</v>
      </c>
      <c r="D49" s="78">
        <f t="shared" si="9"/>
        <v>0</v>
      </c>
      <c r="E49" s="79">
        <f t="shared" si="9"/>
        <v>32478000</v>
      </c>
      <c r="F49" s="79">
        <f t="shared" si="9"/>
        <v>32478000</v>
      </c>
      <c r="G49" s="79">
        <f t="shared" si="9"/>
        <v>354428</v>
      </c>
      <c r="H49" s="79">
        <f t="shared" si="9"/>
        <v>100748</v>
      </c>
      <c r="I49" s="79">
        <f t="shared" si="9"/>
        <v>1754577</v>
      </c>
      <c r="J49" s="79">
        <f t="shared" si="9"/>
        <v>2209753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2209753</v>
      </c>
      <c r="X49" s="79">
        <f t="shared" si="9"/>
        <v>8119500</v>
      </c>
      <c r="Y49" s="79">
        <f t="shared" si="9"/>
        <v>-5909747</v>
      </c>
      <c r="Z49" s="80">
        <f t="shared" si="5"/>
        <v>-72.78461727938912</v>
      </c>
      <c r="AA49" s="81">
        <f>SUM(AA41:AA48)</f>
        <v>32478000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6942900</v>
      </c>
      <c r="F51" s="67">
        <f t="shared" si="10"/>
        <v>6942900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1735725</v>
      </c>
      <c r="Y51" s="67">
        <f t="shared" si="10"/>
        <v>-1735725</v>
      </c>
      <c r="Z51" s="69">
        <f>+IF(X51&lt;&gt;0,+(Y51/X51)*100,0)</f>
        <v>-100</v>
      </c>
      <c r="AA51" s="68">
        <f>SUM(AA57:AA61)</f>
        <v>6942900</v>
      </c>
    </row>
    <row r="52" spans="1:27" ht="13.5">
      <c r="A52" s="84" t="s">
        <v>32</v>
      </c>
      <c r="B52" s="47"/>
      <c r="C52" s="9"/>
      <c r="D52" s="10"/>
      <c r="E52" s="11">
        <v>103000</v>
      </c>
      <c r="F52" s="11">
        <v>103000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25750</v>
      </c>
      <c r="Y52" s="11">
        <v>-25750</v>
      </c>
      <c r="Z52" s="2">
        <v>-100</v>
      </c>
      <c r="AA52" s="15">
        <v>103000</v>
      </c>
    </row>
    <row r="53" spans="1:27" ht="13.5">
      <c r="A53" s="84" t="s">
        <v>33</v>
      </c>
      <c r="B53" s="47"/>
      <c r="C53" s="9"/>
      <c r="D53" s="10"/>
      <c r="E53" s="11">
        <v>881000</v>
      </c>
      <c r="F53" s="11">
        <v>881000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220250</v>
      </c>
      <c r="Y53" s="11">
        <v>-220250</v>
      </c>
      <c r="Z53" s="2">
        <v>-100</v>
      </c>
      <c r="AA53" s="15">
        <v>881000</v>
      </c>
    </row>
    <row r="54" spans="1:27" ht="13.5">
      <c r="A54" s="84" t="s">
        <v>34</v>
      </c>
      <c r="B54" s="47"/>
      <c r="C54" s="9"/>
      <c r="D54" s="10"/>
      <c r="E54" s="11">
        <v>400000</v>
      </c>
      <c r="F54" s="11">
        <v>400000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100000</v>
      </c>
      <c r="Y54" s="11">
        <v>-100000</v>
      </c>
      <c r="Z54" s="2">
        <v>-100</v>
      </c>
      <c r="AA54" s="15">
        <v>400000</v>
      </c>
    </row>
    <row r="55" spans="1:27" ht="13.5">
      <c r="A55" s="84" t="s">
        <v>35</v>
      </c>
      <c r="B55" s="47"/>
      <c r="C55" s="9"/>
      <c r="D55" s="10"/>
      <c r="E55" s="11">
        <v>220000</v>
      </c>
      <c r="F55" s="11">
        <v>220000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55000</v>
      </c>
      <c r="Y55" s="11">
        <v>-55000</v>
      </c>
      <c r="Z55" s="2">
        <v>-100</v>
      </c>
      <c r="AA55" s="15">
        <v>220000</v>
      </c>
    </row>
    <row r="56" spans="1:27" ht="13.5">
      <c r="A56" s="84" t="s">
        <v>36</v>
      </c>
      <c r="B56" s="47"/>
      <c r="C56" s="9"/>
      <c r="D56" s="10"/>
      <c r="E56" s="11">
        <v>429000</v>
      </c>
      <c r="F56" s="11">
        <v>429000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107250</v>
      </c>
      <c r="Y56" s="11">
        <v>-107250</v>
      </c>
      <c r="Z56" s="2">
        <v>-100</v>
      </c>
      <c r="AA56" s="15">
        <v>429000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2033000</v>
      </c>
      <c r="F57" s="51">
        <f t="shared" si="11"/>
        <v>2033000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508250</v>
      </c>
      <c r="Y57" s="51">
        <f t="shared" si="11"/>
        <v>-508250</v>
      </c>
      <c r="Z57" s="52">
        <f>+IF(X57&lt;&gt;0,+(Y57/X57)*100,0)</f>
        <v>-100</v>
      </c>
      <c r="AA57" s="53">
        <f>SUM(AA52:AA56)</f>
        <v>2033000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4909900</v>
      </c>
      <c r="F61" s="11">
        <v>4909900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1227475</v>
      </c>
      <c r="Y61" s="11">
        <v>-1227475</v>
      </c>
      <c r="Z61" s="2">
        <v>-100</v>
      </c>
      <c r="AA61" s="15">
        <v>4909900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541180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1458000</v>
      </c>
      <c r="F66" s="14"/>
      <c r="G66" s="14">
        <v>70368</v>
      </c>
      <c r="H66" s="14">
        <v>138970</v>
      </c>
      <c r="I66" s="14">
        <v>494551</v>
      </c>
      <c r="J66" s="14">
        <v>703889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703889</v>
      </c>
      <c r="X66" s="14"/>
      <c r="Y66" s="14">
        <v>703889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295500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487840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2782520</v>
      </c>
      <c r="F69" s="79">
        <f t="shared" si="12"/>
        <v>0</v>
      </c>
      <c r="G69" s="79">
        <f t="shared" si="12"/>
        <v>70368</v>
      </c>
      <c r="H69" s="79">
        <f t="shared" si="12"/>
        <v>138970</v>
      </c>
      <c r="I69" s="79">
        <f t="shared" si="12"/>
        <v>494551</v>
      </c>
      <c r="J69" s="79">
        <f t="shared" si="12"/>
        <v>703889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703889</v>
      </c>
      <c r="X69" s="79">
        <f t="shared" si="12"/>
        <v>0</v>
      </c>
      <c r="Y69" s="79">
        <f t="shared" si="12"/>
        <v>703889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124906374</v>
      </c>
      <c r="D5" s="42">
        <f t="shared" si="0"/>
        <v>0</v>
      </c>
      <c r="E5" s="43">
        <f t="shared" si="0"/>
        <v>136178835</v>
      </c>
      <c r="F5" s="43">
        <f t="shared" si="0"/>
        <v>178588448</v>
      </c>
      <c r="G5" s="43">
        <f t="shared" si="0"/>
        <v>72576</v>
      </c>
      <c r="H5" s="43">
        <f t="shared" si="0"/>
        <v>2730804</v>
      </c>
      <c r="I5" s="43">
        <f t="shared" si="0"/>
        <v>4539443</v>
      </c>
      <c r="J5" s="43">
        <f t="shared" si="0"/>
        <v>7342823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7342823</v>
      </c>
      <c r="X5" s="43">
        <f t="shared" si="0"/>
        <v>44647113</v>
      </c>
      <c r="Y5" s="43">
        <f t="shared" si="0"/>
        <v>-37304290</v>
      </c>
      <c r="Z5" s="44">
        <f>+IF(X5&lt;&gt;0,+(Y5/X5)*100,0)</f>
        <v>-83.55364433082157</v>
      </c>
      <c r="AA5" s="45">
        <f>SUM(AA11:AA18)</f>
        <v>178588448</v>
      </c>
    </row>
    <row r="6" spans="1:27" ht="13.5">
      <c r="A6" s="46" t="s">
        <v>32</v>
      </c>
      <c r="B6" s="47"/>
      <c r="C6" s="9">
        <v>12746065</v>
      </c>
      <c r="D6" s="10"/>
      <c r="E6" s="11">
        <v>7562545</v>
      </c>
      <c r="F6" s="11">
        <v>12465376</v>
      </c>
      <c r="G6" s="11"/>
      <c r="H6" s="11">
        <v>136776</v>
      </c>
      <c r="I6" s="11">
        <v>323617</v>
      </c>
      <c r="J6" s="11">
        <v>460393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460393</v>
      </c>
      <c r="X6" s="11">
        <v>3116344</v>
      </c>
      <c r="Y6" s="11">
        <v>-2655951</v>
      </c>
      <c r="Z6" s="2">
        <v>-85.23</v>
      </c>
      <c r="AA6" s="15">
        <v>12465376</v>
      </c>
    </row>
    <row r="7" spans="1:27" ht="13.5">
      <c r="A7" s="46" t="s">
        <v>33</v>
      </c>
      <c r="B7" s="47"/>
      <c r="C7" s="9">
        <v>3262645</v>
      </c>
      <c r="D7" s="10"/>
      <c r="E7" s="11">
        <v>25912227</v>
      </c>
      <c r="F7" s="11">
        <v>35947256</v>
      </c>
      <c r="G7" s="11">
        <v>72576</v>
      </c>
      <c r="H7" s="11">
        <v>269756</v>
      </c>
      <c r="I7" s="11">
        <v>1111001</v>
      </c>
      <c r="J7" s="11">
        <v>1453333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1453333</v>
      </c>
      <c r="X7" s="11">
        <v>8986814</v>
      </c>
      <c r="Y7" s="11">
        <v>-7533481</v>
      </c>
      <c r="Z7" s="2">
        <v>-83.83</v>
      </c>
      <c r="AA7" s="15">
        <v>35947256</v>
      </c>
    </row>
    <row r="8" spans="1:27" ht="13.5">
      <c r="A8" s="46" t="s">
        <v>34</v>
      </c>
      <c r="B8" s="47"/>
      <c r="C8" s="9">
        <v>1709989</v>
      </c>
      <c r="D8" s="10"/>
      <c r="E8" s="11">
        <v>1006143</v>
      </c>
      <c r="F8" s="11">
        <v>3503274</v>
      </c>
      <c r="G8" s="11"/>
      <c r="H8" s="11"/>
      <c r="I8" s="11">
        <v>38972</v>
      </c>
      <c r="J8" s="11">
        <v>38972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38972</v>
      </c>
      <c r="X8" s="11">
        <v>875819</v>
      </c>
      <c r="Y8" s="11">
        <v>-836847</v>
      </c>
      <c r="Z8" s="2">
        <v>-95.55</v>
      </c>
      <c r="AA8" s="15">
        <v>3503274</v>
      </c>
    </row>
    <row r="9" spans="1:27" ht="13.5">
      <c r="A9" s="46" t="s">
        <v>35</v>
      </c>
      <c r="B9" s="47"/>
      <c r="C9" s="9">
        <v>261880</v>
      </c>
      <c r="D9" s="10"/>
      <c r="E9" s="11">
        <v>20180000</v>
      </c>
      <c r="F9" s="11">
        <v>15680000</v>
      </c>
      <c r="G9" s="11"/>
      <c r="H9" s="11"/>
      <c r="I9" s="11">
        <v>114854</v>
      </c>
      <c r="J9" s="11">
        <v>114854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114854</v>
      </c>
      <c r="X9" s="11">
        <v>3920000</v>
      </c>
      <c r="Y9" s="11">
        <v>-3805146</v>
      </c>
      <c r="Z9" s="2">
        <v>-97.07</v>
      </c>
      <c r="AA9" s="15">
        <v>15680000</v>
      </c>
    </row>
    <row r="10" spans="1:27" ht="13.5">
      <c r="A10" s="46" t="s">
        <v>36</v>
      </c>
      <c r="B10" s="47"/>
      <c r="C10" s="9">
        <v>945219</v>
      </c>
      <c r="D10" s="10"/>
      <c r="E10" s="11">
        <v>13939500</v>
      </c>
      <c r="F10" s="11">
        <v>14925224</v>
      </c>
      <c r="G10" s="11"/>
      <c r="H10" s="11"/>
      <c r="I10" s="11">
        <v>365217</v>
      </c>
      <c r="J10" s="11">
        <v>365217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365217</v>
      </c>
      <c r="X10" s="11">
        <v>3731306</v>
      </c>
      <c r="Y10" s="11">
        <v>-3366089</v>
      </c>
      <c r="Z10" s="2">
        <v>-90.21</v>
      </c>
      <c r="AA10" s="15">
        <v>14925224</v>
      </c>
    </row>
    <row r="11" spans="1:27" ht="13.5">
      <c r="A11" s="48" t="s">
        <v>37</v>
      </c>
      <c r="B11" s="47"/>
      <c r="C11" s="49">
        <f aca="true" t="shared" si="1" ref="C11:Y11">SUM(C6:C10)</f>
        <v>18925798</v>
      </c>
      <c r="D11" s="50">
        <f t="shared" si="1"/>
        <v>0</v>
      </c>
      <c r="E11" s="51">
        <f t="shared" si="1"/>
        <v>68600415</v>
      </c>
      <c r="F11" s="51">
        <f t="shared" si="1"/>
        <v>82521130</v>
      </c>
      <c r="G11" s="51">
        <f t="shared" si="1"/>
        <v>72576</v>
      </c>
      <c r="H11" s="51">
        <f t="shared" si="1"/>
        <v>406532</v>
      </c>
      <c r="I11" s="51">
        <f t="shared" si="1"/>
        <v>1953661</v>
      </c>
      <c r="J11" s="51">
        <f t="shared" si="1"/>
        <v>2432769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2432769</v>
      </c>
      <c r="X11" s="51">
        <f t="shared" si="1"/>
        <v>20630283</v>
      </c>
      <c r="Y11" s="51">
        <f t="shared" si="1"/>
        <v>-18197514</v>
      </c>
      <c r="Z11" s="52">
        <f>+IF(X11&lt;&gt;0,+(Y11/X11)*100,0)</f>
        <v>-88.20777688798549</v>
      </c>
      <c r="AA11" s="53">
        <f>SUM(AA6:AA10)</f>
        <v>82521130</v>
      </c>
    </row>
    <row r="12" spans="1:27" ht="13.5">
      <c r="A12" s="54" t="s">
        <v>38</v>
      </c>
      <c r="B12" s="35"/>
      <c r="C12" s="9">
        <v>27527407</v>
      </c>
      <c r="D12" s="10"/>
      <c r="E12" s="11">
        <v>19701954</v>
      </c>
      <c r="F12" s="11">
        <v>73639313</v>
      </c>
      <c r="G12" s="11"/>
      <c r="H12" s="11">
        <v>2318474</v>
      </c>
      <c r="I12" s="11">
        <v>2071496</v>
      </c>
      <c r="J12" s="11">
        <v>4389970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4389970</v>
      </c>
      <c r="X12" s="11">
        <v>18409828</v>
      </c>
      <c r="Y12" s="11">
        <v>-14019858</v>
      </c>
      <c r="Z12" s="2">
        <v>-76.15</v>
      </c>
      <c r="AA12" s="15">
        <v>73639313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76256464</v>
      </c>
      <c r="D15" s="10"/>
      <c r="E15" s="11">
        <v>46806466</v>
      </c>
      <c r="F15" s="11">
        <v>21302914</v>
      </c>
      <c r="G15" s="11"/>
      <c r="H15" s="11">
        <v>5798</v>
      </c>
      <c r="I15" s="11">
        <v>514286</v>
      </c>
      <c r="J15" s="11">
        <v>520084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520084</v>
      </c>
      <c r="X15" s="11">
        <v>5325729</v>
      </c>
      <c r="Y15" s="11">
        <v>-4805645</v>
      </c>
      <c r="Z15" s="2">
        <v>-90.23</v>
      </c>
      <c r="AA15" s="15">
        <v>21302914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2196705</v>
      </c>
      <c r="D18" s="17"/>
      <c r="E18" s="18">
        <v>1070000</v>
      </c>
      <c r="F18" s="18">
        <v>1125091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281273</v>
      </c>
      <c r="Y18" s="18">
        <v>-281273</v>
      </c>
      <c r="Z18" s="3">
        <v>-100</v>
      </c>
      <c r="AA18" s="23">
        <v>1125091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40256074</v>
      </c>
      <c r="D20" s="59">
        <f t="shared" si="2"/>
        <v>0</v>
      </c>
      <c r="E20" s="60">
        <f t="shared" si="2"/>
        <v>73069205</v>
      </c>
      <c r="F20" s="60">
        <f t="shared" si="2"/>
        <v>100360100</v>
      </c>
      <c r="G20" s="60">
        <f t="shared" si="2"/>
        <v>2860609</v>
      </c>
      <c r="H20" s="60">
        <f t="shared" si="2"/>
        <v>2350818</v>
      </c>
      <c r="I20" s="60">
        <f t="shared" si="2"/>
        <v>4697131</v>
      </c>
      <c r="J20" s="60">
        <f t="shared" si="2"/>
        <v>9908558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9908558</v>
      </c>
      <c r="X20" s="60">
        <f t="shared" si="2"/>
        <v>25090026</v>
      </c>
      <c r="Y20" s="60">
        <f t="shared" si="2"/>
        <v>-15181468</v>
      </c>
      <c r="Z20" s="61">
        <f>+IF(X20&lt;&gt;0,+(Y20/X20)*100,0)</f>
        <v>-60.50798034246756</v>
      </c>
      <c r="AA20" s="62">
        <f>SUM(AA26:AA33)</f>
        <v>100360100</v>
      </c>
    </row>
    <row r="21" spans="1:27" ht="13.5">
      <c r="A21" s="46" t="s">
        <v>32</v>
      </c>
      <c r="B21" s="47"/>
      <c r="C21" s="9">
        <v>5831016</v>
      </c>
      <c r="D21" s="10"/>
      <c r="E21" s="11">
        <v>27440646</v>
      </c>
      <c r="F21" s="11">
        <v>37544672</v>
      </c>
      <c r="G21" s="11">
        <v>6000</v>
      </c>
      <c r="H21" s="11">
        <v>559975</v>
      </c>
      <c r="I21" s="11">
        <v>3151666</v>
      </c>
      <c r="J21" s="11">
        <v>3717641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3717641</v>
      </c>
      <c r="X21" s="11">
        <v>9386168</v>
      </c>
      <c r="Y21" s="11">
        <v>-5668527</v>
      </c>
      <c r="Z21" s="2">
        <v>-60.39</v>
      </c>
      <c r="AA21" s="15">
        <v>37544672</v>
      </c>
    </row>
    <row r="22" spans="1:27" ht="13.5">
      <c r="A22" s="46" t="s">
        <v>33</v>
      </c>
      <c r="B22" s="47"/>
      <c r="C22" s="9">
        <v>2103542</v>
      </c>
      <c r="D22" s="10"/>
      <c r="E22" s="11">
        <v>4600000</v>
      </c>
      <c r="F22" s="11">
        <v>5485563</v>
      </c>
      <c r="G22" s="11"/>
      <c r="H22" s="11">
        <v>487093</v>
      </c>
      <c r="I22" s="11">
        <v>274931</v>
      </c>
      <c r="J22" s="11">
        <v>762024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762024</v>
      </c>
      <c r="X22" s="11">
        <v>1371391</v>
      </c>
      <c r="Y22" s="11">
        <v>-609367</v>
      </c>
      <c r="Z22" s="2">
        <v>-44.43</v>
      </c>
      <c r="AA22" s="15">
        <v>5485563</v>
      </c>
    </row>
    <row r="23" spans="1:27" ht="13.5">
      <c r="A23" s="46" t="s">
        <v>34</v>
      </c>
      <c r="B23" s="47"/>
      <c r="C23" s="9"/>
      <c r="D23" s="10"/>
      <c r="E23" s="11">
        <v>500000</v>
      </c>
      <c r="F23" s="11">
        <v>1520431</v>
      </c>
      <c r="G23" s="11"/>
      <c r="H23" s="11">
        <v>408672</v>
      </c>
      <c r="I23" s="11"/>
      <c r="J23" s="11">
        <v>408672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408672</v>
      </c>
      <c r="X23" s="11">
        <v>380108</v>
      </c>
      <c r="Y23" s="11">
        <v>28564</v>
      </c>
      <c r="Z23" s="2">
        <v>7.51</v>
      </c>
      <c r="AA23" s="15">
        <v>1520431</v>
      </c>
    </row>
    <row r="24" spans="1:27" ht="13.5">
      <c r="A24" s="46" t="s">
        <v>35</v>
      </c>
      <c r="B24" s="47"/>
      <c r="C24" s="9"/>
      <c r="D24" s="10"/>
      <c r="E24" s="11">
        <v>32246559</v>
      </c>
      <c r="F24" s="11">
        <v>43479299</v>
      </c>
      <c r="G24" s="11">
        <v>2854609</v>
      </c>
      <c r="H24" s="11">
        <v>895078</v>
      </c>
      <c r="I24" s="11">
        <v>1179122</v>
      </c>
      <c r="J24" s="11">
        <v>4928809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4928809</v>
      </c>
      <c r="X24" s="11">
        <v>10869825</v>
      </c>
      <c r="Y24" s="11">
        <v>-5941016</v>
      </c>
      <c r="Z24" s="2">
        <v>-54.66</v>
      </c>
      <c r="AA24" s="15">
        <v>43479299</v>
      </c>
    </row>
    <row r="25" spans="1:27" ht="13.5">
      <c r="A25" s="46" t="s">
        <v>36</v>
      </c>
      <c r="B25" s="47"/>
      <c r="C25" s="9">
        <v>8171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7942729</v>
      </c>
      <c r="D26" s="50">
        <f t="shared" si="3"/>
        <v>0</v>
      </c>
      <c r="E26" s="51">
        <f t="shared" si="3"/>
        <v>64787205</v>
      </c>
      <c r="F26" s="51">
        <f t="shared" si="3"/>
        <v>88029965</v>
      </c>
      <c r="G26" s="51">
        <f t="shared" si="3"/>
        <v>2860609</v>
      </c>
      <c r="H26" s="51">
        <f t="shared" si="3"/>
        <v>2350818</v>
      </c>
      <c r="I26" s="51">
        <f t="shared" si="3"/>
        <v>4605719</v>
      </c>
      <c r="J26" s="51">
        <f t="shared" si="3"/>
        <v>9817146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9817146</v>
      </c>
      <c r="X26" s="51">
        <f t="shared" si="3"/>
        <v>22007492</v>
      </c>
      <c r="Y26" s="51">
        <f t="shared" si="3"/>
        <v>-12190346</v>
      </c>
      <c r="Z26" s="52">
        <f>+IF(X26&lt;&gt;0,+(Y26/X26)*100,0)</f>
        <v>-55.39180021058283</v>
      </c>
      <c r="AA26" s="53">
        <f>SUM(AA21:AA25)</f>
        <v>88029965</v>
      </c>
    </row>
    <row r="27" spans="1:27" ht="13.5">
      <c r="A27" s="54" t="s">
        <v>38</v>
      </c>
      <c r="B27" s="64"/>
      <c r="C27" s="9">
        <v>3697963</v>
      </c>
      <c r="D27" s="10"/>
      <c r="E27" s="11">
        <v>2320000</v>
      </c>
      <c r="F27" s="11">
        <v>4470238</v>
      </c>
      <c r="G27" s="11"/>
      <c r="H27" s="11"/>
      <c r="I27" s="11">
        <v>11200</v>
      </c>
      <c r="J27" s="11">
        <v>11200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11200</v>
      </c>
      <c r="X27" s="11">
        <v>1117560</v>
      </c>
      <c r="Y27" s="11">
        <v>-1106360</v>
      </c>
      <c r="Z27" s="2">
        <v>-99</v>
      </c>
      <c r="AA27" s="15">
        <v>4470238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28615382</v>
      </c>
      <c r="D30" s="10"/>
      <c r="E30" s="11">
        <v>4462000</v>
      </c>
      <c r="F30" s="11">
        <v>1596808</v>
      </c>
      <c r="G30" s="11"/>
      <c r="H30" s="11"/>
      <c r="I30" s="11">
        <v>80212</v>
      </c>
      <c r="J30" s="11">
        <v>80212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80212</v>
      </c>
      <c r="X30" s="11">
        <v>399202</v>
      </c>
      <c r="Y30" s="11">
        <v>-318990</v>
      </c>
      <c r="Z30" s="2">
        <v>-79.91</v>
      </c>
      <c r="AA30" s="15">
        <v>1596808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1500000</v>
      </c>
      <c r="F33" s="18">
        <v>6263089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1565772</v>
      </c>
      <c r="Y33" s="18">
        <v>-1565772</v>
      </c>
      <c r="Z33" s="3">
        <v>-100</v>
      </c>
      <c r="AA33" s="23">
        <v>6263089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18577081</v>
      </c>
      <c r="D36" s="10">
        <f t="shared" si="4"/>
        <v>0</v>
      </c>
      <c r="E36" s="11">
        <f t="shared" si="4"/>
        <v>35003191</v>
      </c>
      <c r="F36" s="11">
        <f t="shared" si="4"/>
        <v>50010048</v>
      </c>
      <c r="G36" s="11">
        <f t="shared" si="4"/>
        <v>6000</v>
      </c>
      <c r="H36" s="11">
        <f t="shared" si="4"/>
        <v>696751</v>
      </c>
      <c r="I36" s="11">
        <f t="shared" si="4"/>
        <v>3475283</v>
      </c>
      <c r="J36" s="11">
        <f t="shared" si="4"/>
        <v>4178034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4178034</v>
      </c>
      <c r="X36" s="11">
        <f t="shared" si="4"/>
        <v>12502512</v>
      </c>
      <c r="Y36" s="11">
        <f t="shared" si="4"/>
        <v>-8324478</v>
      </c>
      <c r="Z36" s="2">
        <f aca="true" t="shared" si="5" ref="Z36:Z49">+IF(X36&lt;&gt;0,+(Y36/X36)*100,0)</f>
        <v>-66.58244359213572</v>
      </c>
      <c r="AA36" s="15">
        <f>AA6+AA21</f>
        <v>50010048</v>
      </c>
    </row>
    <row r="37" spans="1:27" ht="13.5">
      <c r="A37" s="46" t="s">
        <v>33</v>
      </c>
      <c r="B37" s="47"/>
      <c r="C37" s="9">
        <f t="shared" si="4"/>
        <v>5366187</v>
      </c>
      <c r="D37" s="10">
        <f t="shared" si="4"/>
        <v>0</v>
      </c>
      <c r="E37" s="11">
        <f t="shared" si="4"/>
        <v>30512227</v>
      </c>
      <c r="F37" s="11">
        <f t="shared" si="4"/>
        <v>41432819</v>
      </c>
      <c r="G37" s="11">
        <f t="shared" si="4"/>
        <v>72576</v>
      </c>
      <c r="H37" s="11">
        <f t="shared" si="4"/>
        <v>756849</v>
      </c>
      <c r="I37" s="11">
        <f t="shared" si="4"/>
        <v>1385932</v>
      </c>
      <c r="J37" s="11">
        <f t="shared" si="4"/>
        <v>2215357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2215357</v>
      </c>
      <c r="X37" s="11">
        <f t="shared" si="4"/>
        <v>10358205</v>
      </c>
      <c r="Y37" s="11">
        <f t="shared" si="4"/>
        <v>-8142848</v>
      </c>
      <c r="Z37" s="2">
        <f t="shared" si="5"/>
        <v>-78.61253952784291</v>
      </c>
      <c r="AA37" s="15">
        <f>AA7+AA22</f>
        <v>41432819</v>
      </c>
    </row>
    <row r="38" spans="1:27" ht="13.5">
      <c r="A38" s="46" t="s">
        <v>34</v>
      </c>
      <c r="B38" s="47"/>
      <c r="C38" s="9">
        <f t="shared" si="4"/>
        <v>1709989</v>
      </c>
      <c r="D38" s="10">
        <f t="shared" si="4"/>
        <v>0</v>
      </c>
      <c r="E38" s="11">
        <f t="shared" si="4"/>
        <v>1506143</v>
      </c>
      <c r="F38" s="11">
        <f t="shared" si="4"/>
        <v>5023705</v>
      </c>
      <c r="G38" s="11">
        <f t="shared" si="4"/>
        <v>0</v>
      </c>
      <c r="H38" s="11">
        <f t="shared" si="4"/>
        <v>408672</v>
      </c>
      <c r="I38" s="11">
        <f t="shared" si="4"/>
        <v>38972</v>
      </c>
      <c r="J38" s="11">
        <f t="shared" si="4"/>
        <v>447644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447644</v>
      </c>
      <c r="X38" s="11">
        <f t="shared" si="4"/>
        <v>1255927</v>
      </c>
      <c r="Y38" s="11">
        <f t="shared" si="4"/>
        <v>-808283</v>
      </c>
      <c r="Z38" s="2">
        <f t="shared" si="5"/>
        <v>-64.35748256069023</v>
      </c>
      <c r="AA38" s="15">
        <f>AA8+AA23</f>
        <v>5023705</v>
      </c>
    </row>
    <row r="39" spans="1:27" ht="13.5">
      <c r="A39" s="46" t="s">
        <v>35</v>
      </c>
      <c r="B39" s="47"/>
      <c r="C39" s="9">
        <f t="shared" si="4"/>
        <v>261880</v>
      </c>
      <c r="D39" s="10">
        <f t="shared" si="4"/>
        <v>0</v>
      </c>
      <c r="E39" s="11">
        <f t="shared" si="4"/>
        <v>52426559</v>
      </c>
      <c r="F39" s="11">
        <f t="shared" si="4"/>
        <v>59159299</v>
      </c>
      <c r="G39" s="11">
        <f t="shared" si="4"/>
        <v>2854609</v>
      </c>
      <c r="H39" s="11">
        <f t="shared" si="4"/>
        <v>895078</v>
      </c>
      <c r="I39" s="11">
        <f t="shared" si="4"/>
        <v>1293976</v>
      </c>
      <c r="J39" s="11">
        <f t="shared" si="4"/>
        <v>5043663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5043663</v>
      </c>
      <c r="X39" s="11">
        <f t="shared" si="4"/>
        <v>14789825</v>
      </c>
      <c r="Y39" s="11">
        <f t="shared" si="4"/>
        <v>-9746162</v>
      </c>
      <c r="Z39" s="2">
        <f t="shared" si="5"/>
        <v>-65.89775064951749</v>
      </c>
      <c r="AA39" s="15">
        <f>AA9+AA24</f>
        <v>59159299</v>
      </c>
    </row>
    <row r="40" spans="1:27" ht="13.5">
      <c r="A40" s="46" t="s">
        <v>36</v>
      </c>
      <c r="B40" s="47"/>
      <c r="C40" s="9">
        <f t="shared" si="4"/>
        <v>953390</v>
      </c>
      <c r="D40" s="10">
        <f t="shared" si="4"/>
        <v>0</v>
      </c>
      <c r="E40" s="11">
        <f t="shared" si="4"/>
        <v>13939500</v>
      </c>
      <c r="F40" s="11">
        <f t="shared" si="4"/>
        <v>14925224</v>
      </c>
      <c r="G40" s="11">
        <f t="shared" si="4"/>
        <v>0</v>
      </c>
      <c r="H40" s="11">
        <f t="shared" si="4"/>
        <v>0</v>
      </c>
      <c r="I40" s="11">
        <f t="shared" si="4"/>
        <v>365217</v>
      </c>
      <c r="J40" s="11">
        <f t="shared" si="4"/>
        <v>365217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365217</v>
      </c>
      <c r="X40" s="11">
        <f t="shared" si="4"/>
        <v>3731306</v>
      </c>
      <c r="Y40" s="11">
        <f t="shared" si="4"/>
        <v>-3366089</v>
      </c>
      <c r="Z40" s="2">
        <f t="shared" si="5"/>
        <v>-90.2120865991693</v>
      </c>
      <c r="AA40" s="15">
        <f>AA10+AA25</f>
        <v>14925224</v>
      </c>
    </row>
    <row r="41" spans="1:27" ht="13.5">
      <c r="A41" s="48" t="s">
        <v>37</v>
      </c>
      <c r="B41" s="47"/>
      <c r="C41" s="49">
        <f aca="true" t="shared" si="6" ref="C41:Y41">SUM(C36:C40)</f>
        <v>26868527</v>
      </c>
      <c r="D41" s="50">
        <f t="shared" si="6"/>
        <v>0</v>
      </c>
      <c r="E41" s="51">
        <f t="shared" si="6"/>
        <v>133387620</v>
      </c>
      <c r="F41" s="51">
        <f t="shared" si="6"/>
        <v>170551095</v>
      </c>
      <c r="G41" s="51">
        <f t="shared" si="6"/>
        <v>2933185</v>
      </c>
      <c r="H41" s="51">
        <f t="shared" si="6"/>
        <v>2757350</v>
      </c>
      <c r="I41" s="51">
        <f t="shared" si="6"/>
        <v>6559380</v>
      </c>
      <c r="J41" s="51">
        <f t="shared" si="6"/>
        <v>12249915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12249915</v>
      </c>
      <c r="X41" s="51">
        <f t="shared" si="6"/>
        <v>42637775</v>
      </c>
      <c r="Y41" s="51">
        <f t="shared" si="6"/>
        <v>-30387860</v>
      </c>
      <c r="Z41" s="52">
        <f t="shared" si="5"/>
        <v>-71.26980711352785</v>
      </c>
      <c r="AA41" s="53">
        <f>SUM(AA36:AA40)</f>
        <v>170551095</v>
      </c>
    </row>
    <row r="42" spans="1:27" ht="13.5">
      <c r="A42" s="54" t="s">
        <v>38</v>
      </c>
      <c r="B42" s="35"/>
      <c r="C42" s="65">
        <f aca="true" t="shared" si="7" ref="C42:Y48">C12+C27</f>
        <v>31225370</v>
      </c>
      <c r="D42" s="66">
        <f t="shared" si="7"/>
        <v>0</v>
      </c>
      <c r="E42" s="67">
        <f t="shared" si="7"/>
        <v>22021954</v>
      </c>
      <c r="F42" s="67">
        <f t="shared" si="7"/>
        <v>78109551</v>
      </c>
      <c r="G42" s="67">
        <f t="shared" si="7"/>
        <v>0</v>
      </c>
      <c r="H42" s="67">
        <f t="shared" si="7"/>
        <v>2318474</v>
      </c>
      <c r="I42" s="67">
        <f t="shared" si="7"/>
        <v>2082696</v>
      </c>
      <c r="J42" s="67">
        <f t="shared" si="7"/>
        <v>4401170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4401170</v>
      </c>
      <c r="X42" s="67">
        <f t="shared" si="7"/>
        <v>19527388</v>
      </c>
      <c r="Y42" s="67">
        <f t="shared" si="7"/>
        <v>-15126218</v>
      </c>
      <c r="Z42" s="69">
        <f t="shared" si="5"/>
        <v>-77.46155297370032</v>
      </c>
      <c r="AA42" s="68">
        <f aca="true" t="shared" si="8" ref="AA42:AA48">AA12+AA27</f>
        <v>78109551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104871846</v>
      </c>
      <c r="D45" s="66">
        <f t="shared" si="7"/>
        <v>0</v>
      </c>
      <c r="E45" s="67">
        <f t="shared" si="7"/>
        <v>51268466</v>
      </c>
      <c r="F45" s="67">
        <f t="shared" si="7"/>
        <v>22899722</v>
      </c>
      <c r="G45" s="67">
        <f t="shared" si="7"/>
        <v>0</v>
      </c>
      <c r="H45" s="67">
        <f t="shared" si="7"/>
        <v>5798</v>
      </c>
      <c r="I45" s="67">
        <f t="shared" si="7"/>
        <v>594498</v>
      </c>
      <c r="J45" s="67">
        <f t="shared" si="7"/>
        <v>600296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600296</v>
      </c>
      <c r="X45" s="67">
        <f t="shared" si="7"/>
        <v>5724931</v>
      </c>
      <c r="Y45" s="67">
        <f t="shared" si="7"/>
        <v>-5124635</v>
      </c>
      <c r="Z45" s="69">
        <f t="shared" si="5"/>
        <v>-89.51435397212649</v>
      </c>
      <c r="AA45" s="68">
        <f t="shared" si="8"/>
        <v>22899722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2196705</v>
      </c>
      <c r="D48" s="66">
        <f t="shared" si="7"/>
        <v>0</v>
      </c>
      <c r="E48" s="67">
        <f t="shared" si="7"/>
        <v>2570000</v>
      </c>
      <c r="F48" s="67">
        <f t="shared" si="7"/>
        <v>7388180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1847045</v>
      </c>
      <c r="Y48" s="67">
        <f t="shared" si="7"/>
        <v>-1847045</v>
      </c>
      <c r="Z48" s="69">
        <f t="shared" si="5"/>
        <v>-100</v>
      </c>
      <c r="AA48" s="68">
        <f t="shared" si="8"/>
        <v>7388180</v>
      </c>
    </row>
    <row r="49" spans="1:27" ht="13.5">
      <c r="A49" s="75" t="s">
        <v>49</v>
      </c>
      <c r="B49" s="76"/>
      <c r="C49" s="77">
        <f aca="true" t="shared" si="9" ref="C49:Y49">SUM(C41:C48)</f>
        <v>165162448</v>
      </c>
      <c r="D49" s="78">
        <f t="shared" si="9"/>
        <v>0</v>
      </c>
      <c r="E49" s="79">
        <f t="shared" si="9"/>
        <v>209248040</v>
      </c>
      <c r="F49" s="79">
        <f t="shared" si="9"/>
        <v>278948548</v>
      </c>
      <c r="G49" s="79">
        <f t="shared" si="9"/>
        <v>2933185</v>
      </c>
      <c r="H49" s="79">
        <f t="shared" si="9"/>
        <v>5081622</v>
      </c>
      <c r="I49" s="79">
        <f t="shared" si="9"/>
        <v>9236574</v>
      </c>
      <c r="J49" s="79">
        <f t="shared" si="9"/>
        <v>17251381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17251381</v>
      </c>
      <c r="X49" s="79">
        <f t="shared" si="9"/>
        <v>69737139</v>
      </c>
      <c r="Y49" s="79">
        <f t="shared" si="9"/>
        <v>-52485758</v>
      </c>
      <c r="Z49" s="80">
        <f t="shared" si="5"/>
        <v>-75.26227595886891</v>
      </c>
      <c r="AA49" s="81">
        <f>SUM(AA41:AA48)</f>
        <v>278948548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46487170</v>
      </c>
      <c r="F51" s="67">
        <f t="shared" si="10"/>
        <v>46487170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11621793</v>
      </c>
      <c r="Y51" s="67">
        <f t="shared" si="10"/>
        <v>-11621793</v>
      </c>
      <c r="Z51" s="69">
        <f>+IF(X51&lt;&gt;0,+(Y51/X51)*100,0)</f>
        <v>-100</v>
      </c>
      <c r="AA51" s="68">
        <f>SUM(AA57:AA61)</f>
        <v>46487170</v>
      </c>
    </row>
    <row r="52" spans="1:27" ht="13.5">
      <c r="A52" s="84" t="s">
        <v>32</v>
      </c>
      <c r="B52" s="47"/>
      <c r="C52" s="9"/>
      <c r="D52" s="10"/>
      <c r="E52" s="11">
        <v>5027375</v>
      </c>
      <c r="F52" s="11">
        <v>5027375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1256844</v>
      </c>
      <c r="Y52" s="11">
        <v>-1256844</v>
      </c>
      <c r="Z52" s="2">
        <v>-100</v>
      </c>
      <c r="AA52" s="15">
        <v>5027375</v>
      </c>
    </row>
    <row r="53" spans="1:27" ht="13.5">
      <c r="A53" s="84" t="s">
        <v>33</v>
      </c>
      <c r="B53" s="47"/>
      <c r="C53" s="9"/>
      <c r="D53" s="10"/>
      <c r="E53" s="11">
        <v>5703880</v>
      </c>
      <c r="F53" s="11">
        <v>5703880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1425970</v>
      </c>
      <c r="Y53" s="11">
        <v>-1425970</v>
      </c>
      <c r="Z53" s="2">
        <v>-100</v>
      </c>
      <c r="AA53" s="15">
        <v>5703880</v>
      </c>
    </row>
    <row r="54" spans="1:27" ht="13.5">
      <c r="A54" s="84" t="s">
        <v>34</v>
      </c>
      <c r="B54" s="47"/>
      <c r="C54" s="9"/>
      <c r="D54" s="10"/>
      <c r="E54" s="11">
        <v>1555880</v>
      </c>
      <c r="F54" s="11">
        <v>1555880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388970</v>
      </c>
      <c r="Y54" s="11">
        <v>-388970</v>
      </c>
      <c r="Z54" s="2">
        <v>-100</v>
      </c>
      <c r="AA54" s="15">
        <v>1555880</v>
      </c>
    </row>
    <row r="55" spans="1:27" ht="13.5">
      <c r="A55" s="84" t="s">
        <v>35</v>
      </c>
      <c r="B55" s="47"/>
      <c r="C55" s="9"/>
      <c r="D55" s="10"/>
      <c r="E55" s="11">
        <v>2236500</v>
      </c>
      <c r="F55" s="11">
        <v>2236500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559125</v>
      </c>
      <c r="Y55" s="11">
        <v>-559125</v>
      </c>
      <c r="Z55" s="2">
        <v>-100</v>
      </c>
      <c r="AA55" s="15">
        <v>2236500</v>
      </c>
    </row>
    <row r="56" spans="1:27" ht="13.5">
      <c r="A56" s="84" t="s">
        <v>36</v>
      </c>
      <c r="B56" s="47"/>
      <c r="C56" s="9"/>
      <c r="D56" s="10"/>
      <c r="E56" s="11">
        <v>120750</v>
      </c>
      <c r="F56" s="11">
        <v>120750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30188</v>
      </c>
      <c r="Y56" s="11">
        <v>-30188</v>
      </c>
      <c r="Z56" s="2">
        <v>-100</v>
      </c>
      <c r="AA56" s="15">
        <v>120750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14644385</v>
      </c>
      <c r="F57" s="51">
        <f t="shared" si="11"/>
        <v>14644385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3661097</v>
      </c>
      <c r="Y57" s="51">
        <f t="shared" si="11"/>
        <v>-3661097</v>
      </c>
      <c r="Z57" s="52">
        <f>+IF(X57&lt;&gt;0,+(Y57/X57)*100,0)</f>
        <v>-100</v>
      </c>
      <c r="AA57" s="53">
        <f>SUM(AA52:AA56)</f>
        <v>14644385</v>
      </c>
    </row>
    <row r="58" spans="1:27" ht="13.5">
      <c r="A58" s="86" t="s">
        <v>38</v>
      </c>
      <c r="B58" s="35"/>
      <c r="C58" s="9"/>
      <c r="D58" s="10"/>
      <c r="E58" s="11">
        <v>3190905</v>
      </c>
      <c r="F58" s="11">
        <v>3190905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797726</v>
      </c>
      <c r="Y58" s="11">
        <v>-797726</v>
      </c>
      <c r="Z58" s="2">
        <v>-100</v>
      </c>
      <c r="AA58" s="15">
        <v>3190905</v>
      </c>
    </row>
    <row r="59" spans="1:27" ht="13.5">
      <c r="A59" s="86" t="s">
        <v>39</v>
      </c>
      <c r="B59" s="35"/>
      <c r="C59" s="12"/>
      <c r="D59" s="13"/>
      <c r="E59" s="14">
        <v>31500</v>
      </c>
      <c r="F59" s="14">
        <v>31500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7875</v>
      </c>
      <c r="Y59" s="14">
        <v>-7875</v>
      </c>
      <c r="Z59" s="2">
        <v>-100</v>
      </c>
      <c r="AA59" s="22">
        <v>31500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28620380</v>
      </c>
      <c r="F61" s="11">
        <v>28620380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7155095</v>
      </c>
      <c r="Y61" s="11">
        <v>-7155095</v>
      </c>
      <c r="Z61" s="2">
        <v>-100</v>
      </c>
      <c r="AA61" s="15">
        <v>28620380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46487170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46487170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57420981</v>
      </c>
      <c r="D5" s="42">
        <f t="shared" si="0"/>
        <v>0</v>
      </c>
      <c r="E5" s="43">
        <f t="shared" si="0"/>
        <v>36380020</v>
      </c>
      <c r="F5" s="43">
        <f t="shared" si="0"/>
        <v>36380020</v>
      </c>
      <c r="G5" s="43">
        <f t="shared" si="0"/>
        <v>477459</v>
      </c>
      <c r="H5" s="43">
        <f t="shared" si="0"/>
        <v>812163</v>
      </c>
      <c r="I5" s="43">
        <f t="shared" si="0"/>
        <v>342472</v>
      </c>
      <c r="J5" s="43">
        <f t="shared" si="0"/>
        <v>1632094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1632094</v>
      </c>
      <c r="X5" s="43">
        <f t="shared" si="0"/>
        <v>9095005</v>
      </c>
      <c r="Y5" s="43">
        <f t="shared" si="0"/>
        <v>-7462911</v>
      </c>
      <c r="Z5" s="44">
        <f>+IF(X5&lt;&gt;0,+(Y5/X5)*100,0)</f>
        <v>-82.05505109672838</v>
      </c>
      <c r="AA5" s="45">
        <f>SUM(AA11:AA18)</f>
        <v>36380020</v>
      </c>
    </row>
    <row r="6" spans="1:27" ht="13.5">
      <c r="A6" s="46" t="s">
        <v>32</v>
      </c>
      <c r="B6" s="47"/>
      <c r="C6" s="9">
        <v>16965604</v>
      </c>
      <c r="D6" s="10"/>
      <c r="E6" s="11"/>
      <c r="F6" s="11"/>
      <c r="G6" s="11">
        <v>3938</v>
      </c>
      <c r="H6" s="11">
        <v>1130</v>
      </c>
      <c r="I6" s="11">
        <v>490</v>
      </c>
      <c r="J6" s="11">
        <v>5558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5558</v>
      </c>
      <c r="X6" s="11"/>
      <c r="Y6" s="11">
        <v>5558</v>
      </c>
      <c r="Z6" s="2"/>
      <c r="AA6" s="15"/>
    </row>
    <row r="7" spans="1:27" ht="13.5">
      <c r="A7" s="46" t="s">
        <v>33</v>
      </c>
      <c r="B7" s="47"/>
      <c r="C7" s="9">
        <v>7440305</v>
      </c>
      <c r="D7" s="10"/>
      <c r="E7" s="11">
        <v>2100000</v>
      </c>
      <c r="F7" s="11">
        <v>2100000</v>
      </c>
      <c r="G7" s="11">
        <v>16050</v>
      </c>
      <c r="H7" s="11">
        <v>83667</v>
      </c>
      <c r="I7" s="11">
        <v>134654</v>
      </c>
      <c r="J7" s="11">
        <v>234371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234371</v>
      </c>
      <c r="X7" s="11">
        <v>525000</v>
      </c>
      <c r="Y7" s="11">
        <v>-290629</v>
      </c>
      <c r="Z7" s="2">
        <v>-55.36</v>
      </c>
      <c r="AA7" s="15">
        <v>2100000</v>
      </c>
    </row>
    <row r="8" spans="1:27" ht="13.5">
      <c r="A8" s="46" t="s">
        <v>34</v>
      </c>
      <c r="B8" s="47"/>
      <c r="C8" s="9">
        <v>11882461</v>
      </c>
      <c r="D8" s="10"/>
      <c r="E8" s="11">
        <v>6153200</v>
      </c>
      <c r="F8" s="11">
        <v>6153200</v>
      </c>
      <c r="G8" s="11"/>
      <c r="H8" s="11">
        <v>698731</v>
      </c>
      <c r="I8" s="11">
        <v>2740</v>
      </c>
      <c r="J8" s="11">
        <v>701471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701471</v>
      </c>
      <c r="X8" s="11">
        <v>1538300</v>
      </c>
      <c r="Y8" s="11">
        <v>-836829</v>
      </c>
      <c r="Z8" s="2">
        <v>-54.4</v>
      </c>
      <c r="AA8" s="15">
        <v>6153200</v>
      </c>
    </row>
    <row r="9" spans="1:27" ht="13.5">
      <c r="A9" s="46" t="s">
        <v>35</v>
      </c>
      <c r="B9" s="47"/>
      <c r="C9" s="9">
        <v>9092826</v>
      </c>
      <c r="D9" s="10"/>
      <c r="E9" s="11">
        <v>250000</v>
      </c>
      <c r="F9" s="11">
        <v>250000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62500</v>
      </c>
      <c r="Y9" s="11">
        <v>-62500</v>
      </c>
      <c r="Z9" s="2">
        <v>-100</v>
      </c>
      <c r="AA9" s="15">
        <v>250000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45381196</v>
      </c>
      <c r="D11" s="50">
        <f t="shared" si="1"/>
        <v>0</v>
      </c>
      <c r="E11" s="51">
        <f t="shared" si="1"/>
        <v>8503200</v>
      </c>
      <c r="F11" s="51">
        <f t="shared" si="1"/>
        <v>8503200</v>
      </c>
      <c r="G11" s="51">
        <f t="shared" si="1"/>
        <v>19988</v>
      </c>
      <c r="H11" s="51">
        <f t="shared" si="1"/>
        <v>783528</v>
      </c>
      <c r="I11" s="51">
        <f t="shared" si="1"/>
        <v>137884</v>
      </c>
      <c r="J11" s="51">
        <f t="shared" si="1"/>
        <v>941400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941400</v>
      </c>
      <c r="X11" s="51">
        <f t="shared" si="1"/>
        <v>2125800</v>
      </c>
      <c r="Y11" s="51">
        <f t="shared" si="1"/>
        <v>-1184400</v>
      </c>
      <c r="Z11" s="52">
        <f>+IF(X11&lt;&gt;0,+(Y11/X11)*100,0)</f>
        <v>-55.71549534292972</v>
      </c>
      <c r="AA11" s="53">
        <f>SUM(AA6:AA10)</f>
        <v>8503200</v>
      </c>
    </row>
    <row r="12" spans="1:27" ht="13.5">
      <c r="A12" s="54" t="s">
        <v>38</v>
      </c>
      <c r="B12" s="35"/>
      <c r="C12" s="9">
        <v>4252145</v>
      </c>
      <c r="D12" s="10"/>
      <c r="E12" s="11">
        <v>21386800</v>
      </c>
      <c r="F12" s="11">
        <v>21386800</v>
      </c>
      <c r="G12" s="11">
        <v>457471</v>
      </c>
      <c r="H12" s="11">
        <v>10672</v>
      </c>
      <c r="I12" s="11">
        <v>68663</v>
      </c>
      <c r="J12" s="11">
        <v>536806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536806</v>
      </c>
      <c r="X12" s="11">
        <v>5346700</v>
      </c>
      <c r="Y12" s="11">
        <v>-4809894</v>
      </c>
      <c r="Z12" s="2">
        <v>-89.96</v>
      </c>
      <c r="AA12" s="15">
        <v>21386800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7787640</v>
      </c>
      <c r="D15" s="10"/>
      <c r="E15" s="11">
        <v>6490020</v>
      </c>
      <c r="F15" s="11">
        <v>6490020</v>
      </c>
      <c r="G15" s="11"/>
      <c r="H15" s="11">
        <v>17963</v>
      </c>
      <c r="I15" s="11">
        <v>135925</v>
      </c>
      <c r="J15" s="11">
        <v>153888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153888</v>
      </c>
      <c r="X15" s="11">
        <v>1622505</v>
      </c>
      <c r="Y15" s="11">
        <v>-1468617</v>
      </c>
      <c r="Z15" s="2">
        <v>-90.52</v>
      </c>
      <c r="AA15" s="15">
        <v>6490020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29521356</v>
      </c>
      <c r="D20" s="59">
        <f t="shared" si="2"/>
        <v>0</v>
      </c>
      <c r="E20" s="60">
        <f t="shared" si="2"/>
        <v>38309649</v>
      </c>
      <c r="F20" s="60">
        <f t="shared" si="2"/>
        <v>38309649</v>
      </c>
      <c r="G20" s="60">
        <f t="shared" si="2"/>
        <v>40715</v>
      </c>
      <c r="H20" s="60">
        <f t="shared" si="2"/>
        <v>68950</v>
      </c>
      <c r="I20" s="60">
        <f t="shared" si="2"/>
        <v>2323550</v>
      </c>
      <c r="J20" s="60">
        <f t="shared" si="2"/>
        <v>2433215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2433215</v>
      </c>
      <c r="X20" s="60">
        <f t="shared" si="2"/>
        <v>9577412</v>
      </c>
      <c r="Y20" s="60">
        <f t="shared" si="2"/>
        <v>-7144197</v>
      </c>
      <c r="Z20" s="61">
        <f>+IF(X20&lt;&gt;0,+(Y20/X20)*100,0)</f>
        <v>-74.59423276350647</v>
      </c>
      <c r="AA20" s="62">
        <f>SUM(AA26:AA33)</f>
        <v>38309649</v>
      </c>
    </row>
    <row r="21" spans="1:27" ht="13.5">
      <c r="A21" s="46" t="s">
        <v>32</v>
      </c>
      <c r="B21" s="47"/>
      <c r="C21" s="9">
        <v>18297000</v>
      </c>
      <c r="D21" s="10"/>
      <c r="E21" s="11">
        <v>17100000</v>
      </c>
      <c r="F21" s="11">
        <v>17100000</v>
      </c>
      <c r="G21" s="11">
        <v>2260</v>
      </c>
      <c r="H21" s="11">
        <v>2808</v>
      </c>
      <c r="I21" s="11">
        <v>1500</v>
      </c>
      <c r="J21" s="11">
        <v>6568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6568</v>
      </c>
      <c r="X21" s="11">
        <v>4275000</v>
      </c>
      <c r="Y21" s="11">
        <v>-4268432</v>
      </c>
      <c r="Z21" s="2">
        <v>-99.85</v>
      </c>
      <c r="AA21" s="15">
        <v>17100000</v>
      </c>
    </row>
    <row r="22" spans="1:27" ht="13.5">
      <c r="A22" s="46" t="s">
        <v>33</v>
      </c>
      <c r="B22" s="47"/>
      <c r="C22" s="9">
        <v>6186592</v>
      </c>
      <c r="D22" s="10"/>
      <c r="E22" s="11">
        <v>7000000</v>
      </c>
      <c r="F22" s="11">
        <v>7000000</v>
      </c>
      <c r="G22" s="11">
        <v>38455</v>
      </c>
      <c r="H22" s="11">
        <v>66142</v>
      </c>
      <c r="I22" s="11">
        <v>2322050</v>
      </c>
      <c r="J22" s="11">
        <v>2426647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2426647</v>
      </c>
      <c r="X22" s="11">
        <v>1750000</v>
      </c>
      <c r="Y22" s="11">
        <v>676647</v>
      </c>
      <c r="Z22" s="2">
        <v>38.67</v>
      </c>
      <c r="AA22" s="15">
        <v>7000000</v>
      </c>
    </row>
    <row r="23" spans="1:27" ht="13.5">
      <c r="A23" s="46" t="s">
        <v>34</v>
      </c>
      <c r="B23" s="47"/>
      <c r="C23" s="9"/>
      <c r="D23" s="10"/>
      <c r="E23" s="11">
        <v>2209649</v>
      </c>
      <c r="F23" s="11">
        <v>2209649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552412</v>
      </c>
      <c r="Y23" s="11">
        <v>-552412</v>
      </c>
      <c r="Z23" s="2">
        <v>-100</v>
      </c>
      <c r="AA23" s="15">
        <v>2209649</v>
      </c>
    </row>
    <row r="24" spans="1:27" ht="13.5">
      <c r="A24" s="46" t="s">
        <v>35</v>
      </c>
      <c r="B24" s="47"/>
      <c r="C24" s="9">
        <v>3535379</v>
      </c>
      <c r="D24" s="10"/>
      <c r="E24" s="11">
        <v>5500000</v>
      </c>
      <c r="F24" s="11">
        <v>5500000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1375000</v>
      </c>
      <c r="Y24" s="11">
        <v>-1375000</v>
      </c>
      <c r="Z24" s="2">
        <v>-100</v>
      </c>
      <c r="AA24" s="15">
        <v>5500000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28018971</v>
      </c>
      <c r="D26" s="50">
        <f t="shared" si="3"/>
        <v>0</v>
      </c>
      <c r="E26" s="51">
        <f t="shared" si="3"/>
        <v>31809649</v>
      </c>
      <c r="F26" s="51">
        <f t="shared" si="3"/>
        <v>31809649</v>
      </c>
      <c r="G26" s="51">
        <f t="shared" si="3"/>
        <v>40715</v>
      </c>
      <c r="H26" s="51">
        <f t="shared" si="3"/>
        <v>68950</v>
      </c>
      <c r="I26" s="51">
        <f t="shared" si="3"/>
        <v>2323550</v>
      </c>
      <c r="J26" s="51">
        <f t="shared" si="3"/>
        <v>2433215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2433215</v>
      </c>
      <c r="X26" s="51">
        <f t="shared" si="3"/>
        <v>7952412</v>
      </c>
      <c r="Y26" s="51">
        <f t="shared" si="3"/>
        <v>-5519197</v>
      </c>
      <c r="Z26" s="52">
        <f>+IF(X26&lt;&gt;0,+(Y26/X26)*100,0)</f>
        <v>-69.4028050860544</v>
      </c>
      <c r="AA26" s="53">
        <f>SUM(AA21:AA25)</f>
        <v>31809649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1502385</v>
      </c>
      <c r="D30" s="10"/>
      <c r="E30" s="11">
        <v>6500000</v>
      </c>
      <c r="F30" s="11">
        <v>6500000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1625000</v>
      </c>
      <c r="Y30" s="11">
        <v>-1625000</v>
      </c>
      <c r="Z30" s="2">
        <v>-100</v>
      </c>
      <c r="AA30" s="15">
        <v>6500000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35262604</v>
      </c>
      <c r="D36" s="10">
        <f t="shared" si="4"/>
        <v>0</v>
      </c>
      <c r="E36" s="11">
        <f t="shared" si="4"/>
        <v>17100000</v>
      </c>
      <c r="F36" s="11">
        <f t="shared" si="4"/>
        <v>17100000</v>
      </c>
      <c r="G36" s="11">
        <f t="shared" si="4"/>
        <v>6198</v>
      </c>
      <c r="H36" s="11">
        <f t="shared" si="4"/>
        <v>3938</v>
      </c>
      <c r="I36" s="11">
        <f t="shared" si="4"/>
        <v>1990</v>
      </c>
      <c r="J36" s="11">
        <f t="shared" si="4"/>
        <v>12126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12126</v>
      </c>
      <c r="X36" s="11">
        <f t="shared" si="4"/>
        <v>4275000</v>
      </c>
      <c r="Y36" s="11">
        <f t="shared" si="4"/>
        <v>-4262874</v>
      </c>
      <c r="Z36" s="2">
        <f aca="true" t="shared" si="5" ref="Z36:Z49">+IF(X36&lt;&gt;0,+(Y36/X36)*100,0)</f>
        <v>-99.71635087719298</v>
      </c>
      <c r="AA36" s="15">
        <f>AA6+AA21</f>
        <v>17100000</v>
      </c>
    </row>
    <row r="37" spans="1:27" ht="13.5">
      <c r="A37" s="46" t="s">
        <v>33</v>
      </c>
      <c r="B37" s="47"/>
      <c r="C37" s="9">
        <f t="shared" si="4"/>
        <v>13626897</v>
      </c>
      <c r="D37" s="10">
        <f t="shared" si="4"/>
        <v>0</v>
      </c>
      <c r="E37" s="11">
        <f t="shared" si="4"/>
        <v>9100000</v>
      </c>
      <c r="F37" s="11">
        <f t="shared" si="4"/>
        <v>9100000</v>
      </c>
      <c r="G37" s="11">
        <f t="shared" si="4"/>
        <v>54505</v>
      </c>
      <c r="H37" s="11">
        <f t="shared" si="4"/>
        <v>149809</v>
      </c>
      <c r="I37" s="11">
        <f t="shared" si="4"/>
        <v>2456704</v>
      </c>
      <c r="J37" s="11">
        <f t="shared" si="4"/>
        <v>2661018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2661018</v>
      </c>
      <c r="X37" s="11">
        <f t="shared" si="4"/>
        <v>2275000</v>
      </c>
      <c r="Y37" s="11">
        <f t="shared" si="4"/>
        <v>386018</v>
      </c>
      <c r="Z37" s="2">
        <f t="shared" si="5"/>
        <v>16.967824175824177</v>
      </c>
      <c r="AA37" s="15">
        <f>AA7+AA22</f>
        <v>9100000</v>
      </c>
    </row>
    <row r="38" spans="1:27" ht="13.5">
      <c r="A38" s="46" t="s">
        <v>34</v>
      </c>
      <c r="B38" s="47"/>
      <c r="C38" s="9">
        <f t="shared" si="4"/>
        <v>11882461</v>
      </c>
      <c r="D38" s="10">
        <f t="shared" si="4"/>
        <v>0</v>
      </c>
      <c r="E38" s="11">
        <f t="shared" si="4"/>
        <v>8362849</v>
      </c>
      <c r="F38" s="11">
        <f t="shared" si="4"/>
        <v>8362849</v>
      </c>
      <c r="G38" s="11">
        <f t="shared" si="4"/>
        <v>0</v>
      </c>
      <c r="H38" s="11">
        <f t="shared" si="4"/>
        <v>698731</v>
      </c>
      <c r="I38" s="11">
        <f t="shared" si="4"/>
        <v>2740</v>
      </c>
      <c r="J38" s="11">
        <f t="shared" si="4"/>
        <v>701471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701471</v>
      </c>
      <c r="X38" s="11">
        <f t="shared" si="4"/>
        <v>2090712</v>
      </c>
      <c r="Y38" s="11">
        <f t="shared" si="4"/>
        <v>-1389241</v>
      </c>
      <c r="Z38" s="2">
        <f t="shared" si="5"/>
        <v>-66.44822433697229</v>
      </c>
      <c r="AA38" s="15">
        <f>AA8+AA23</f>
        <v>8362849</v>
      </c>
    </row>
    <row r="39" spans="1:27" ht="13.5">
      <c r="A39" s="46" t="s">
        <v>35</v>
      </c>
      <c r="B39" s="47"/>
      <c r="C39" s="9">
        <f t="shared" si="4"/>
        <v>12628205</v>
      </c>
      <c r="D39" s="10">
        <f t="shared" si="4"/>
        <v>0</v>
      </c>
      <c r="E39" s="11">
        <f t="shared" si="4"/>
        <v>5750000</v>
      </c>
      <c r="F39" s="11">
        <f t="shared" si="4"/>
        <v>5750000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1437500</v>
      </c>
      <c r="Y39" s="11">
        <f t="shared" si="4"/>
        <v>-1437500</v>
      </c>
      <c r="Z39" s="2">
        <f t="shared" si="5"/>
        <v>-100</v>
      </c>
      <c r="AA39" s="15">
        <f>AA9+AA24</f>
        <v>5750000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73400167</v>
      </c>
      <c r="D41" s="50">
        <f t="shared" si="6"/>
        <v>0</v>
      </c>
      <c r="E41" s="51">
        <f t="shared" si="6"/>
        <v>40312849</v>
      </c>
      <c r="F41" s="51">
        <f t="shared" si="6"/>
        <v>40312849</v>
      </c>
      <c r="G41" s="51">
        <f t="shared" si="6"/>
        <v>60703</v>
      </c>
      <c r="H41" s="51">
        <f t="shared" si="6"/>
        <v>852478</v>
      </c>
      <c r="I41" s="51">
        <f t="shared" si="6"/>
        <v>2461434</v>
      </c>
      <c r="J41" s="51">
        <f t="shared" si="6"/>
        <v>3374615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3374615</v>
      </c>
      <c r="X41" s="51">
        <f t="shared" si="6"/>
        <v>10078212</v>
      </c>
      <c r="Y41" s="51">
        <f t="shared" si="6"/>
        <v>-6703597</v>
      </c>
      <c r="Z41" s="52">
        <f t="shared" si="5"/>
        <v>-66.5157371168616</v>
      </c>
      <c r="AA41" s="53">
        <f>SUM(AA36:AA40)</f>
        <v>40312849</v>
      </c>
    </row>
    <row r="42" spans="1:27" ht="13.5">
      <c r="A42" s="54" t="s">
        <v>38</v>
      </c>
      <c r="B42" s="35"/>
      <c r="C42" s="65">
        <f aca="true" t="shared" si="7" ref="C42:Y48">C12+C27</f>
        <v>4252145</v>
      </c>
      <c r="D42" s="66">
        <f t="shared" si="7"/>
        <v>0</v>
      </c>
      <c r="E42" s="67">
        <f t="shared" si="7"/>
        <v>21386800</v>
      </c>
      <c r="F42" s="67">
        <f t="shared" si="7"/>
        <v>21386800</v>
      </c>
      <c r="G42" s="67">
        <f t="shared" si="7"/>
        <v>457471</v>
      </c>
      <c r="H42" s="67">
        <f t="shared" si="7"/>
        <v>10672</v>
      </c>
      <c r="I42" s="67">
        <f t="shared" si="7"/>
        <v>68663</v>
      </c>
      <c r="J42" s="67">
        <f t="shared" si="7"/>
        <v>536806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536806</v>
      </c>
      <c r="X42" s="67">
        <f t="shared" si="7"/>
        <v>5346700</v>
      </c>
      <c r="Y42" s="67">
        <f t="shared" si="7"/>
        <v>-4809894</v>
      </c>
      <c r="Z42" s="69">
        <f t="shared" si="5"/>
        <v>-89.96005012437578</v>
      </c>
      <c r="AA42" s="68">
        <f aca="true" t="shared" si="8" ref="AA42:AA48">AA12+AA27</f>
        <v>21386800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9290025</v>
      </c>
      <c r="D45" s="66">
        <f t="shared" si="7"/>
        <v>0</v>
      </c>
      <c r="E45" s="67">
        <f t="shared" si="7"/>
        <v>12990020</v>
      </c>
      <c r="F45" s="67">
        <f t="shared" si="7"/>
        <v>12990020</v>
      </c>
      <c r="G45" s="67">
        <f t="shared" si="7"/>
        <v>0</v>
      </c>
      <c r="H45" s="67">
        <f t="shared" si="7"/>
        <v>17963</v>
      </c>
      <c r="I45" s="67">
        <f t="shared" si="7"/>
        <v>135925</v>
      </c>
      <c r="J45" s="67">
        <f t="shared" si="7"/>
        <v>153888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153888</v>
      </c>
      <c r="X45" s="67">
        <f t="shared" si="7"/>
        <v>3247505</v>
      </c>
      <c r="Y45" s="67">
        <f t="shared" si="7"/>
        <v>-3093617</v>
      </c>
      <c r="Z45" s="69">
        <f t="shared" si="5"/>
        <v>-95.26134678776475</v>
      </c>
      <c r="AA45" s="68">
        <f t="shared" si="8"/>
        <v>12990020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86942337</v>
      </c>
      <c r="D49" s="78">
        <f t="shared" si="9"/>
        <v>0</v>
      </c>
      <c r="E49" s="79">
        <f t="shared" si="9"/>
        <v>74689669</v>
      </c>
      <c r="F49" s="79">
        <f t="shared" si="9"/>
        <v>74689669</v>
      </c>
      <c r="G49" s="79">
        <f t="shared" si="9"/>
        <v>518174</v>
      </c>
      <c r="H49" s="79">
        <f t="shared" si="9"/>
        <v>881113</v>
      </c>
      <c r="I49" s="79">
        <f t="shared" si="9"/>
        <v>2666022</v>
      </c>
      <c r="J49" s="79">
        <f t="shared" si="9"/>
        <v>4065309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4065309</v>
      </c>
      <c r="X49" s="79">
        <f t="shared" si="9"/>
        <v>18672417</v>
      </c>
      <c r="Y49" s="79">
        <f t="shared" si="9"/>
        <v>-14607108</v>
      </c>
      <c r="Z49" s="80">
        <f t="shared" si="5"/>
        <v>-78.2282657890513</v>
      </c>
      <c r="AA49" s="81">
        <f>SUM(AA41:AA48)</f>
        <v>74689669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30293058</v>
      </c>
      <c r="D51" s="66">
        <f t="shared" si="10"/>
        <v>0</v>
      </c>
      <c r="E51" s="67">
        <f t="shared" si="10"/>
        <v>46868130</v>
      </c>
      <c r="F51" s="67">
        <f t="shared" si="10"/>
        <v>46868130</v>
      </c>
      <c r="G51" s="67">
        <f t="shared" si="10"/>
        <v>402351</v>
      </c>
      <c r="H51" s="67">
        <f t="shared" si="10"/>
        <v>1207462</v>
      </c>
      <c r="I51" s="67">
        <f t="shared" si="10"/>
        <v>1621701</v>
      </c>
      <c r="J51" s="67">
        <f t="shared" si="10"/>
        <v>3231514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3231514</v>
      </c>
      <c r="X51" s="67">
        <f t="shared" si="10"/>
        <v>11717033</v>
      </c>
      <c r="Y51" s="67">
        <f t="shared" si="10"/>
        <v>-8485519</v>
      </c>
      <c r="Z51" s="69">
        <f>+IF(X51&lt;&gt;0,+(Y51/X51)*100,0)</f>
        <v>-72.42037297326038</v>
      </c>
      <c r="AA51" s="68">
        <f>SUM(AA57:AA61)</f>
        <v>46868130</v>
      </c>
    </row>
    <row r="52" spans="1:27" ht="13.5">
      <c r="A52" s="84" t="s">
        <v>32</v>
      </c>
      <c r="B52" s="47"/>
      <c r="C52" s="9">
        <v>14281110</v>
      </c>
      <c r="D52" s="10"/>
      <c r="E52" s="11">
        <v>23551150</v>
      </c>
      <c r="F52" s="11">
        <v>23551150</v>
      </c>
      <c r="G52" s="11">
        <v>10435</v>
      </c>
      <c r="H52" s="11">
        <v>169919</v>
      </c>
      <c r="I52" s="11">
        <v>362272</v>
      </c>
      <c r="J52" s="11">
        <v>542626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542626</v>
      </c>
      <c r="X52" s="11">
        <v>5887788</v>
      </c>
      <c r="Y52" s="11">
        <v>-5345162</v>
      </c>
      <c r="Z52" s="2">
        <v>-90.78</v>
      </c>
      <c r="AA52" s="15">
        <v>23551150</v>
      </c>
    </row>
    <row r="53" spans="1:27" ht="13.5">
      <c r="A53" s="84" t="s">
        <v>33</v>
      </c>
      <c r="B53" s="47"/>
      <c r="C53" s="9">
        <v>836511</v>
      </c>
      <c r="D53" s="10"/>
      <c r="E53" s="11">
        <v>1223958</v>
      </c>
      <c r="F53" s="11">
        <v>1223958</v>
      </c>
      <c r="G53" s="11">
        <v>56070</v>
      </c>
      <c r="H53" s="11">
        <v>200641</v>
      </c>
      <c r="I53" s="11">
        <v>171055</v>
      </c>
      <c r="J53" s="11">
        <v>427766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427766</v>
      </c>
      <c r="X53" s="11">
        <v>305990</v>
      </c>
      <c r="Y53" s="11">
        <v>121776</v>
      </c>
      <c r="Z53" s="2">
        <v>39.8</v>
      </c>
      <c r="AA53" s="15">
        <v>1223958</v>
      </c>
    </row>
    <row r="54" spans="1:27" ht="13.5">
      <c r="A54" s="84" t="s">
        <v>34</v>
      </c>
      <c r="B54" s="47"/>
      <c r="C54" s="9">
        <v>904833</v>
      </c>
      <c r="D54" s="10"/>
      <c r="E54" s="11">
        <v>1179413</v>
      </c>
      <c r="F54" s="11">
        <v>1179413</v>
      </c>
      <c r="G54" s="11">
        <v>25580</v>
      </c>
      <c r="H54" s="11">
        <v>40527</v>
      </c>
      <c r="I54" s="11">
        <v>57520</v>
      </c>
      <c r="J54" s="11">
        <v>123627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123627</v>
      </c>
      <c r="X54" s="11">
        <v>294853</v>
      </c>
      <c r="Y54" s="11">
        <v>-171226</v>
      </c>
      <c r="Z54" s="2">
        <v>-58.07</v>
      </c>
      <c r="AA54" s="15">
        <v>1179413</v>
      </c>
    </row>
    <row r="55" spans="1:27" ht="13.5">
      <c r="A55" s="84" t="s">
        <v>35</v>
      </c>
      <c r="B55" s="47"/>
      <c r="C55" s="9">
        <v>2421154</v>
      </c>
      <c r="D55" s="10"/>
      <c r="E55" s="11">
        <v>1982776</v>
      </c>
      <c r="F55" s="11">
        <v>1982776</v>
      </c>
      <c r="G55" s="11">
        <v>478</v>
      </c>
      <c r="H55" s="11">
        <v>140971</v>
      </c>
      <c r="I55" s="11">
        <v>169078</v>
      </c>
      <c r="J55" s="11">
        <v>310527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310527</v>
      </c>
      <c r="X55" s="11">
        <v>495694</v>
      </c>
      <c r="Y55" s="11">
        <v>-185167</v>
      </c>
      <c r="Z55" s="2">
        <v>-37.36</v>
      </c>
      <c r="AA55" s="15">
        <v>1982776</v>
      </c>
    </row>
    <row r="56" spans="1:27" ht="13.5">
      <c r="A56" s="84" t="s">
        <v>36</v>
      </c>
      <c r="B56" s="47"/>
      <c r="C56" s="9">
        <v>4145827</v>
      </c>
      <c r="D56" s="10"/>
      <c r="E56" s="11">
        <v>4704699</v>
      </c>
      <c r="F56" s="11">
        <v>4704699</v>
      </c>
      <c r="G56" s="11">
        <v>280601</v>
      </c>
      <c r="H56" s="11">
        <v>306280</v>
      </c>
      <c r="I56" s="11">
        <v>301546</v>
      </c>
      <c r="J56" s="11">
        <v>888427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888427</v>
      </c>
      <c r="X56" s="11">
        <v>1176175</v>
      </c>
      <c r="Y56" s="11">
        <v>-287748</v>
      </c>
      <c r="Z56" s="2">
        <v>-24.46</v>
      </c>
      <c r="AA56" s="15">
        <v>4704699</v>
      </c>
    </row>
    <row r="57" spans="1:27" ht="13.5">
      <c r="A57" s="85" t="s">
        <v>37</v>
      </c>
      <c r="B57" s="47"/>
      <c r="C57" s="49">
        <f aca="true" t="shared" si="11" ref="C57:Y57">SUM(C52:C56)</f>
        <v>22589435</v>
      </c>
      <c r="D57" s="50">
        <f t="shared" si="11"/>
        <v>0</v>
      </c>
      <c r="E57" s="51">
        <f t="shared" si="11"/>
        <v>32641996</v>
      </c>
      <c r="F57" s="51">
        <f t="shared" si="11"/>
        <v>32641996</v>
      </c>
      <c r="G57" s="51">
        <f t="shared" si="11"/>
        <v>373164</v>
      </c>
      <c r="H57" s="51">
        <f t="shared" si="11"/>
        <v>858338</v>
      </c>
      <c r="I57" s="51">
        <f t="shared" si="11"/>
        <v>1061471</v>
      </c>
      <c r="J57" s="51">
        <f t="shared" si="11"/>
        <v>2292973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2292973</v>
      </c>
      <c r="X57" s="51">
        <f t="shared" si="11"/>
        <v>8160500</v>
      </c>
      <c r="Y57" s="51">
        <f t="shared" si="11"/>
        <v>-5867527</v>
      </c>
      <c r="Z57" s="52">
        <f>+IF(X57&lt;&gt;0,+(Y57/X57)*100,0)</f>
        <v>-71.90156240426444</v>
      </c>
      <c r="AA57" s="53">
        <f>SUM(AA52:AA56)</f>
        <v>32641996</v>
      </c>
    </row>
    <row r="58" spans="1:27" ht="13.5">
      <c r="A58" s="86" t="s">
        <v>38</v>
      </c>
      <c r="B58" s="35"/>
      <c r="C58" s="9">
        <v>658650</v>
      </c>
      <c r="D58" s="10"/>
      <c r="E58" s="11">
        <v>1959585</v>
      </c>
      <c r="F58" s="11">
        <v>1959585</v>
      </c>
      <c r="G58" s="11">
        <v>3253</v>
      </c>
      <c r="H58" s="11">
        <v>16437</v>
      </c>
      <c r="I58" s="11">
        <v>22112</v>
      </c>
      <c r="J58" s="11">
        <v>41802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41802</v>
      </c>
      <c r="X58" s="11">
        <v>489896</v>
      </c>
      <c r="Y58" s="11">
        <v>-448094</v>
      </c>
      <c r="Z58" s="2">
        <v>-91.47</v>
      </c>
      <c r="AA58" s="15">
        <v>1959585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7044973</v>
      </c>
      <c r="D61" s="10"/>
      <c r="E61" s="11">
        <v>12266549</v>
      </c>
      <c r="F61" s="11">
        <v>12266549</v>
      </c>
      <c r="G61" s="11">
        <v>25934</v>
      </c>
      <c r="H61" s="11">
        <v>332687</v>
      </c>
      <c r="I61" s="11">
        <v>538118</v>
      </c>
      <c r="J61" s="11">
        <v>896739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896739</v>
      </c>
      <c r="X61" s="11">
        <v>3066637</v>
      </c>
      <c r="Y61" s="11">
        <v>-2169898</v>
      </c>
      <c r="Z61" s="2">
        <v>-70.76</v>
      </c>
      <c r="AA61" s="15">
        <v>12266549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46868129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46868129</v>
      </c>
      <c r="F68" s="11"/>
      <c r="G68" s="11">
        <v>402352</v>
      </c>
      <c r="H68" s="11">
        <v>1207462</v>
      </c>
      <c r="I68" s="11">
        <v>1621700</v>
      </c>
      <c r="J68" s="11">
        <v>3231514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3231514</v>
      </c>
      <c r="X68" s="11"/>
      <c r="Y68" s="11">
        <v>3231514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93736258</v>
      </c>
      <c r="F69" s="79">
        <f t="shared" si="12"/>
        <v>0</v>
      </c>
      <c r="G69" s="79">
        <f t="shared" si="12"/>
        <v>402352</v>
      </c>
      <c r="H69" s="79">
        <f t="shared" si="12"/>
        <v>1207462</v>
      </c>
      <c r="I69" s="79">
        <f t="shared" si="12"/>
        <v>1621700</v>
      </c>
      <c r="J69" s="79">
        <f t="shared" si="12"/>
        <v>3231514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3231514</v>
      </c>
      <c r="X69" s="79">
        <f t="shared" si="12"/>
        <v>0</v>
      </c>
      <c r="Y69" s="79">
        <f t="shared" si="12"/>
        <v>3231514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6920797</v>
      </c>
      <c r="D5" s="42">
        <f t="shared" si="0"/>
        <v>0</v>
      </c>
      <c r="E5" s="43">
        <f t="shared" si="0"/>
        <v>11304780</v>
      </c>
      <c r="F5" s="43">
        <f t="shared" si="0"/>
        <v>11304780</v>
      </c>
      <c r="G5" s="43">
        <f t="shared" si="0"/>
        <v>8128</v>
      </c>
      <c r="H5" s="43">
        <f t="shared" si="0"/>
        <v>74377</v>
      </c>
      <c r="I5" s="43">
        <f t="shared" si="0"/>
        <v>151259</v>
      </c>
      <c r="J5" s="43">
        <f t="shared" si="0"/>
        <v>233764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233764</v>
      </c>
      <c r="X5" s="43">
        <f t="shared" si="0"/>
        <v>2826195</v>
      </c>
      <c r="Y5" s="43">
        <f t="shared" si="0"/>
        <v>-2592431</v>
      </c>
      <c r="Z5" s="44">
        <f>+IF(X5&lt;&gt;0,+(Y5/X5)*100,0)</f>
        <v>-91.72866698865437</v>
      </c>
      <c r="AA5" s="45">
        <f>SUM(AA11:AA18)</f>
        <v>11304780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3376640</v>
      </c>
      <c r="D8" s="10"/>
      <c r="E8" s="11">
        <v>750000</v>
      </c>
      <c r="F8" s="11">
        <v>750000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187500</v>
      </c>
      <c r="Y8" s="11">
        <v>-187500</v>
      </c>
      <c r="Z8" s="2">
        <v>-100</v>
      </c>
      <c r="AA8" s="15">
        <v>750000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3376640</v>
      </c>
      <c r="D11" s="50">
        <f t="shared" si="1"/>
        <v>0</v>
      </c>
      <c r="E11" s="51">
        <f t="shared" si="1"/>
        <v>750000</v>
      </c>
      <c r="F11" s="51">
        <f t="shared" si="1"/>
        <v>750000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187500</v>
      </c>
      <c r="Y11" s="51">
        <f t="shared" si="1"/>
        <v>-187500</v>
      </c>
      <c r="Z11" s="52">
        <f>+IF(X11&lt;&gt;0,+(Y11/X11)*100,0)</f>
        <v>-100</v>
      </c>
      <c r="AA11" s="53">
        <f>SUM(AA6:AA10)</f>
        <v>750000</v>
      </c>
    </row>
    <row r="12" spans="1:27" ht="13.5">
      <c r="A12" s="54" t="s">
        <v>38</v>
      </c>
      <c r="B12" s="35"/>
      <c r="C12" s="9">
        <v>17081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3527076</v>
      </c>
      <c r="D15" s="10"/>
      <c r="E15" s="11">
        <v>10554780</v>
      </c>
      <c r="F15" s="11">
        <v>10554780</v>
      </c>
      <c r="G15" s="11">
        <v>8128</v>
      </c>
      <c r="H15" s="11">
        <v>74377</v>
      </c>
      <c r="I15" s="11">
        <v>151259</v>
      </c>
      <c r="J15" s="11">
        <v>233764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233764</v>
      </c>
      <c r="X15" s="11">
        <v>2638695</v>
      </c>
      <c r="Y15" s="11">
        <v>-2404931</v>
      </c>
      <c r="Z15" s="2">
        <v>-91.14</v>
      </c>
      <c r="AA15" s="15">
        <v>10554780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3376640</v>
      </c>
      <c r="D38" s="10">
        <f t="shared" si="4"/>
        <v>0</v>
      </c>
      <c r="E38" s="11">
        <f t="shared" si="4"/>
        <v>750000</v>
      </c>
      <c r="F38" s="11">
        <f t="shared" si="4"/>
        <v>750000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187500</v>
      </c>
      <c r="Y38" s="11">
        <f t="shared" si="4"/>
        <v>-187500</v>
      </c>
      <c r="Z38" s="2">
        <f t="shared" si="5"/>
        <v>-100</v>
      </c>
      <c r="AA38" s="15">
        <f>AA8+AA23</f>
        <v>750000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3376640</v>
      </c>
      <c r="D41" s="50">
        <f t="shared" si="6"/>
        <v>0</v>
      </c>
      <c r="E41" s="51">
        <f t="shared" si="6"/>
        <v>750000</v>
      </c>
      <c r="F41" s="51">
        <f t="shared" si="6"/>
        <v>750000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187500</v>
      </c>
      <c r="Y41" s="51">
        <f t="shared" si="6"/>
        <v>-187500</v>
      </c>
      <c r="Z41" s="52">
        <f t="shared" si="5"/>
        <v>-100</v>
      </c>
      <c r="AA41" s="53">
        <f>SUM(AA36:AA40)</f>
        <v>750000</v>
      </c>
    </row>
    <row r="42" spans="1:27" ht="13.5">
      <c r="A42" s="54" t="s">
        <v>38</v>
      </c>
      <c r="B42" s="35"/>
      <c r="C42" s="65">
        <f aca="true" t="shared" si="7" ref="C42:Y48">C12+C27</f>
        <v>17081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3527076</v>
      </c>
      <c r="D45" s="66">
        <f t="shared" si="7"/>
        <v>0</v>
      </c>
      <c r="E45" s="67">
        <f t="shared" si="7"/>
        <v>10554780</v>
      </c>
      <c r="F45" s="67">
        <f t="shared" si="7"/>
        <v>10554780</v>
      </c>
      <c r="G45" s="67">
        <f t="shared" si="7"/>
        <v>8128</v>
      </c>
      <c r="H45" s="67">
        <f t="shared" si="7"/>
        <v>74377</v>
      </c>
      <c r="I45" s="67">
        <f t="shared" si="7"/>
        <v>151259</v>
      </c>
      <c r="J45" s="67">
        <f t="shared" si="7"/>
        <v>233764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233764</v>
      </c>
      <c r="X45" s="67">
        <f t="shared" si="7"/>
        <v>2638695</v>
      </c>
      <c r="Y45" s="67">
        <f t="shared" si="7"/>
        <v>-2404931</v>
      </c>
      <c r="Z45" s="69">
        <f t="shared" si="5"/>
        <v>-91.14092382787705</v>
      </c>
      <c r="AA45" s="68">
        <f t="shared" si="8"/>
        <v>10554780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6920797</v>
      </c>
      <c r="D49" s="78">
        <f t="shared" si="9"/>
        <v>0</v>
      </c>
      <c r="E49" s="79">
        <f t="shared" si="9"/>
        <v>11304780</v>
      </c>
      <c r="F49" s="79">
        <f t="shared" si="9"/>
        <v>11304780</v>
      </c>
      <c r="G49" s="79">
        <f t="shared" si="9"/>
        <v>8128</v>
      </c>
      <c r="H49" s="79">
        <f t="shared" si="9"/>
        <v>74377</v>
      </c>
      <c r="I49" s="79">
        <f t="shared" si="9"/>
        <v>151259</v>
      </c>
      <c r="J49" s="79">
        <f t="shared" si="9"/>
        <v>233764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233764</v>
      </c>
      <c r="X49" s="79">
        <f t="shared" si="9"/>
        <v>2826195</v>
      </c>
      <c r="Y49" s="79">
        <f t="shared" si="9"/>
        <v>-2592431</v>
      </c>
      <c r="Z49" s="80">
        <f t="shared" si="5"/>
        <v>-91.72866698865437</v>
      </c>
      <c r="AA49" s="81">
        <f>SUM(AA41:AA48)</f>
        <v>11304780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</v>
      </c>
      <c r="D51" s="66">
        <f t="shared" si="10"/>
        <v>0</v>
      </c>
      <c r="E51" s="67">
        <f t="shared" si="10"/>
        <v>60877160</v>
      </c>
      <c r="F51" s="67">
        <f t="shared" si="10"/>
        <v>60877160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15219291</v>
      </c>
      <c r="Y51" s="67">
        <f t="shared" si="10"/>
        <v>-15219291</v>
      </c>
      <c r="Z51" s="69">
        <f>+IF(X51&lt;&gt;0,+(Y51/X51)*100,0)</f>
        <v>-100</v>
      </c>
      <c r="AA51" s="68">
        <f>SUM(AA57:AA61)</f>
        <v>60877160</v>
      </c>
    </row>
    <row r="52" spans="1:27" ht="13.5">
      <c r="A52" s="84" t="s">
        <v>32</v>
      </c>
      <c r="B52" s="47"/>
      <c r="C52" s="9"/>
      <c r="D52" s="10"/>
      <c r="E52" s="11">
        <v>44670840</v>
      </c>
      <c r="F52" s="11">
        <v>44670840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11167710</v>
      </c>
      <c r="Y52" s="11">
        <v>-11167710</v>
      </c>
      <c r="Z52" s="2">
        <v>-100</v>
      </c>
      <c r="AA52" s="15">
        <v>44670840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4048000</v>
      </c>
      <c r="F54" s="11">
        <v>4048000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1012000</v>
      </c>
      <c r="Y54" s="11">
        <v>-1012000</v>
      </c>
      <c r="Z54" s="2">
        <v>-100</v>
      </c>
      <c r="AA54" s="15">
        <v>4048000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48718840</v>
      </c>
      <c r="F57" s="51">
        <f t="shared" si="11"/>
        <v>48718840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12179710</v>
      </c>
      <c r="Y57" s="51">
        <f t="shared" si="11"/>
        <v>-12179710</v>
      </c>
      <c r="Z57" s="52">
        <f>+IF(X57&lt;&gt;0,+(Y57/X57)*100,0)</f>
        <v>-100</v>
      </c>
      <c r="AA57" s="53">
        <f>SUM(AA52:AA56)</f>
        <v>48718840</v>
      </c>
    </row>
    <row r="58" spans="1:27" ht="13.5">
      <c r="A58" s="86" t="s">
        <v>38</v>
      </c>
      <c r="B58" s="35"/>
      <c r="C58" s="9"/>
      <c r="D58" s="10"/>
      <c r="E58" s="11">
        <v>447490</v>
      </c>
      <c r="F58" s="11">
        <v>447490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111873</v>
      </c>
      <c r="Y58" s="11">
        <v>-111873</v>
      </c>
      <c r="Z58" s="2">
        <v>-100</v>
      </c>
      <c r="AA58" s="15">
        <v>447490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</v>
      </c>
      <c r="D61" s="10"/>
      <c r="E61" s="11">
        <v>11710830</v>
      </c>
      <c r="F61" s="11">
        <v>11710830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2927708</v>
      </c>
      <c r="Y61" s="11">
        <v>-2927708</v>
      </c>
      <c r="Z61" s="2">
        <v>-100</v>
      </c>
      <c r="AA61" s="15">
        <v>11710830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60877160</v>
      </c>
      <c r="F66" s="14"/>
      <c r="G66" s="14">
        <v>1195811</v>
      </c>
      <c r="H66" s="14">
        <v>7955613</v>
      </c>
      <c r="I66" s="14">
        <v>6648152</v>
      </c>
      <c r="J66" s="14">
        <v>15799576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15799576</v>
      </c>
      <c r="X66" s="14"/>
      <c r="Y66" s="14">
        <v>15799576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60877160</v>
      </c>
      <c r="F69" s="79">
        <f t="shared" si="12"/>
        <v>0</v>
      </c>
      <c r="G69" s="79">
        <f t="shared" si="12"/>
        <v>1195811</v>
      </c>
      <c r="H69" s="79">
        <f t="shared" si="12"/>
        <v>7955613</v>
      </c>
      <c r="I69" s="79">
        <f t="shared" si="12"/>
        <v>6648152</v>
      </c>
      <c r="J69" s="79">
        <f t="shared" si="12"/>
        <v>15799576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15799576</v>
      </c>
      <c r="X69" s="79">
        <f t="shared" si="12"/>
        <v>0</v>
      </c>
      <c r="Y69" s="79">
        <f t="shared" si="12"/>
        <v>15799576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79148317</v>
      </c>
      <c r="F5" s="43">
        <f t="shared" si="0"/>
        <v>79148317</v>
      </c>
      <c r="G5" s="43">
        <f t="shared" si="0"/>
        <v>1095</v>
      </c>
      <c r="H5" s="43">
        <f t="shared" si="0"/>
        <v>5571598</v>
      </c>
      <c r="I5" s="43">
        <f t="shared" si="0"/>
        <v>1523386</v>
      </c>
      <c r="J5" s="43">
        <f t="shared" si="0"/>
        <v>7096079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7096079</v>
      </c>
      <c r="X5" s="43">
        <f t="shared" si="0"/>
        <v>19787081</v>
      </c>
      <c r="Y5" s="43">
        <f t="shared" si="0"/>
        <v>-12691002</v>
      </c>
      <c r="Z5" s="44">
        <f>+IF(X5&lt;&gt;0,+(Y5/X5)*100,0)</f>
        <v>-64.13781800357516</v>
      </c>
      <c r="AA5" s="45">
        <f>SUM(AA11:AA18)</f>
        <v>79148317</v>
      </c>
    </row>
    <row r="6" spans="1:27" ht="13.5">
      <c r="A6" s="46" t="s">
        <v>32</v>
      </c>
      <c r="B6" s="47"/>
      <c r="C6" s="9"/>
      <c r="D6" s="10"/>
      <c r="E6" s="11">
        <v>4290175</v>
      </c>
      <c r="F6" s="11">
        <v>4290175</v>
      </c>
      <c r="G6" s="11"/>
      <c r="H6" s="11"/>
      <c r="I6" s="11">
        <v>958497</v>
      </c>
      <c r="J6" s="11">
        <v>958497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958497</v>
      </c>
      <c r="X6" s="11">
        <v>1072544</v>
      </c>
      <c r="Y6" s="11">
        <v>-114047</v>
      </c>
      <c r="Z6" s="2">
        <v>-10.63</v>
      </c>
      <c r="AA6" s="15">
        <v>4290175</v>
      </c>
    </row>
    <row r="7" spans="1:27" ht="13.5">
      <c r="A7" s="46" t="s">
        <v>33</v>
      </c>
      <c r="B7" s="47"/>
      <c r="C7" s="9"/>
      <c r="D7" s="10"/>
      <c r="E7" s="11">
        <v>10800000</v>
      </c>
      <c r="F7" s="11">
        <v>10800000</v>
      </c>
      <c r="G7" s="11"/>
      <c r="H7" s="11">
        <v>1988432</v>
      </c>
      <c r="I7" s="11">
        <v>489565</v>
      </c>
      <c r="J7" s="11">
        <v>2477997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2477997</v>
      </c>
      <c r="X7" s="11">
        <v>2700000</v>
      </c>
      <c r="Y7" s="11">
        <v>-222003</v>
      </c>
      <c r="Z7" s="2">
        <v>-8.22</v>
      </c>
      <c r="AA7" s="15">
        <v>10800000</v>
      </c>
    </row>
    <row r="8" spans="1:27" ht="13.5">
      <c r="A8" s="46" t="s">
        <v>34</v>
      </c>
      <c r="B8" s="47"/>
      <c r="C8" s="9"/>
      <c r="D8" s="10"/>
      <c r="E8" s="11">
        <v>34605330</v>
      </c>
      <c r="F8" s="11">
        <v>34605330</v>
      </c>
      <c r="G8" s="11"/>
      <c r="H8" s="11">
        <v>1241460</v>
      </c>
      <c r="I8" s="11">
        <v>-1241460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8651333</v>
      </c>
      <c r="Y8" s="11">
        <v>-8651333</v>
      </c>
      <c r="Z8" s="2">
        <v>-100</v>
      </c>
      <c r="AA8" s="15">
        <v>34605330</v>
      </c>
    </row>
    <row r="9" spans="1:27" ht="13.5">
      <c r="A9" s="46" t="s">
        <v>35</v>
      </c>
      <c r="B9" s="47"/>
      <c r="C9" s="9"/>
      <c r="D9" s="10"/>
      <c r="E9" s="11">
        <v>13178882</v>
      </c>
      <c r="F9" s="11">
        <v>13178882</v>
      </c>
      <c r="G9" s="11"/>
      <c r="H9" s="11">
        <v>2338664</v>
      </c>
      <c r="I9" s="11">
        <v>1206610</v>
      </c>
      <c r="J9" s="11">
        <v>3545274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3545274</v>
      </c>
      <c r="X9" s="11">
        <v>3294721</v>
      </c>
      <c r="Y9" s="11">
        <v>250553</v>
      </c>
      <c r="Z9" s="2">
        <v>7.6</v>
      </c>
      <c r="AA9" s="15">
        <v>13178882</v>
      </c>
    </row>
    <row r="10" spans="1:27" ht="13.5">
      <c r="A10" s="46" t="s">
        <v>36</v>
      </c>
      <c r="B10" s="47"/>
      <c r="C10" s="9"/>
      <c r="D10" s="10"/>
      <c r="E10" s="11">
        <v>5622930</v>
      </c>
      <c r="F10" s="11">
        <v>5622930</v>
      </c>
      <c r="G10" s="11"/>
      <c r="H10" s="11"/>
      <c r="I10" s="11">
        <v>69653</v>
      </c>
      <c r="J10" s="11">
        <v>69653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69653</v>
      </c>
      <c r="X10" s="11">
        <v>1405733</v>
      </c>
      <c r="Y10" s="11">
        <v>-1336080</v>
      </c>
      <c r="Z10" s="2">
        <v>-95.05</v>
      </c>
      <c r="AA10" s="15">
        <v>5622930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68497317</v>
      </c>
      <c r="F11" s="51">
        <f t="shared" si="1"/>
        <v>68497317</v>
      </c>
      <c r="G11" s="51">
        <f t="shared" si="1"/>
        <v>0</v>
      </c>
      <c r="H11" s="51">
        <f t="shared" si="1"/>
        <v>5568556</v>
      </c>
      <c r="I11" s="51">
        <f t="shared" si="1"/>
        <v>1482865</v>
      </c>
      <c r="J11" s="51">
        <f t="shared" si="1"/>
        <v>7051421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7051421</v>
      </c>
      <c r="X11" s="51">
        <f t="shared" si="1"/>
        <v>17124331</v>
      </c>
      <c r="Y11" s="51">
        <f t="shared" si="1"/>
        <v>-10072910</v>
      </c>
      <c r="Z11" s="52">
        <f>+IF(X11&lt;&gt;0,+(Y11/X11)*100,0)</f>
        <v>-58.822210339195145</v>
      </c>
      <c r="AA11" s="53">
        <f>SUM(AA6:AA10)</f>
        <v>68497317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10651000</v>
      </c>
      <c r="F15" s="11">
        <v>10651000</v>
      </c>
      <c r="G15" s="11">
        <v>1095</v>
      </c>
      <c r="H15" s="11">
        <v>3042</v>
      </c>
      <c r="I15" s="11">
        <v>40521</v>
      </c>
      <c r="J15" s="11">
        <v>44658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44658</v>
      </c>
      <c r="X15" s="11">
        <v>2662750</v>
      </c>
      <c r="Y15" s="11">
        <v>-2618092</v>
      </c>
      <c r="Z15" s="2">
        <v>-98.32</v>
      </c>
      <c r="AA15" s="15">
        <v>10651000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5072500</v>
      </c>
      <c r="F20" s="60">
        <f t="shared" si="2"/>
        <v>5072500</v>
      </c>
      <c r="G20" s="60">
        <f t="shared" si="2"/>
        <v>0</v>
      </c>
      <c r="H20" s="60">
        <f t="shared" si="2"/>
        <v>18842</v>
      </c>
      <c r="I20" s="60">
        <f t="shared" si="2"/>
        <v>192827</v>
      </c>
      <c r="J20" s="60">
        <f t="shared" si="2"/>
        <v>211669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211669</v>
      </c>
      <c r="X20" s="60">
        <f t="shared" si="2"/>
        <v>1268125</v>
      </c>
      <c r="Y20" s="60">
        <f t="shared" si="2"/>
        <v>-1056456</v>
      </c>
      <c r="Z20" s="61">
        <f>+IF(X20&lt;&gt;0,+(Y20/X20)*100,0)</f>
        <v>-83.3085066535239</v>
      </c>
      <c r="AA20" s="62">
        <f>SUM(AA26:AA33)</f>
        <v>5072500</v>
      </c>
    </row>
    <row r="21" spans="1:27" ht="13.5">
      <c r="A21" s="46" t="s">
        <v>32</v>
      </c>
      <c r="B21" s="47"/>
      <c r="C21" s="9"/>
      <c r="D21" s="10"/>
      <c r="E21" s="11">
        <v>2800000</v>
      </c>
      <c r="F21" s="11">
        <v>2800000</v>
      </c>
      <c r="G21" s="11"/>
      <c r="H21" s="11"/>
      <c r="I21" s="11">
        <v>133576</v>
      </c>
      <c r="J21" s="11">
        <v>133576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133576</v>
      </c>
      <c r="X21" s="11">
        <v>700000</v>
      </c>
      <c r="Y21" s="11">
        <v>-566424</v>
      </c>
      <c r="Z21" s="2">
        <v>-80.92</v>
      </c>
      <c r="AA21" s="15">
        <v>2800000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1022500</v>
      </c>
      <c r="F24" s="11">
        <v>1022500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255625</v>
      </c>
      <c r="Y24" s="11">
        <v>-255625</v>
      </c>
      <c r="Z24" s="2">
        <v>-100</v>
      </c>
      <c r="AA24" s="15">
        <v>1022500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3822500</v>
      </c>
      <c r="F26" s="51">
        <f t="shared" si="3"/>
        <v>3822500</v>
      </c>
      <c r="G26" s="51">
        <f t="shared" si="3"/>
        <v>0</v>
      </c>
      <c r="H26" s="51">
        <f t="shared" si="3"/>
        <v>0</v>
      </c>
      <c r="I26" s="51">
        <f t="shared" si="3"/>
        <v>133576</v>
      </c>
      <c r="J26" s="51">
        <f t="shared" si="3"/>
        <v>133576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133576</v>
      </c>
      <c r="X26" s="51">
        <f t="shared" si="3"/>
        <v>955625</v>
      </c>
      <c r="Y26" s="51">
        <f t="shared" si="3"/>
        <v>-822049</v>
      </c>
      <c r="Z26" s="52">
        <f>+IF(X26&lt;&gt;0,+(Y26/X26)*100,0)</f>
        <v>-86.02213211249182</v>
      </c>
      <c r="AA26" s="53">
        <f>SUM(AA21:AA25)</f>
        <v>3822500</v>
      </c>
    </row>
    <row r="27" spans="1:27" ht="13.5">
      <c r="A27" s="54" t="s">
        <v>38</v>
      </c>
      <c r="B27" s="64"/>
      <c r="C27" s="9"/>
      <c r="D27" s="10"/>
      <c r="E27" s="11">
        <v>1000000</v>
      </c>
      <c r="F27" s="11">
        <v>1000000</v>
      </c>
      <c r="G27" s="11"/>
      <c r="H27" s="11">
        <v>18842</v>
      </c>
      <c r="I27" s="11">
        <v>40721</v>
      </c>
      <c r="J27" s="11">
        <v>59563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59563</v>
      </c>
      <c r="X27" s="11">
        <v>250000</v>
      </c>
      <c r="Y27" s="11">
        <v>-190437</v>
      </c>
      <c r="Z27" s="2">
        <v>-76.17</v>
      </c>
      <c r="AA27" s="15">
        <v>1000000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250000</v>
      </c>
      <c r="F30" s="11">
        <v>250000</v>
      </c>
      <c r="G30" s="11"/>
      <c r="H30" s="11"/>
      <c r="I30" s="11">
        <v>18530</v>
      </c>
      <c r="J30" s="11">
        <v>18530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18530</v>
      </c>
      <c r="X30" s="11">
        <v>62500</v>
      </c>
      <c r="Y30" s="11">
        <v>-43970</v>
      </c>
      <c r="Z30" s="2">
        <v>-70.35</v>
      </c>
      <c r="AA30" s="15">
        <v>250000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7090175</v>
      </c>
      <c r="F36" s="11">
        <f t="shared" si="4"/>
        <v>7090175</v>
      </c>
      <c r="G36" s="11">
        <f t="shared" si="4"/>
        <v>0</v>
      </c>
      <c r="H36" s="11">
        <f t="shared" si="4"/>
        <v>0</v>
      </c>
      <c r="I36" s="11">
        <f t="shared" si="4"/>
        <v>1092073</v>
      </c>
      <c r="J36" s="11">
        <f t="shared" si="4"/>
        <v>1092073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1092073</v>
      </c>
      <c r="X36" s="11">
        <f t="shared" si="4"/>
        <v>1772544</v>
      </c>
      <c r="Y36" s="11">
        <f t="shared" si="4"/>
        <v>-680471</v>
      </c>
      <c r="Z36" s="2">
        <f aca="true" t="shared" si="5" ref="Z36:Z49">+IF(X36&lt;&gt;0,+(Y36/X36)*100,0)</f>
        <v>-38.38951247472559</v>
      </c>
      <c r="AA36" s="15">
        <f>AA6+AA21</f>
        <v>7090175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10800000</v>
      </c>
      <c r="F37" s="11">
        <f t="shared" si="4"/>
        <v>10800000</v>
      </c>
      <c r="G37" s="11">
        <f t="shared" si="4"/>
        <v>0</v>
      </c>
      <c r="H37" s="11">
        <f t="shared" si="4"/>
        <v>1988432</v>
      </c>
      <c r="I37" s="11">
        <f t="shared" si="4"/>
        <v>489565</v>
      </c>
      <c r="J37" s="11">
        <f t="shared" si="4"/>
        <v>2477997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2477997</v>
      </c>
      <c r="X37" s="11">
        <f t="shared" si="4"/>
        <v>2700000</v>
      </c>
      <c r="Y37" s="11">
        <f t="shared" si="4"/>
        <v>-222003</v>
      </c>
      <c r="Z37" s="2">
        <f t="shared" si="5"/>
        <v>-8.222333333333333</v>
      </c>
      <c r="AA37" s="15">
        <f>AA7+AA22</f>
        <v>10800000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34605330</v>
      </c>
      <c r="F38" s="11">
        <f t="shared" si="4"/>
        <v>34605330</v>
      </c>
      <c r="G38" s="11">
        <f t="shared" si="4"/>
        <v>0</v>
      </c>
      <c r="H38" s="11">
        <f t="shared" si="4"/>
        <v>1241460</v>
      </c>
      <c r="I38" s="11">
        <f t="shared" si="4"/>
        <v>-1241460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8651333</v>
      </c>
      <c r="Y38" s="11">
        <f t="shared" si="4"/>
        <v>-8651333</v>
      </c>
      <c r="Z38" s="2">
        <f t="shared" si="5"/>
        <v>-100</v>
      </c>
      <c r="AA38" s="15">
        <f>AA8+AA23</f>
        <v>34605330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14201382</v>
      </c>
      <c r="F39" s="11">
        <f t="shared" si="4"/>
        <v>14201382</v>
      </c>
      <c r="G39" s="11">
        <f t="shared" si="4"/>
        <v>0</v>
      </c>
      <c r="H39" s="11">
        <f t="shared" si="4"/>
        <v>2338664</v>
      </c>
      <c r="I39" s="11">
        <f t="shared" si="4"/>
        <v>1206610</v>
      </c>
      <c r="J39" s="11">
        <f t="shared" si="4"/>
        <v>3545274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3545274</v>
      </c>
      <c r="X39" s="11">
        <f t="shared" si="4"/>
        <v>3550346</v>
      </c>
      <c r="Y39" s="11">
        <f t="shared" si="4"/>
        <v>-5072</v>
      </c>
      <c r="Z39" s="2">
        <f t="shared" si="5"/>
        <v>-0.14285931568359816</v>
      </c>
      <c r="AA39" s="15">
        <f>AA9+AA24</f>
        <v>14201382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5622930</v>
      </c>
      <c r="F40" s="11">
        <f t="shared" si="4"/>
        <v>5622930</v>
      </c>
      <c r="G40" s="11">
        <f t="shared" si="4"/>
        <v>0</v>
      </c>
      <c r="H40" s="11">
        <f t="shared" si="4"/>
        <v>0</v>
      </c>
      <c r="I40" s="11">
        <f t="shared" si="4"/>
        <v>69653</v>
      </c>
      <c r="J40" s="11">
        <f t="shared" si="4"/>
        <v>69653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69653</v>
      </c>
      <c r="X40" s="11">
        <f t="shared" si="4"/>
        <v>1405733</v>
      </c>
      <c r="Y40" s="11">
        <f t="shared" si="4"/>
        <v>-1336080</v>
      </c>
      <c r="Z40" s="2">
        <f t="shared" si="5"/>
        <v>-95.04507612754342</v>
      </c>
      <c r="AA40" s="15">
        <f>AA10+AA25</f>
        <v>5622930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72319817</v>
      </c>
      <c r="F41" s="51">
        <f t="shared" si="6"/>
        <v>72319817</v>
      </c>
      <c r="G41" s="51">
        <f t="shared" si="6"/>
        <v>0</v>
      </c>
      <c r="H41" s="51">
        <f t="shared" si="6"/>
        <v>5568556</v>
      </c>
      <c r="I41" s="51">
        <f t="shared" si="6"/>
        <v>1616441</v>
      </c>
      <c r="J41" s="51">
        <f t="shared" si="6"/>
        <v>7184997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7184997</v>
      </c>
      <c r="X41" s="51">
        <f t="shared" si="6"/>
        <v>18079956</v>
      </c>
      <c r="Y41" s="51">
        <f t="shared" si="6"/>
        <v>-10894959</v>
      </c>
      <c r="Z41" s="52">
        <f t="shared" si="5"/>
        <v>-60.259875632440696</v>
      </c>
      <c r="AA41" s="53">
        <f>SUM(AA36:AA40)</f>
        <v>72319817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1000000</v>
      </c>
      <c r="F42" s="67">
        <f t="shared" si="7"/>
        <v>1000000</v>
      </c>
      <c r="G42" s="67">
        <f t="shared" si="7"/>
        <v>0</v>
      </c>
      <c r="H42" s="67">
        <f t="shared" si="7"/>
        <v>18842</v>
      </c>
      <c r="I42" s="67">
        <f t="shared" si="7"/>
        <v>40721</v>
      </c>
      <c r="J42" s="67">
        <f t="shared" si="7"/>
        <v>59563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59563</v>
      </c>
      <c r="X42" s="67">
        <f t="shared" si="7"/>
        <v>250000</v>
      </c>
      <c r="Y42" s="67">
        <f t="shared" si="7"/>
        <v>-190437</v>
      </c>
      <c r="Z42" s="69">
        <f t="shared" si="5"/>
        <v>-76.1748</v>
      </c>
      <c r="AA42" s="68">
        <f aca="true" t="shared" si="8" ref="AA42:AA48">AA12+AA27</f>
        <v>1000000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10901000</v>
      </c>
      <c r="F45" s="67">
        <f t="shared" si="7"/>
        <v>10901000</v>
      </c>
      <c r="G45" s="67">
        <f t="shared" si="7"/>
        <v>1095</v>
      </c>
      <c r="H45" s="67">
        <f t="shared" si="7"/>
        <v>3042</v>
      </c>
      <c r="I45" s="67">
        <f t="shared" si="7"/>
        <v>59051</v>
      </c>
      <c r="J45" s="67">
        <f t="shared" si="7"/>
        <v>63188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63188</v>
      </c>
      <c r="X45" s="67">
        <f t="shared" si="7"/>
        <v>2725250</v>
      </c>
      <c r="Y45" s="67">
        <f t="shared" si="7"/>
        <v>-2662062</v>
      </c>
      <c r="Z45" s="69">
        <f t="shared" si="5"/>
        <v>-97.68138702871296</v>
      </c>
      <c r="AA45" s="68">
        <f t="shared" si="8"/>
        <v>10901000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84220817</v>
      </c>
      <c r="F49" s="79">
        <f t="shared" si="9"/>
        <v>84220817</v>
      </c>
      <c r="G49" s="79">
        <f t="shared" si="9"/>
        <v>1095</v>
      </c>
      <c r="H49" s="79">
        <f t="shared" si="9"/>
        <v>5590440</v>
      </c>
      <c r="I49" s="79">
        <f t="shared" si="9"/>
        <v>1716213</v>
      </c>
      <c r="J49" s="79">
        <f t="shared" si="9"/>
        <v>7307748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7307748</v>
      </c>
      <c r="X49" s="79">
        <f t="shared" si="9"/>
        <v>21055206</v>
      </c>
      <c r="Y49" s="79">
        <f t="shared" si="9"/>
        <v>-13747458</v>
      </c>
      <c r="Z49" s="80">
        <f t="shared" si="5"/>
        <v>-65.29244121382617</v>
      </c>
      <c r="AA49" s="81">
        <f>SUM(AA41:AA48)</f>
        <v>84220817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22196721</v>
      </c>
      <c r="F51" s="67">
        <f t="shared" si="10"/>
        <v>22196721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5549181</v>
      </c>
      <c r="Y51" s="67">
        <f t="shared" si="10"/>
        <v>-5549181</v>
      </c>
      <c r="Z51" s="69">
        <f>+IF(X51&lt;&gt;0,+(Y51/X51)*100,0)</f>
        <v>-100</v>
      </c>
      <c r="AA51" s="68">
        <f>SUM(AA57:AA61)</f>
        <v>22196721</v>
      </c>
    </row>
    <row r="52" spans="1:27" ht="13.5">
      <c r="A52" s="84" t="s">
        <v>32</v>
      </c>
      <c r="B52" s="47"/>
      <c r="C52" s="9"/>
      <c r="D52" s="10"/>
      <c r="E52" s="11">
        <v>8069478</v>
      </c>
      <c r="F52" s="11">
        <v>8069478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2017370</v>
      </c>
      <c r="Y52" s="11">
        <v>-2017370</v>
      </c>
      <c r="Z52" s="2">
        <v>-100</v>
      </c>
      <c r="AA52" s="15">
        <v>8069478</v>
      </c>
    </row>
    <row r="53" spans="1:27" ht="13.5">
      <c r="A53" s="84" t="s">
        <v>33</v>
      </c>
      <c r="B53" s="47"/>
      <c r="C53" s="9"/>
      <c r="D53" s="10"/>
      <c r="E53" s="11">
        <v>4443412</v>
      </c>
      <c r="F53" s="11">
        <v>4443412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1110853</v>
      </c>
      <c r="Y53" s="11">
        <v>-1110853</v>
      </c>
      <c r="Z53" s="2">
        <v>-100</v>
      </c>
      <c r="AA53" s="15">
        <v>4443412</v>
      </c>
    </row>
    <row r="54" spans="1:27" ht="13.5">
      <c r="A54" s="84" t="s">
        <v>34</v>
      </c>
      <c r="B54" s="47"/>
      <c r="C54" s="9"/>
      <c r="D54" s="10"/>
      <c r="E54" s="11">
        <v>1618023</v>
      </c>
      <c r="F54" s="11">
        <v>1618023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404506</v>
      </c>
      <c r="Y54" s="11">
        <v>-404506</v>
      </c>
      <c r="Z54" s="2">
        <v>-100</v>
      </c>
      <c r="AA54" s="15">
        <v>1618023</v>
      </c>
    </row>
    <row r="55" spans="1:27" ht="13.5">
      <c r="A55" s="84" t="s">
        <v>35</v>
      </c>
      <c r="B55" s="47"/>
      <c r="C55" s="9"/>
      <c r="D55" s="10"/>
      <c r="E55" s="11">
        <v>3059729</v>
      </c>
      <c r="F55" s="11">
        <v>3059729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764932</v>
      </c>
      <c r="Y55" s="11">
        <v>-764932</v>
      </c>
      <c r="Z55" s="2">
        <v>-100</v>
      </c>
      <c r="AA55" s="15">
        <v>3059729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17190642</v>
      </c>
      <c r="F57" s="51">
        <f t="shared" si="11"/>
        <v>17190642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4297661</v>
      </c>
      <c r="Y57" s="51">
        <f t="shared" si="11"/>
        <v>-4297661</v>
      </c>
      <c r="Z57" s="52">
        <f>+IF(X57&lt;&gt;0,+(Y57/X57)*100,0)</f>
        <v>-100</v>
      </c>
      <c r="AA57" s="53">
        <f>SUM(AA52:AA56)</f>
        <v>17190642</v>
      </c>
    </row>
    <row r="58" spans="1:27" ht="13.5">
      <c r="A58" s="86" t="s">
        <v>38</v>
      </c>
      <c r="B58" s="35"/>
      <c r="C58" s="9"/>
      <c r="D58" s="10"/>
      <c r="E58" s="11">
        <v>207080</v>
      </c>
      <c r="F58" s="11">
        <v>207080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51770</v>
      </c>
      <c r="Y58" s="11">
        <v>-51770</v>
      </c>
      <c r="Z58" s="2">
        <v>-100</v>
      </c>
      <c r="AA58" s="15">
        <v>207080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4798999</v>
      </c>
      <c r="F61" s="11">
        <v>4798999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1199750</v>
      </c>
      <c r="Y61" s="11">
        <v>-1199750</v>
      </c>
      <c r="Z61" s="2">
        <v>-100</v>
      </c>
      <c r="AA61" s="15">
        <v>4798999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22196721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280898</v>
      </c>
      <c r="H68" s="11">
        <v>771073</v>
      </c>
      <c r="I68" s="11">
        <v>1309469</v>
      </c>
      <c r="J68" s="11">
        <v>2361440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2361440</v>
      </c>
      <c r="X68" s="11"/>
      <c r="Y68" s="11">
        <v>2361440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22196721</v>
      </c>
      <c r="F69" s="79">
        <f t="shared" si="12"/>
        <v>0</v>
      </c>
      <c r="G69" s="79">
        <f t="shared" si="12"/>
        <v>280898</v>
      </c>
      <c r="H69" s="79">
        <f t="shared" si="12"/>
        <v>771073</v>
      </c>
      <c r="I69" s="79">
        <f t="shared" si="12"/>
        <v>1309469</v>
      </c>
      <c r="J69" s="79">
        <f t="shared" si="12"/>
        <v>2361440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2361440</v>
      </c>
      <c r="X69" s="79">
        <f t="shared" si="12"/>
        <v>0</v>
      </c>
      <c r="Y69" s="79">
        <f t="shared" si="12"/>
        <v>2361440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2017-01-26T11:12:04Z</dcterms:created>
  <dcterms:modified xsi:type="dcterms:W3CDTF">2017-01-26T11:12:41Z</dcterms:modified>
  <cp:category/>
  <cp:version/>
  <cp:contentType/>
  <cp:contentStatus/>
</cp:coreProperties>
</file>