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'BUF'!$A$1:$AA$74</definedName>
    <definedName name="_xlnm.Print_Area" localSheetId="8">'CPT'!$A$1:$AA$74</definedName>
    <definedName name="_xlnm.Print_Area" localSheetId="4">'EKU'!$A$1:$AA$74</definedName>
    <definedName name="_xlnm.Print_Area" localSheetId="7">'ETH'!$A$1:$AA$74</definedName>
    <definedName name="_xlnm.Print_Area" localSheetId="5">'JHB'!$A$1:$AA$74</definedName>
    <definedName name="_xlnm.Print_Area" localSheetId="3">'MAN'!$A$1:$AA$74</definedName>
    <definedName name="_xlnm.Print_Area" localSheetId="2">'NMA'!$A$1:$AA$74</definedName>
    <definedName name="_xlnm.Print_Area" localSheetId="0">'Summary'!$A$1:$AA$74</definedName>
    <definedName name="_xlnm.Print_Area" localSheetId="6">'TSH'!$A$1:$AA$74</definedName>
  </definedNames>
  <calcPr calcMode="manual" fullCalcOnLoad="1"/>
</workbook>
</file>

<file path=xl/sharedStrings.xml><?xml version="1.0" encoding="utf-8"?>
<sst xmlns="http://schemas.openxmlformats.org/spreadsheetml/2006/main" count="927" uniqueCount="72">
  <si>
    <t>Eastern Cape: Buffalo City(BUF) - Table C9 Quarterly Budget Statement - Capital Expenditure by Asset Clas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</si>
  <si>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</si>
  <si>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</si>
  <si>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</si>
  <si>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</si>
  <si>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</si>
  <si>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</si>
  <si>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</si>
  <si>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</si>
  <si>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</si>
  <si>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</si>
  <si>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</si>
  <si>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</si>
  <si>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</si>
  <si>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</si>
  <si>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</si>
  <si>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</si>
  <si>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</si>
  <si>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</si>
  <si>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</si>
  <si>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</si>
  <si>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</si>
  <si>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</si>
  <si>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</si>
  <si>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</si>
  <si>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</si>
  <si>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</si>
  <si>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</si>
  <si>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</si>
  <si>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</si>
  <si>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</si>
  <si>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</si>
  <si>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</si>
  <si>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</si>
  <si>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</si>
  <si>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</si>
  <si>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</si>
  <si>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</si>
  <si>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</si>
  <si>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</si>
  <si>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</si>
  <si>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</si>
  <si>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</si>
  <si>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</si>
  <si>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</si>
  <si>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</si>
  <si>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</si>
  <si>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</si>
  <si>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</si>
  <si>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</si>
  <si>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</si>
  <si>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</si>
  <si>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</si>
  <si>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</si>
  <si>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</si>
  <si>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</si>
  <si>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</si>
  <si>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</si>
  <si>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Eastern Cape: Nelson Mandela Bay(NMA) - Table C9 Quarterly Budget Statement - Capital Expenditure by Asset Clas ( All ) for 1st Quarter ended 30 September 2016 (Figures Finalised as at 2016/11/02)</t>
  </si>
  <si>
    <t>Free State: Mangaung(MAN) - Table C9 Quarterly Budget Statement - Capital Expenditure by Asset Clas ( All ) for 1st Quarter ended 30 September 2016 (Figures Finalised as at 2016/11/02)</t>
  </si>
  <si>
    <t>Gauteng: Ekurhuleni Metro(EKU) - Table C9 Quarterly Budget Statement - Capital Expenditure by Asset Clas ( All ) for 1st Quarter ended 30 September 2016 (Figures Finalised as at 2016/11/02)</t>
  </si>
  <si>
    <t>Gauteng: City Of Johannesburg(JHB) - Table C9 Quarterly Budget Statement - Capital Expenditure by Asset Clas ( All ) for 1st Quarter ended 30 September 2016 (Figures Finalised as at 2016/11/02)</t>
  </si>
  <si>
    <t>Gauteng: City Of Tshwane(TSH) - Table C9 Quarterly Budget Statement - Capital Expenditure by Asset Clas ( All ) for 1st Quarter ended 30 September 2016 (Figures Finalised as at 2016/11/02)</t>
  </si>
  <si>
    <t>Kwazulu-Natal: eThekwini(ETH) - Table C9 Quarterly Budget Statement - Capital Expenditure by Asset Clas ( All ) for 1st Quarter ended 30 September 2016 (Figures Finalised as at 2016/11/02)</t>
  </si>
  <si>
    <t>Western Cape: Cape Town(CPT) - Table C9 Quarterly Budget Statement - Capital Expenditure by Asset Clas ( All ) for 1st Quarter ended 30 September 2016 (Figures Finalised as at 2016/11/02)</t>
  </si>
  <si>
    <t>Summary - Table C9 Quarterly Budget Statement - Capital Expenditure by Asset Class ( All ) for 1st Quarter ended 30 September 2016 (Figures Finalised as at 2016/11/02)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</si>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</sst>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6483505315</v>
      </c>
      <c r="D5" s="42">
        <f t="shared" si="0"/>
        <v>0</v>
      </c>
      <c r="E5" s="43">
        <f t="shared" si="0"/>
        <v>23235118022</v>
      </c>
      <c r="F5" s="43">
        <f t="shared" si="0"/>
        <v>23371580493</v>
      </c>
      <c r="G5" s="43">
        <f t="shared" si="0"/>
        <v>304521788</v>
      </c>
      <c r="H5" s="43">
        <f t="shared" si="0"/>
        <v>1159147577</v>
      </c>
      <c r="I5" s="43">
        <f t="shared" si="0"/>
        <v>1605119955</v>
      </c>
      <c r="J5" s="43">
        <f t="shared" si="0"/>
        <v>3068789320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3068789320</v>
      </c>
      <c r="X5" s="43">
        <f t="shared" si="0"/>
        <v>5842895129</v>
      </c>
      <c r="Y5" s="43">
        <f t="shared" si="0"/>
        <v>-2774105809</v>
      </c>
      <c r="Z5" s="44">
        <f>+IF(X5&lt;&gt;0,+(Y5/X5)*100,0)</f>
        <v>-47.47827485780637</v>
      </c>
      <c r="AA5" s="45">
        <f>SUM(AA11:AA18)</f>
        <v>23371580493</v>
      </c>
    </row>
    <row r="6" spans="1:27" ht="13.5">
      <c r="A6" s="46" t="s">
        <v>32</v>
      </c>
      <c r="B6" s="47"/>
      <c r="C6" s="9">
        <v>1010259141</v>
      </c>
      <c r="D6" s="10"/>
      <c r="E6" s="11">
        <v>4840078615</v>
      </c>
      <c r="F6" s="11">
        <v>4845251467</v>
      </c>
      <c r="G6" s="11">
        <v>17260381</v>
      </c>
      <c r="H6" s="11">
        <v>332258781</v>
      </c>
      <c r="I6" s="11">
        <v>563642126</v>
      </c>
      <c r="J6" s="11">
        <v>913161288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913161288</v>
      </c>
      <c r="X6" s="11">
        <v>1211312867</v>
      </c>
      <c r="Y6" s="11">
        <v>-298151579</v>
      </c>
      <c r="Z6" s="2">
        <v>-24.61</v>
      </c>
      <c r="AA6" s="15">
        <v>4845251467</v>
      </c>
    </row>
    <row r="7" spans="1:27" ht="13.5">
      <c r="A7" s="46" t="s">
        <v>33</v>
      </c>
      <c r="B7" s="47"/>
      <c r="C7" s="9">
        <v>947105837</v>
      </c>
      <c r="D7" s="10"/>
      <c r="E7" s="11">
        <v>3856322551</v>
      </c>
      <c r="F7" s="11">
        <v>3857118531</v>
      </c>
      <c r="G7" s="11">
        <v>122991632</v>
      </c>
      <c r="H7" s="11">
        <v>251131035</v>
      </c>
      <c r="I7" s="11">
        <v>269510449</v>
      </c>
      <c r="J7" s="11">
        <v>643633116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643633116</v>
      </c>
      <c r="X7" s="11">
        <v>964279634</v>
      </c>
      <c r="Y7" s="11">
        <v>-320646518</v>
      </c>
      <c r="Z7" s="2">
        <v>-33.25</v>
      </c>
      <c r="AA7" s="15">
        <v>3857118531</v>
      </c>
    </row>
    <row r="8" spans="1:27" ht="13.5">
      <c r="A8" s="46" t="s">
        <v>34</v>
      </c>
      <c r="B8" s="47"/>
      <c r="C8" s="9">
        <v>247310813</v>
      </c>
      <c r="D8" s="10"/>
      <c r="E8" s="11">
        <v>1406905973</v>
      </c>
      <c r="F8" s="11">
        <v>1406905973</v>
      </c>
      <c r="G8" s="11">
        <v>-51886</v>
      </c>
      <c r="H8" s="11">
        <v>53186001</v>
      </c>
      <c r="I8" s="11">
        <v>118153538</v>
      </c>
      <c r="J8" s="11">
        <v>171287653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171287653</v>
      </c>
      <c r="X8" s="11">
        <v>351726494</v>
      </c>
      <c r="Y8" s="11">
        <v>-180438841</v>
      </c>
      <c r="Z8" s="2">
        <v>-51.3</v>
      </c>
      <c r="AA8" s="15">
        <v>1406905973</v>
      </c>
    </row>
    <row r="9" spans="1:27" ht="13.5">
      <c r="A9" s="46" t="s">
        <v>35</v>
      </c>
      <c r="B9" s="47"/>
      <c r="C9" s="9">
        <v>231100666</v>
      </c>
      <c r="D9" s="10"/>
      <c r="E9" s="11">
        <v>1153876439</v>
      </c>
      <c r="F9" s="11">
        <v>1155708135</v>
      </c>
      <c r="G9" s="11">
        <v>12199190</v>
      </c>
      <c r="H9" s="11">
        <v>18640728</v>
      </c>
      <c r="I9" s="11">
        <v>78805874</v>
      </c>
      <c r="J9" s="11">
        <v>109645792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109645792</v>
      </c>
      <c r="X9" s="11">
        <v>288927034</v>
      </c>
      <c r="Y9" s="11">
        <v>-179281242</v>
      </c>
      <c r="Z9" s="2">
        <v>-62.05</v>
      </c>
      <c r="AA9" s="15">
        <v>1155708135</v>
      </c>
    </row>
    <row r="10" spans="1:27" ht="13.5">
      <c r="A10" s="46" t="s">
        <v>36</v>
      </c>
      <c r="B10" s="47"/>
      <c r="C10" s="9">
        <v>2322988071</v>
      </c>
      <c r="D10" s="10"/>
      <c r="E10" s="11">
        <v>2452674740</v>
      </c>
      <c r="F10" s="11">
        <v>2490457238</v>
      </c>
      <c r="G10" s="11">
        <v>22380354</v>
      </c>
      <c r="H10" s="11">
        <v>162476288</v>
      </c>
      <c r="I10" s="11">
        <v>317520029</v>
      </c>
      <c r="J10" s="11">
        <v>502376671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502376671</v>
      </c>
      <c r="X10" s="11">
        <v>622614310</v>
      </c>
      <c r="Y10" s="11">
        <v>-120237639</v>
      </c>
      <c r="Z10" s="2">
        <v>-19.31</v>
      </c>
      <c r="AA10" s="15">
        <v>2490457238</v>
      </c>
    </row>
    <row r="11" spans="1:27" ht="13.5">
      <c r="A11" s="48" t="s">
        <v>37</v>
      </c>
      <c r="B11" s="47"/>
      <c r="C11" s="49">
        <f aca="true" t="shared" si="1" ref="C11:Y11">SUM(C6:C10)</f>
        <v>4758764528</v>
      </c>
      <c r="D11" s="50">
        <f t="shared" si="1"/>
        <v>0</v>
      </c>
      <c r="E11" s="51">
        <f t="shared" si="1"/>
        <v>13709858318</v>
      </c>
      <c r="F11" s="51">
        <f t="shared" si="1"/>
        <v>13755441344</v>
      </c>
      <c r="G11" s="51">
        <f t="shared" si="1"/>
        <v>174779671</v>
      </c>
      <c r="H11" s="51">
        <f t="shared" si="1"/>
        <v>817692833</v>
      </c>
      <c r="I11" s="51">
        <f t="shared" si="1"/>
        <v>1347632016</v>
      </c>
      <c r="J11" s="51">
        <f t="shared" si="1"/>
        <v>2340104520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2340104520</v>
      </c>
      <c r="X11" s="51">
        <f t="shared" si="1"/>
        <v>3438860339</v>
      </c>
      <c r="Y11" s="51">
        <f t="shared" si="1"/>
        <v>-1098755819</v>
      </c>
      <c r="Z11" s="52">
        <f>+IF(X11&lt;&gt;0,+(Y11/X11)*100,0)</f>
        <v>-31.951161451340347</v>
      </c>
      <c r="AA11" s="53">
        <f>SUM(AA6:AA10)</f>
        <v>13755441344</v>
      </c>
    </row>
    <row r="12" spans="1:27" ht="13.5">
      <c r="A12" s="54" t="s">
        <v>38</v>
      </c>
      <c r="B12" s="35"/>
      <c r="C12" s="9">
        <v>232351627</v>
      </c>
      <c r="D12" s="10"/>
      <c r="E12" s="11">
        <v>1929127651</v>
      </c>
      <c r="F12" s="11">
        <v>1930810700</v>
      </c>
      <c r="G12" s="11">
        <v>6352008</v>
      </c>
      <c r="H12" s="11">
        <v>200547296</v>
      </c>
      <c r="I12" s="11">
        <v>49269849</v>
      </c>
      <c r="J12" s="11">
        <v>256169153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256169153</v>
      </c>
      <c r="X12" s="11">
        <v>482702675</v>
      </c>
      <c r="Y12" s="11">
        <v>-226533522</v>
      </c>
      <c r="Z12" s="2">
        <v>-46.93</v>
      </c>
      <c r="AA12" s="15">
        <v>1930810700</v>
      </c>
    </row>
    <row r="13" spans="1:27" ht="13.5">
      <c r="A13" s="54" t="s">
        <v>39</v>
      </c>
      <c r="B13" s="35"/>
      <c r="C13" s="12"/>
      <c r="D13" s="13"/>
      <c r="E13" s="14">
        <v>13575390</v>
      </c>
      <c r="F13" s="14">
        <v>13575390</v>
      </c>
      <c r="G13" s="14">
        <v>12060</v>
      </c>
      <c r="H13" s="14"/>
      <c r="I13" s="14">
        <v>-12060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3393848</v>
      </c>
      <c r="Y13" s="14">
        <v>-3393848</v>
      </c>
      <c r="Z13" s="2">
        <v>-100</v>
      </c>
      <c r="AA13" s="22">
        <v>13575390</v>
      </c>
    </row>
    <row r="14" spans="1:27" ht="13.5">
      <c r="A14" s="54" t="s">
        <v>40</v>
      </c>
      <c r="B14" s="35"/>
      <c r="C14" s="9">
        <v>53319291</v>
      </c>
      <c r="D14" s="10"/>
      <c r="E14" s="11">
        <v>785967224</v>
      </c>
      <c r="F14" s="11">
        <v>795003336</v>
      </c>
      <c r="G14" s="11"/>
      <c r="H14" s="11"/>
      <c r="I14" s="11">
        <v>5851291</v>
      </c>
      <c r="J14" s="11">
        <v>5851291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5851291</v>
      </c>
      <c r="X14" s="11">
        <v>198750835</v>
      </c>
      <c r="Y14" s="11">
        <v>-192899544</v>
      </c>
      <c r="Z14" s="2">
        <v>-97.06</v>
      </c>
      <c r="AA14" s="15">
        <v>795003336</v>
      </c>
    </row>
    <row r="15" spans="1:27" ht="13.5">
      <c r="A15" s="54" t="s">
        <v>41</v>
      </c>
      <c r="B15" s="35" t="s">
        <v>42</v>
      </c>
      <c r="C15" s="9">
        <v>1376676307</v>
      </c>
      <c r="D15" s="10"/>
      <c r="E15" s="11">
        <v>6679808439</v>
      </c>
      <c r="F15" s="11">
        <v>6759968723</v>
      </c>
      <c r="G15" s="11">
        <v>123378049</v>
      </c>
      <c r="H15" s="11">
        <v>117447952</v>
      </c>
      <c r="I15" s="11">
        <v>200439646</v>
      </c>
      <c r="J15" s="11">
        <v>441265647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441265647</v>
      </c>
      <c r="X15" s="11">
        <v>1689992182</v>
      </c>
      <c r="Y15" s="11">
        <v>-1248726535</v>
      </c>
      <c r="Z15" s="2">
        <v>-73.89</v>
      </c>
      <c r="AA15" s="15">
        <v>6759968723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>
        <v>177000</v>
      </c>
      <c r="F17" s="11">
        <v>177000</v>
      </c>
      <c r="G17" s="11"/>
      <c r="H17" s="11">
        <v>27000</v>
      </c>
      <c r="I17" s="11">
        <v>126000</v>
      </c>
      <c r="J17" s="11">
        <v>153000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153000</v>
      </c>
      <c r="X17" s="11">
        <v>44250</v>
      </c>
      <c r="Y17" s="11">
        <v>108750</v>
      </c>
      <c r="Z17" s="2">
        <v>245.76</v>
      </c>
      <c r="AA17" s="15">
        <v>177000</v>
      </c>
    </row>
    <row r="18" spans="1:27" ht="13.5">
      <c r="A18" s="54" t="s">
        <v>45</v>
      </c>
      <c r="B18" s="35"/>
      <c r="C18" s="16">
        <v>62393562</v>
      </c>
      <c r="D18" s="17"/>
      <c r="E18" s="18">
        <v>116604000</v>
      </c>
      <c r="F18" s="18">
        <v>116604000</v>
      </c>
      <c r="G18" s="18"/>
      <c r="H18" s="18">
        <v>23432496</v>
      </c>
      <c r="I18" s="18">
        <v>1813213</v>
      </c>
      <c r="J18" s="18">
        <v>25245709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25245709</v>
      </c>
      <c r="X18" s="18">
        <v>29151000</v>
      </c>
      <c r="Y18" s="18">
        <v>-3905291</v>
      </c>
      <c r="Z18" s="3">
        <v>-13.4</v>
      </c>
      <c r="AA18" s="23">
        <v>116604000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3503251097</v>
      </c>
      <c r="D20" s="59">
        <f t="shared" si="2"/>
        <v>0</v>
      </c>
      <c r="E20" s="60">
        <f t="shared" si="2"/>
        <v>14184584235</v>
      </c>
      <c r="F20" s="60">
        <f t="shared" si="2"/>
        <v>14313610174</v>
      </c>
      <c r="G20" s="60">
        <f t="shared" si="2"/>
        <v>141500414</v>
      </c>
      <c r="H20" s="60">
        <f t="shared" si="2"/>
        <v>507560565</v>
      </c>
      <c r="I20" s="60">
        <f t="shared" si="2"/>
        <v>616392316</v>
      </c>
      <c r="J20" s="60">
        <f t="shared" si="2"/>
        <v>1265453295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1265453295</v>
      </c>
      <c r="X20" s="60">
        <f t="shared" si="2"/>
        <v>3578402547</v>
      </c>
      <c r="Y20" s="60">
        <f t="shared" si="2"/>
        <v>-2312949252</v>
      </c>
      <c r="Z20" s="61">
        <f>+IF(X20&lt;&gt;0,+(Y20/X20)*100,0)</f>
        <v>-64.63636277978539</v>
      </c>
      <c r="AA20" s="62">
        <f>SUM(AA26:AA33)</f>
        <v>14313610174</v>
      </c>
    </row>
    <row r="21" spans="1:27" ht="13.5">
      <c r="A21" s="46" t="s">
        <v>32</v>
      </c>
      <c r="B21" s="47"/>
      <c r="C21" s="9">
        <v>565316482</v>
      </c>
      <c r="D21" s="10"/>
      <c r="E21" s="11">
        <v>2068939932</v>
      </c>
      <c r="F21" s="11">
        <v>2124787404</v>
      </c>
      <c r="G21" s="11">
        <v>8182314</v>
      </c>
      <c r="H21" s="11">
        <v>60278796</v>
      </c>
      <c r="I21" s="11">
        <v>38584273</v>
      </c>
      <c r="J21" s="11">
        <v>107045383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107045383</v>
      </c>
      <c r="X21" s="11">
        <v>531196852</v>
      </c>
      <c r="Y21" s="11">
        <v>-424151469</v>
      </c>
      <c r="Z21" s="2">
        <v>-79.85</v>
      </c>
      <c r="AA21" s="15">
        <v>2124787404</v>
      </c>
    </row>
    <row r="22" spans="1:27" ht="13.5">
      <c r="A22" s="46" t="s">
        <v>33</v>
      </c>
      <c r="B22" s="47"/>
      <c r="C22" s="9">
        <v>579110888</v>
      </c>
      <c r="D22" s="10"/>
      <c r="E22" s="11">
        <v>2009106550</v>
      </c>
      <c r="F22" s="11">
        <v>2013225943</v>
      </c>
      <c r="G22" s="11">
        <v>17118248</v>
      </c>
      <c r="H22" s="11">
        <v>65374103</v>
      </c>
      <c r="I22" s="11">
        <v>81033616</v>
      </c>
      <c r="J22" s="11">
        <v>163525967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163525967</v>
      </c>
      <c r="X22" s="11">
        <v>503306486</v>
      </c>
      <c r="Y22" s="11">
        <v>-339780519</v>
      </c>
      <c r="Z22" s="2">
        <v>-67.51</v>
      </c>
      <c r="AA22" s="15">
        <v>2013225943</v>
      </c>
    </row>
    <row r="23" spans="1:27" ht="13.5">
      <c r="A23" s="46" t="s">
        <v>34</v>
      </c>
      <c r="B23" s="47"/>
      <c r="C23" s="9">
        <v>496391640</v>
      </c>
      <c r="D23" s="10"/>
      <c r="E23" s="11">
        <v>1504526700</v>
      </c>
      <c r="F23" s="11">
        <v>1504626700</v>
      </c>
      <c r="G23" s="11">
        <v>17469823</v>
      </c>
      <c r="H23" s="11">
        <v>69388285</v>
      </c>
      <c r="I23" s="11">
        <v>71909282</v>
      </c>
      <c r="J23" s="11">
        <v>158767390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158767390</v>
      </c>
      <c r="X23" s="11">
        <v>376156675</v>
      </c>
      <c r="Y23" s="11">
        <v>-217389285</v>
      </c>
      <c r="Z23" s="2">
        <v>-57.79</v>
      </c>
      <c r="AA23" s="15">
        <v>1504626700</v>
      </c>
    </row>
    <row r="24" spans="1:27" ht="13.5">
      <c r="A24" s="46" t="s">
        <v>35</v>
      </c>
      <c r="B24" s="47"/>
      <c r="C24" s="9">
        <v>690680361</v>
      </c>
      <c r="D24" s="10"/>
      <c r="E24" s="11">
        <v>1943480127</v>
      </c>
      <c r="F24" s="11">
        <v>1957527904</v>
      </c>
      <c r="G24" s="11">
        <v>3668338</v>
      </c>
      <c r="H24" s="11">
        <v>114776015</v>
      </c>
      <c r="I24" s="11">
        <v>89642456</v>
      </c>
      <c r="J24" s="11">
        <v>208086809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208086809</v>
      </c>
      <c r="X24" s="11">
        <v>489381976</v>
      </c>
      <c r="Y24" s="11">
        <v>-281295167</v>
      </c>
      <c r="Z24" s="2">
        <v>-57.48</v>
      </c>
      <c r="AA24" s="15">
        <v>1957527904</v>
      </c>
    </row>
    <row r="25" spans="1:27" ht="13.5">
      <c r="A25" s="46" t="s">
        <v>36</v>
      </c>
      <c r="B25" s="47"/>
      <c r="C25" s="9">
        <v>359770018</v>
      </c>
      <c r="D25" s="10"/>
      <c r="E25" s="11">
        <v>2274655618</v>
      </c>
      <c r="F25" s="11">
        <v>2304148532</v>
      </c>
      <c r="G25" s="11">
        <v>86166506</v>
      </c>
      <c r="H25" s="11">
        <v>145715784</v>
      </c>
      <c r="I25" s="11">
        <v>204881032</v>
      </c>
      <c r="J25" s="11">
        <v>436763322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436763322</v>
      </c>
      <c r="X25" s="11">
        <v>576037134</v>
      </c>
      <c r="Y25" s="11">
        <v>-139273812</v>
      </c>
      <c r="Z25" s="2">
        <v>-24.18</v>
      </c>
      <c r="AA25" s="15">
        <v>2304148532</v>
      </c>
    </row>
    <row r="26" spans="1:27" ht="13.5">
      <c r="A26" s="48" t="s">
        <v>37</v>
      </c>
      <c r="B26" s="63"/>
      <c r="C26" s="49">
        <f aca="true" t="shared" si="3" ref="C26:Y26">SUM(C21:C25)</f>
        <v>2691269389</v>
      </c>
      <c r="D26" s="50">
        <f t="shared" si="3"/>
        <v>0</v>
      </c>
      <c r="E26" s="51">
        <f t="shared" si="3"/>
        <v>9800708927</v>
      </c>
      <c r="F26" s="51">
        <f t="shared" si="3"/>
        <v>9904316483</v>
      </c>
      <c r="G26" s="51">
        <f t="shared" si="3"/>
        <v>132605229</v>
      </c>
      <c r="H26" s="51">
        <f t="shared" si="3"/>
        <v>455532983</v>
      </c>
      <c r="I26" s="51">
        <f t="shared" si="3"/>
        <v>486050659</v>
      </c>
      <c r="J26" s="51">
        <f t="shared" si="3"/>
        <v>1074188871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1074188871</v>
      </c>
      <c r="X26" s="51">
        <f t="shared" si="3"/>
        <v>2476079123</v>
      </c>
      <c r="Y26" s="51">
        <f t="shared" si="3"/>
        <v>-1401890252</v>
      </c>
      <c r="Z26" s="52">
        <f>+IF(X26&lt;&gt;0,+(Y26/X26)*100,0)</f>
        <v>-56.617344695410196</v>
      </c>
      <c r="AA26" s="53">
        <f>SUM(AA21:AA25)</f>
        <v>9904316483</v>
      </c>
    </row>
    <row r="27" spans="1:27" ht="13.5">
      <c r="A27" s="54" t="s">
        <v>38</v>
      </c>
      <c r="B27" s="64"/>
      <c r="C27" s="9">
        <v>219883147</v>
      </c>
      <c r="D27" s="10"/>
      <c r="E27" s="11">
        <v>877466631</v>
      </c>
      <c r="F27" s="11">
        <v>886523615</v>
      </c>
      <c r="G27" s="11">
        <v>1174742</v>
      </c>
      <c r="H27" s="11">
        <v>12904287</v>
      </c>
      <c r="I27" s="11">
        <v>35914036</v>
      </c>
      <c r="J27" s="11">
        <v>49993065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49993065</v>
      </c>
      <c r="X27" s="11">
        <v>221630904</v>
      </c>
      <c r="Y27" s="11">
        <v>-171637839</v>
      </c>
      <c r="Z27" s="2">
        <v>-77.44</v>
      </c>
      <c r="AA27" s="15">
        <v>886523615</v>
      </c>
    </row>
    <row r="28" spans="1:27" ht="13.5">
      <c r="A28" s="54" t="s">
        <v>39</v>
      </c>
      <c r="B28" s="64"/>
      <c r="C28" s="12">
        <v>6546520</v>
      </c>
      <c r="D28" s="13"/>
      <c r="E28" s="14">
        <v>47207919</v>
      </c>
      <c r="F28" s="14">
        <v>47228883</v>
      </c>
      <c r="G28" s="14">
        <v>2183238</v>
      </c>
      <c r="H28" s="14">
        <v>4373180</v>
      </c>
      <c r="I28" s="14">
        <v>642788</v>
      </c>
      <c r="J28" s="14">
        <v>7199206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7199206</v>
      </c>
      <c r="X28" s="14">
        <v>11807221</v>
      </c>
      <c r="Y28" s="14">
        <v>-4608015</v>
      </c>
      <c r="Z28" s="2">
        <v>-39.03</v>
      </c>
      <c r="AA28" s="22">
        <v>47228883</v>
      </c>
    </row>
    <row r="29" spans="1:27" ht="13.5">
      <c r="A29" s="54" t="s">
        <v>40</v>
      </c>
      <c r="B29" s="64"/>
      <c r="C29" s="9">
        <v>2399971</v>
      </c>
      <c r="D29" s="10"/>
      <c r="E29" s="11">
        <v>617695251</v>
      </c>
      <c r="F29" s="11">
        <v>617695251</v>
      </c>
      <c r="G29" s="11"/>
      <c r="H29" s="11"/>
      <c r="I29" s="11">
        <v>42038996</v>
      </c>
      <c r="J29" s="11">
        <v>42038996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>
        <v>42038996</v>
      </c>
      <c r="X29" s="11">
        <v>154423813</v>
      </c>
      <c r="Y29" s="11">
        <v>-112384817</v>
      </c>
      <c r="Z29" s="2">
        <v>-72.78</v>
      </c>
      <c r="AA29" s="15">
        <v>617695251</v>
      </c>
    </row>
    <row r="30" spans="1:27" ht="13.5">
      <c r="A30" s="54" t="s">
        <v>41</v>
      </c>
      <c r="B30" s="35" t="s">
        <v>42</v>
      </c>
      <c r="C30" s="9">
        <v>578849361</v>
      </c>
      <c r="D30" s="10"/>
      <c r="E30" s="11">
        <v>2787459507</v>
      </c>
      <c r="F30" s="11">
        <v>2803799942</v>
      </c>
      <c r="G30" s="11">
        <v>5537205</v>
      </c>
      <c r="H30" s="11">
        <v>34750115</v>
      </c>
      <c r="I30" s="11">
        <v>51712837</v>
      </c>
      <c r="J30" s="11">
        <v>92000157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92000157</v>
      </c>
      <c r="X30" s="11">
        <v>700949986</v>
      </c>
      <c r="Y30" s="11">
        <v>-608949829</v>
      </c>
      <c r="Z30" s="2">
        <v>-86.87</v>
      </c>
      <c r="AA30" s="15">
        <v>2803799942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4302709</v>
      </c>
      <c r="D33" s="17"/>
      <c r="E33" s="18">
        <v>54046000</v>
      </c>
      <c r="F33" s="18">
        <v>54046000</v>
      </c>
      <c r="G33" s="18"/>
      <c r="H33" s="18"/>
      <c r="I33" s="18">
        <v>33000</v>
      </c>
      <c r="J33" s="18">
        <v>33000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>
        <v>33000</v>
      </c>
      <c r="X33" s="18">
        <v>13511500</v>
      </c>
      <c r="Y33" s="18">
        <v>-13478500</v>
      </c>
      <c r="Z33" s="3">
        <v>-99.76</v>
      </c>
      <c r="AA33" s="23">
        <v>54046000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1575575623</v>
      </c>
      <c r="D36" s="10">
        <f t="shared" si="4"/>
        <v>0</v>
      </c>
      <c r="E36" s="11">
        <f t="shared" si="4"/>
        <v>6909018547</v>
      </c>
      <c r="F36" s="11">
        <f t="shared" si="4"/>
        <v>6970038871</v>
      </c>
      <c r="G36" s="11">
        <f t="shared" si="4"/>
        <v>25442695</v>
      </c>
      <c r="H36" s="11">
        <f t="shared" si="4"/>
        <v>392537577</v>
      </c>
      <c r="I36" s="11">
        <f t="shared" si="4"/>
        <v>602226399</v>
      </c>
      <c r="J36" s="11">
        <f t="shared" si="4"/>
        <v>1020206671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1020206671</v>
      </c>
      <c r="X36" s="11">
        <f t="shared" si="4"/>
        <v>1742509719</v>
      </c>
      <c r="Y36" s="11">
        <f t="shared" si="4"/>
        <v>-722303048</v>
      </c>
      <c r="Z36" s="2">
        <f aca="true" t="shared" si="5" ref="Z36:Z49">+IF(X36&lt;&gt;0,+(Y36/X36)*100,0)</f>
        <v>-41.45188059062986</v>
      </c>
      <c r="AA36" s="15">
        <f>AA6+AA21</f>
        <v>6970038871</v>
      </c>
    </row>
    <row r="37" spans="1:27" ht="13.5">
      <c r="A37" s="46" t="s">
        <v>33</v>
      </c>
      <c r="B37" s="47"/>
      <c r="C37" s="9">
        <f t="shared" si="4"/>
        <v>1526216725</v>
      </c>
      <c r="D37" s="10">
        <f t="shared" si="4"/>
        <v>0</v>
      </c>
      <c r="E37" s="11">
        <f t="shared" si="4"/>
        <v>5865429101</v>
      </c>
      <c r="F37" s="11">
        <f t="shared" si="4"/>
        <v>5870344474</v>
      </c>
      <c r="G37" s="11">
        <f t="shared" si="4"/>
        <v>140109880</v>
      </c>
      <c r="H37" s="11">
        <f t="shared" si="4"/>
        <v>316505138</v>
      </c>
      <c r="I37" s="11">
        <f t="shared" si="4"/>
        <v>350544065</v>
      </c>
      <c r="J37" s="11">
        <f t="shared" si="4"/>
        <v>807159083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807159083</v>
      </c>
      <c r="X37" s="11">
        <f t="shared" si="4"/>
        <v>1467586120</v>
      </c>
      <c r="Y37" s="11">
        <f t="shared" si="4"/>
        <v>-660427037</v>
      </c>
      <c r="Z37" s="2">
        <f t="shared" si="5"/>
        <v>-45.00090509168893</v>
      </c>
      <c r="AA37" s="15">
        <f>AA7+AA22</f>
        <v>5870344474</v>
      </c>
    </row>
    <row r="38" spans="1:27" ht="13.5">
      <c r="A38" s="46" t="s">
        <v>34</v>
      </c>
      <c r="B38" s="47"/>
      <c r="C38" s="9">
        <f t="shared" si="4"/>
        <v>743702453</v>
      </c>
      <c r="D38" s="10">
        <f t="shared" si="4"/>
        <v>0</v>
      </c>
      <c r="E38" s="11">
        <f t="shared" si="4"/>
        <v>2911432673</v>
      </c>
      <c r="F38" s="11">
        <f t="shared" si="4"/>
        <v>2911532673</v>
      </c>
      <c r="G38" s="11">
        <f t="shared" si="4"/>
        <v>17417937</v>
      </c>
      <c r="H38" s="11">
        <f t="shared" si="4"/>
        <v>122574286</v>
      </c>
      <c r="I38" s="11">
        <f t="shared" si="4"/>
        <v>190062820</v>
      </c>
      <c r="J38" s="11">
        <f t="shared" si="4"/>
        <v>330055043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330055043</v>
      </c>
      <c r="X38" s="11">
        <f t="shared" si="4"/>
        <v>727883169</v>
      </c>
      <c r="Y38" s="11">
        <f t="shared" si="4"/>
        <v>-397828126</v>
      </c>
      <c r="Z38" s="2">
        <f t="shared" si="5"/>
        <v>-54.65549183484417</v>
      </c>
      <c r="AA38" s="15">
        <f>AA8+AA23</f>
        <v>2911532673</v>
      </c>
    </row>
    <row r="39" spans="1:27" ht="13.5">
      <c r="A39" s="46" t="s">
        <v>35</v>
      </c>
      <c r="B39" s="47"/>
      <c r="C39" s="9">
        <f t="shared" si="4"/>
        <v>921781027</v>
      </c>
      <c r="D39" s="10">
        <f t="shared" si="4"/>
        <v>0</v>
      </c>
      <c r="E39" s="11">
        <f t="shared" si="4"/>
        <v>3097356566</v>
      </c>
      <c r="F39" s="11">
        <f t="shared" si="4"/>
        <v>3113236039</v>
      </c>
      <c r="G39" s="11">
        <f t="shared" si="4"/>
        <v>15867528</v>
      </c>
      <c r="H39" s="11">
        <f t="shared" si="4"/>
        <v>133416743</v>
      </c>
      <c r="I39" s="11">
        <f t="shared" si="4"/>
        <v>168448330</v>
      </c>
      <c r="J39" s="11">
        <f t="shared" si="4"/>
        <v>317732601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317732601</v>
      </c>
      <c r="X39" s="11">
        <f t="shared" si="4"/>
        <v>778309010</v>
      </c>
      <c r="Y39" s="11">
        <f t="shared" si="4"/>
        <v>-460576409</v>
      </c>
      <c r="Z39" s="2">
        <f t="shared" si="5"/>
        <v>-59.17654852794265</v>
      </c>
      <c r="AA39" s="15">
        <f>AA9+AA24</f>
        <v>3113236039</v>
      </c>
    </row>
    <row r="40" spans="1:27" ht="13.5">
      <c r="A40" s="46" t="s">
        <v>36</v>
      </c>
      <c r="B40" s="47"/>
      <c r="C40" s="9">
        <f t="shared" si="4"/>
        <v>2682758089</v>
      </c>
      <c r="D40" s="10">
        <f t="shared" si="4"/>
        <v>0</v>
      </c>
      <c r="E40" s="11">
        <f t="shared" si="4"/>
        <v>4727330358</v>
      </c>
      <c r="F40" s="11">
        <f t="shared" si="4"/>
        <v>4794605770</v>
      </c>
      <c r="G40" s="11">
        <f t="shared" si="4"/>
        <v>108546860</v>
      </c>
      <c r="H40" s="11">
        <f t="shared" si="4"/>
        <v>308192072</v>
      </c>
      <c r="I40" s="11">
        <f t="shared" si="4"/>
        <v>522401061</v>
      </c>
      <c r="J40" s="11">
        <f t="shared" si="4"/>
        <v>939139993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939139993</v>
      </c>
      <c r="X40" s="11">
        <f t="shared" si="4"/>
        <v>1198651444</v>
      </c>
      <c r="Y40" s="11">
        <f t="shared" si="4"/>
        <v>-259511451</v>
      </c>
      <c r="Z40" s="2">
        <f t="shared" si="5"/>
        <v>-21.6502847678545</v>
      </c>
      <c r="AA40" s="15">
        <f>AA10+AA25</f>
        <v>4794605770</v>
      </c>
    </row>
    <row r="41" spans="1:27" ht="13.5">
      <c r="A41" s="48" t="s">
        <v>37</v>
      </c>
      <c r="B41" s="47"/>
      <c r="C41" s="49">
        <f aca="true" t="shared" si="6" ref="C41:Y41">SUM(C36:C40)</f>
        <v>7450033917</v>
      </c>
      <c r="D41" s="50">
        <f t="shared" si="6"/>
        <v>0</v>
      </c>
      <c r="E41" s="51">
        <f t="shared" si="6"/>
        <v>23510567245</v>
      </c>
      <c r="F41" s="51">
        <f t="shared" si="6"/>
        <v>23659757827</v>
      </c>
      <c r="G41" s="51">
        <f t="shared" si="6"/>
        <v>307384900</v>
      </c>
      <c r="H41" s="51">
        <f t="shared" si="6"/>
        <v>1273225816</v>
      </c>
      <c r="I41" s="51">
        <f t="shared" si="6"/>
        <v>1833682675</v>
      </c>
      <c r="J41" s="51">
        <f t="shared" si="6"/>
        <v>3414293391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3414293391</v>
      </c>
      <c r="X41" s="51">
        <f t="shared" si="6"/>
        <v>5914939462</v>
      </c>
      <c r="Y41" s="51">
        <f t="shared" si="6"/>
        <v>-2500646071</v>
      </c>
      <c r="Z41" s="52">
        <f t="shared" si="5"/>
        <v>-42.27678215584753</v>
      </c>
      <c r="AA41" s="53">
        <f>SUM(AA36:AA40)</f>
        <v>23659757827</v>
      </c>
    </row>
    <row r="42" spans="1:27" ht="13.5">
      <c r="A42" s="54" t="s">
        <v>38</v>
      </c>
      <c r="B42" s="35"/>
      <c r="C42" s="65">
        <f aca="true" t="shared" si="7" ref="C42:Y48">C12+C27</f>
        <v>452234774</v>
      </c>
      <c r="D42" s="66">
        <f t="shared" si="7"/>
        <v>0</v>
      </c>
      <c r="E42" s="67">
        <f t="shared" si="7"/>
        <v>2806594282</v>
      </c>
      <c r="F42" s="67">
        <f t="shared" si="7"/>
        <v>2817334315</v>
      </c>
      <c r="G42" s="67">
        <f t="shared" si="7"/>
        <v>7526750</v>
      </c>
      <c r="H42" s="67">
        <f t="shared" si="7"/>
        <v>213451583</v>
      </c>
      <c r="I42" s="67">
        <f t="shared" si="7"/>
        <v>85183885</v>
      </c>
      <c r="J42" s="67">
        <f t="shared" si="7"/>
        <v>306162218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306162218</v>
      </c>
      <c r="X42" s="67">
        <f t="shared" si="7"/>
        <v>704333579</v>
      </c>
      <c r="Y42" s="67">
        <f t="shared" si="7"/>
        <v>-398171361</v>
      </c>
      <c r="Z42" s="69">
        <f t="shared" si="5"/>
        <v>-56.53164535550278</v>
      </c>
      <c r="AA42" s="68">
        <f aca="true" t="shared" si="8" ref="AA42:AA48">AA12+AA27</f>
        <v>2817334315</v>
      </c>
    </row>
    <row r="43" spans="1:27" ht="13.5">
      <c r="A43" s="54" t="s">
        <v>39</v>
      </c>
      <c r="B43" s="35"/>
      <c r="C43" s="70">
        <f t="shared" si="7"/>
        <v>6546520</v>
      </c>
      <c r="D43" s="71">
        <f t="shared" si="7"/>
        <v>0</v>
      </c>
      <c r="E43" s="72">
        <f t="shared" si="7"/>
        <v>60783309</v>
      </c>
      <c r="F43" s="72">
        <f t="shared" si="7"/>
        <v>60804273</v>
      </c>
      <c r="G43" s="72">
        <f t="shared" si="7"/>
        <v>2195298</v>
      </c>
      <c r="H43" s="72">
        <f t="shared" si="7"/>
        <v>4373180</v>
      </c>
      <c r="I43" s="72">
        <f t="shared" si="7"/>
        <v>630728</v>
      </c>
      <c r="J43" s="72">
        <f t="shared" si="7"/>
        <v>7199206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7199206</v>
      </c>
      <c r="X43" s="72">
        <f t="shared" si="7"/>
        <v>15201069</v>
      </c>
      <c r="Y43" s="72">
        <f t="shared" si="7"/>
        <v>-8001863</v>
      </c>
      <c r="Z43" s="73">
        <f t="shared" si="5"/>
        <v>-52.640133401144354</v>
      </c>
      <c r="AA43" s="74">
        <f t="shared" si="8"/>
        <v>60804273</v>
      </c>
    </row>
    <row r="44" spans="1:27" ht="13.5">
      <c r="A44" s="54" t="s">
        <v>40</v>
      </c>
      <c r="B44" s="35"/>
      <c r="C44" s="65">
        <f t="shared" si="7"/>
        <v>55719262</v>
      </c>
      <c r="D44" s="66">
        <f t="shared" si="7"/>
        <v>0</v>
      </c>
      <c r="E44" s="67">
        <f t="shared" si="7"/>
        <v>1403662475</v>
      </c>
      <c r="F44" s="67">
        <f t="shared" si="7"/>
        <v>1412698587</v>
      </c>
      <c r="G44" s="67">
        <f t="shared" si="7"/>
        <v>0</v>
      </c>
      <c r="H44" s="67">
        <f t="shared" si="7"/>
        <v>0</v>
      </c>
      <c r="I44" s="67">
        <f t="shared" si="7"/>
        <v>47890287</v>
      </c>
      <c r="J44" s="67">
        <f t="shared" si="7"/>
        <v>47890287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47890287</v>
      </c>
      <c r="X44" s="67">
        <f t="shared" si="7"/>
        <v>353174648</v>
      </c>
      <c r="Y44" s="67">
        <f t="shared" si="7"/>
        <v>-305284361</v>
      </c>
      <c r="Z44" s="69">
        <f t="shared" si="5"/>
        <v>-86.4400552895858</v>
      </c>
      <c r="AA44" s="68">
        <f t="shared" si="8"/>
        <v>1412698587</v>
      </c>
    </row>
    <row r="45" spans="1:27" ht="13.5">
      <c r="A45" s="54" t="s">
        <v>41</v>
      </c>
      <c r="B45" s="35" t="s">
        <v>42</v>
      </c>
      <c r="C45" s="65">
        <f t="shared" si="7"/>
        <v>1955525668</v>
      </c>
      <c r="D45" s="66">
        <f t="shared" si="7"/>
        <v>0</v>
      </c>
      <c r="E45" s="67">
        <f t="shared" si="7"/>
        <v>9467267946</v>
      </c>
      <c r="F45" s="67">
        <f t="shared" si="7"/>
        <v>9563768665</v>
      </c>
      <c r="G45" s="67">
        <f t="shared" si="7"/>
        <v>128915254</v>
      </c>
      <c r="H45" s="67">
        <f t="shared" si="7"/>
        <v>152198067</v>
      </c>
      <c r="I45" s="67">
        <f t="shared" si="7"/>
        <v>252152483</v>
      </c>
      <c r="J45" s="67">
        <f t="shared" si="7"/>
        <v>533265804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533265804</v>
      </c>
      <c r="X45" s="67">
        <f t="shared" si="7"/>
        <v>2390942168</v>
      </c>
      <c r="Y45" s="67">
        <f t="shared" si="7"/>
        <v>-1857676364</v>
      </c>
      <c r="Z45" s="69">
        <f t="shared" si="5"/>
        <v>-77.69641561652361</v>
      </c>
      <c r="AA45" s="68">
        <f t="shared" si="8"/>
        <v>9563768665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177000</v>
      </c>
      <c r="F47" s="67">
        <f t="shared" si="7"/>
        <v>177000</v>
      </c>
      <c r="G47" s="67">
        <f t="shared" si="7"/>
        <v>0</v>
      </c>
      <c r="H47" s="67">
        <f t="shared" si="7"/>
        <v>27000</v>
      </c>
      <c r="I47" s="67">
        <f t="shared" si="7"/>
        <v>126000</v>
      </c>
      <c r="J47" s="67">
        <f t="shared" si="7"/>
        <v>153000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153000</v>
      </c>
      <c r="X47" s="67">
        <f t="shared" si="7"/>
        <v>44250</v>
      </c>
      <c r="Y47" s="67">
        <f t="shared" si="7"/>
        <v>108750</v>
      </c>
      <c r="Z47" s="69">
        <f t="shared" si="5"/>
        <v>245.76271186440678</v>
      </c>
      <c r="AA47" s="68">
        <f t="shared" si="8"/>
        <v>177000</v>
      </c>
    </row>
    <row r="48" spans="1:27" ht="13.5">
      <c r="A48" s="54" t="s">
        <v>45</v>
      </c>
      <c r="B48" s="35"/>
      <c r="C48" s="65">
        <f t="shared" si="7"/>
        <v>66696271</v>
      </c>
      <c r="D48" s="66">
        <f t="shared" si="7"/>
        <v>0</v>
      </c>
      <c r="E48" s="67">
        <f t="shared" si="7"/>
        <v>170650000</v>
      </c>
      <c r="F48" s="67">
        <f t="shared" si="7"/>
        <v>170650000</v>
      </c>
      <c r="G48" s="67">
        <f t="shared" si="7"/>
        <v>0</v>
      </c>
      <c r="H48" s="67">
        <f t="shared" si="7"/>
        <v>23432496</v>
      </c>
      <c r="I48" s="67">
        <f t="shared" si="7"/>
        <v>1846213</v>
      </c>
      <c r="J48" s="67">
        <f t="shared" si="7"/>
        <v>25278709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25278709</v>
      </c>
      <c r="X48" s="67">
        <f t="shared" si="7"/>
        <v>42662500</v>
      </c>
      <c r="Y48" s="67">
        <f t="shared" si="7"/>
        <v>-17383791</v>
      </c>
      <c r="Z48" s="69">
        <f t="shared" si="5"/>
        <v>-40.74723937884559</v>
      </c>
      <c r="AA48" s="68">
        <f t="shared" si="8"/>
        <v>170650000</v>
      </c>
    </row>
    <row r="49" spans="1:27" ht="13.5">
      <c r="A49" s="75" t="s">
        <v>49</v>
      </c>
      <c r="B49" s="76"/>
      <c r="C49" s="77">
        <f aca="true" t="shared" si="9" ref="C49:Y49">SUM(C41:C48)</f>
        <v>9986756412</v>
      </c>
      <c r="D49" s="78">
        <f t="shared" si="9"/>
        <v>0</v>
      </c>
      <c r="E49" s="79">
        <f t="shared" si="9"/>
        <v>37419702257</v>
      </c>
      <c r="F49" s="79">
        <f t="shared" si="9"/>
        <v>37685190667</v>
      </c>
      <c r="G49" s="79">
        <f t="shared" si="9"/>
        <v>446022202</v>
      </c>
      <c r="H49" s="79">
        <f t="shared" si="9"/>
        <v>1666708142</v>
      </c>
      <c r="I49" s="79">
        <f t="shared" si="9"/>
        <v>2221512271</v>
      </c>
      <c r="J49" s="79">
        <f t="shared" si="9"/>
        <v>4334242615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4334242615</v>
      </c>
      <c r="X49" s="79">
        <f t="shared" si="9"/>
        <v>9421297676</v>
      </c>
      <c r="Y49" s="79">
        <f t="shared" si="9"/>
        <v>-5087055061</v>
      </c>
      <c r="Z49" s="80">
        <f t="shared" si="5"/>
        <v>-53.99526939859744</v>
      </c>
      <c r="AA49" s="81">
        <f>SUM(AA41:AA48)</f>
        <v>37685190667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3872373276</v>
      </c>
      <c r="D51" s="66">
        <f t="shared" si="10"/>
        <v>0</v>
      </c>
      <c r="E51" s="67">
        <f t="shared" si="10"/>
        <v>17777708187</v>
      </c>
      <c r="F51" s="67">
        <f t="shared" si="10"/>
        <v>17777708194</v>
      </c>
      <c r="G51" s="67">
        <f t="shared" si="10"/>
        <v>520196471</v>
      </c>
      <c r="H51" s="67">
        <f t="shared" si="10"/>
        <v>908526405</v>
      </c>
      <c r="I51" s="67">
        <f t="shared" si="10"/>
        <v>908431288</v>
      </c>
      <c r="J51" s="67">
        <f t="shared" si="10"/>
        <v>2337154164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2337154164</v>
      </c>
      <c r="X51" s="67">
        <f t="shared" si="10"/>
        <v>4444427054</v>
      </c>
      <c r="Y51" s="67">
        <f t="shared" si="10"/>
        <v>-2107272890</v>
      </c>
      <c r="Z51" s="69">
        <f>+IF(X51&lt;&gt;0,+(Y51/X51)*100,0)</f>
        <v>-47.41382554818729</v>
      </c>
      <c r="AA51" s="68">
        <f>SUM(AA57:AA61)</f>
        <v>17777708194</v>
      </c>
    </row>
    <row r="52" spans="1:27" ht="13.5">
      <c r="A52" s="84" t="s">
        <v>32</v>
      </c>
      <c r="B52" s="47"/>
      <c r="C52" s="9">
        <v>430595432</v>
      </c>
      <c r="D52" s="10"/>
      <c r="E52" s="11">
        <v>3302771370</v>
      </c>
      <c r="F52" s="11">
        <v>2901169327</v>
      </c>
      <c r="G52" s="11">
        <v>51523072</v>
      </c>
      <c r="H52" s="11">
        <v>90524986</v>
      </c>
      <c r="I52" s="11">
        <v>101118301</v>
      </c>
      <c r="J52" s="11">
        <v>243166359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243166359</v>
      </c>
      <c r="X52" s="11">
        <v>725292332</v>
      </c>
      <c r="Y52" s="11">
        <v>-482125973</v>
      </c>
      <c r="Z52" s="2">
        <v>-66.47</v>
      </c>
      <c r="AA52" s="15">
        <v>2901169327</v>
      </c>
    </row>
    <row r="53" spans="1:27" ht="13.5">
      <c r="A53" s="84" t="s">
        <v>33</v>
      </c>
      <c r="B53" s="47"/>
      <c r="C53" s="9">
        <v>477849647</v>
      </c>
      <c r="D53" s="10"/>
      <c r="E53" s="11">
        <v>3830462683</v>
      </c>
      <c r="F53" s="11">
        <v>3677763336</v>
      </c>
      <c r="G53" s="11">
        <v>96725118</v>
      </c>
      <c r="H53" s="11">
        <v>146496473</v>
      </c>
      <c r="I53" s="11">
        <v>179646446</v>
      </c>
      <c r="J53" s="11">
        <v>422868037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422868037</v>
      </c>
      <c r="X53" s="11">
        <v>919440835</v>
      </c>
      <c r="Y53" s="11">
        <v>-496572798</v>
      </c>
      <c r="Z53" s="2">
        <v>-54.01</v>
      </c>
      <c r="AA53" s="15">
        <v>3677763336</v>
      </c>
    </row>
    <row r="54" spans="1:27" ht="13.5">
      <c r="A54" s="84" t="s">
        <v>34</v>
      </c>
      <c r="B54" s="47"/>
      <c r="C54" s="9">
        <v>51128732</v>
      </c>
      <c r="D54" s="10"/>
      <c r="E54" s="11">
        <v>2185344795</v>
      </c>
      <c r="F54" s="11">
        <v>2141921349</v>
      </c>
      <c r="G54" s="11">
        <v>43625045</v>
      </c>
      <c r="H54" s="11">
        <v>90215257</v>
      </c>
      <c r="I54" s="11">
        <v>72176691</v>
      </c>
      <c r="J54" s="11">
        <v>206016993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206016993</v>
      </c>
      <c r="X54" s="11">
        <v>535480337</v>
      </c>
      <c r="Y54" s="11">
        <v>-329463344</v>
      </c>
      <c r="Z54" s="2">
        <v>-61.53</v>
      </c>
      <c r="AA54" s="15">
        <v>2141921349</v>
      </c>
    </row>
    <row r="55" spans="1:27" ht="13.5">
      <c r="A55" s="84" t="s">
        <v>35</v>
      </c>
      <c r="B55" s="47"/>
      <c r="C55" s="9">
        <v>118364961</v>
      </c>
      <c r="D55" s="10"/>
      <c r="E55" s="11">
        <v>1674419566</v>
      </c>
      <c r="F55" s="11">
        <v>1276017033</v>
      </c>
      <c r="G55" s="11">
        <v>9838330</v>
      </c>
      <c r="H55" s="11">
        <v>47615273</v>
      </c>
      <c r="I55" s="11">
        <v>65170488</v>
      </c>
      <c r="J55" s="11">
        <v>122624091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122624091</v>
      </c>
      <c r="X55" s="11">
        <v>319004258</v>
      </c>
      <c r="Y55" s="11">
        <v>-196380167</v>
      </c>
      <c r="Z55" s="2">
        <v>-61.56</v>
      </c>
      <c r="AA55" s="15">
        <v>1276017033</v>
      </c>
    </row>
    <row r="56" spans="1:27" ht="13.5">
      <c r="A56" s="84" t="s">
        <v>36</v>
      </c>
      <c r="B56" s="47"/>
      <c r="C56" s="9">
        <v>282498817</v>
      </c>
      <c r="D56" s="10"/>
      <c r="E56" s="11">
        <v>828055087</v>
      </c>
      <c r="F56" s="11">
        <v>370753917</v>
      </c>
      <c r="G56" s="11">
        <v>7667922</v>
      </c>
      <c r="H56" s="11">
        <v>24337578</v>
      </c>
      <c r="I56" s="11">
        <v>30505712</v>
      </c>
      <c r="J56" s="11">
        <v>62511212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62511212</v>
      </c>
      <c r="X56" s="11">
        <v>92688480</v>
      </c>
      <c r="Y56" s="11">
        <v>-30177268</v>
      </c>
      <c r="Z56" s="2">
        <v>-32.56</v>
      </c>
      <c r="AA56" s="15">
        <v>370753917</v>
      </c>
    </row>
    <row r="57" spans="1:27" ht="13.5">
      <c r="A57" s="85" t="s">
        <v>37</v>
      </c>
      <c r="B57" s="47"/>
      <c r="C57" s="49">
        <f aca="true" t="shared" si="11" ref="C57:Y57">SUM(C52:C56)</f>
        <v>1360437589</v>
      </c>
      <c r="D57" s="50">
        <f t="shared" si="11"/>
        <v>0</v>
      </c>
      <c r="E57" s="51">
        <f t="shared" si="11"/>
        <v>11821053501</v>
      </c>
      <c r="F57" s="51">
        <f t="shared" si="11"/>
        <v>10367624962</v>
      </c>
      <c r="G57" s="51">
        <f t="shared" si="11"/>
        <v>209379487</v>
      </c>
      <c r="H57" s="51">
        <f t="shared" si="11"/>
        <v>399189567</v>
      </c>
      <c r="I57" s="51">
        <f t="shared" si="11"/>
        <v>448617638</v>
      </c>
      <c r="J57" s="51">
        <f t="shared" si="11"/>
        <v>1057186692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1057186692</v>
      </c>
      <c r="X57" s="51">
        <f t="shared" si="11"/>
        <v>2591906242</v>
      </c>
      <c r="Y57" s="51">
        <f t="shared" si="11"/>
        <v>-1534719550</v>
      </c>
      <c r="Z57" s="52">
        <f>+IF(X57&lt;&gt;0,+(Y57/X57)*100,0)</f>
        <v>-59.212001002619594</v>
      </c>
      <c r="AA57" s="53">
        <f>SUM(AA52:AA56)</f>
        <v>10367624962</v>
      </c>
    </row>
    <row r="58" spans="1:27" ht="13.5">
      <c r="A58" s="86" t="s">
        <v>38</v>
      </c>
      <c r="B58" s="35"/>
      <c r="C58" s="9">
        <v>111924317</v>
      </c>
      <c r="D58" s="10"/>
      <c r="E58" s="11">
        <v>1449082671</v>
      </c>
      <c r="F58" s="11">
        <v>990363045</v>
      </c>
      <c r="G58" s="11">
        <v>5236073</v>
      </c>
      <c r="H58" s="11">
        <v>21205160</v>
      </c>
      <c r="I58" s="11">
        <v>51064669</v>
      </c>
      <c r="J58" s="11">
        <v>77505902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77505902</v>
      </c>
      <c r="X58" s="11">
        <v>247590763</v>
      </c>
      <c r="Y58" s="11">
        <v>-170084861</v>
      </c>
      <c r="Z58" s="2">
        <v>-68.7</v>
      </c>
      <c r="AA58" s="15">
        <v>990363045</v>
      </c>
    </row>
    <row r="59" spans="1:27" ht="13.5">
      <c r="A59" s="86" t="s">
        <v>39</v>
      </c>
      <c r="B59" s="35"/>
      <c r="C59" s="12">
        <v>21530031</v>
      </c>
      <c r="D59" s="13"/>
      <c r="E59" s="14">
        <v>252249031</v>
      </c>
      <c r="F59" s="14">
        <v>265772766</v>
      </c>
      <c r="G59" s="14">
        <v>887814</v>
      </c>
      <c r="H59" s="14">
        <v>1449654</v>
      </c>
      <c r="I59" s="14"/>
      <c r="J59" s="14">
        <v>2337468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>
        <v>2337468</v>
      </c>
      <c r="X59" s="14">
        <v>66443192</v>
      </c>
      <c r="Y59" s="14">
        <v>-64105724</v>
      </c>
      <c r="Z59" s="2">
        <v>-96.48</v>
      </c>
      <c r="AA59" s="22">
        <v>265772766</v>
      </c>
    </row>
    <row r="60" spans="1:27" ht="13.5">
      <c r="A60" s="86" t="s">
        <v>40</v>
      </c>
      <c r="B60" s="35"/>
      <c r="C60" s="9"/>
      <c r="D60" s="10"/>
      <c r="E60" s="11">
        <v>31942142</v>
      </c>
      <c r="F60" s="11">
        <v>31942142</v>
      </c>
      <c r="G60" s="11"/>
      <c r="H60" s="11">
        <v>3467808</v>
      </c>
      <c r="I60" s="11">
        <v>8657879</v>
      </c>
      <c r="J60" s="11">
        <v>12125687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>
        <v>12125687</v>
      </c>
      <c r="X60" s="11">
        <v>7985536</v>
      </c>
      <c r="Y60" s="11">
        <v>4140151</v>
      </c>
      <c r="Z60" s="2">
        <v>51.85</v>
      </c>
      <c r="AA60" s="15">
        <v>31942142</v>
      </c>
    </row>
    <row r="61" spans="1:27" ht="13.5">
      <c r="A61" s="86" t="s">
        <v>41</v>
      </c>
      <c r="B61" s="35" t="s">
        <v>51</v>
      </c>
      <c r="C61" s="9">
        <v>2378481339</v>
      </c>
      <c r="D61" s="10"/>
      <c r="E61" s="11">
        <v>4223380842</v>
      </c>
      <c r="F61" s="11">
        <v>6122005279</v>
      </c>
      <c r="G61" s="11">
        <v>304693097</v>
      </c>
      <c r="H61" s="11">
        <v>483214216</v>
      </c>
      <c r="I61" s="11">
        <v>400091102</v>
      </c>
      <c r="J61" s="11">
        <v>1187998415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1187998415</v>
      </c>
      <c r="X61" s="11">
        <v>1530501321</v>
      </c>
      <c r="Y61" s="11">
        <v>-342502906</v>
      </c>
      <c r="Z61" s="2">
        <v>-22.38</v>
      </c>
      <c r="AA61" s="15">
        <v>6122005279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1719128041</v>
      </c>
      <c r="D65" s="10">
        <v>1883242528</v>
      </c>
      <c r="E65" s="11">
        <v>3621654164</v>
      </c>
      <c r="F65" s="11">
        <v>1921940029</v>
      </c>
      <c r="G65" s="11">
        <v>147987062</v>
      </c>
      <c r="H65" s="11">
        <v>286484681</v>
      </c>
      <c r="I65" s="11">
        <v>396283208</v>
      </c>
      <c r="J65" s="11">
        <v>830754951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830754951</v>
      </c>
      <c r="X65" s="11">
        <v>480485007</v>
      </c>
      <c r="Y65" s="11">
        <v>350269944</v>
      </c>
      <c r="Z65" s="2">
        <v>72.9</v>
      </c>
      <c r="AA65" s="15"/>
    </row>
    <row r="66" spans="1:27" ht="13.5">
      <c r="A66" s="86" t="s">
        <v>54</v>
      </c>
      <c r="B66" s="93"/>
      <c r="C66" s="12">
        <v>1733201213</v>
      </c>
      <c r="D66" s="13">
        <v>7632055553</v>
      </c>
      <c r="E66" s="14">
        <v>5815289184</v>
      </c>
      <c r="F66" s="14">
        <v>4351492340</v>
      </c>
      <c r="G66" s="14">
        <v>64955545</v>
      </c>
      <c r="H66" s="14">
        <v>94830241</v>
      </c>
      <c r="I66" s="14">
        <v>113948037</v>
      </c>
      <c r="J66" s="14">
        <v>273733823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273733823</v>
      </c>
      <c r="X66" s="14">
        <v>1087873085</v>
      </c>
      <c r="Y66" s="14">
        <v>-814139262</v>
      </c>
      <c r="Z66" s="2">
        <v>-74.84</v>
      </c>
      <c r="AA66" s="22"/>
    </row>
    <row r="67" spans="1:27" ht="13.5">
      <c r="A67" s="86" t="s">
        <v>55</v>
      </c>
      <c r="B67" s="93"/>
      <c r="C67" s="9">
        <v>897580000</v>
      </c>
      <c r="D67" s="10">
        <v>1020272000</v>
      </c>
      <c r="E67" s="11">
        <v>6848089118</v>
      </c>
      <c r="F67" s="11">
        <v>1020272000</v>
      </c>
      <c r="G67" s="11">
        <v>220250432</v>
      </c>
      <c r="H67" s="11">
        <v>492141040</v>
      </c>
      <c r="I67" s="11">
        <v>612166873</v>
      </c>
      <c r="J67" s="11">
        <v>1324558345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1324558345</v>
      </c>
      <c r="X67" s="11">
        <v>255068000</v>
      </c>
      <c r="Y67" s="11">
        <v>1069490345</v>
      </c>
      <c r="Z67" s="2">
        <v>419.3</v>
      </c>
      <c r="AA67" s="15"/>
    </row>
    <row r="68" spans="1:27" ht="13.5">
      <c r="A68" s="86" t="s">
        <v>56</v>
      </c>
      <c r="B68" s="93"/>
      <c r="C68" s="9">
        <v>419167000</v>
      </c>
      <c r="D68" s="10">
        <v>321587000</v>
      </c>
      <c r="E68" s="11">
        <v>1492891962</v>
      </c>
      <c r="F68" s="11">
        <v>321587000</v>
      </c>
      <c r="G68" s="11">
        <v>33225066</v>
      </c>
      <c r="H68" s="11">
        <v>116887711</v>
      </c>
      <c r="I68" s="11">
        <v>91784796</v>
      </c>
      <c r="J68" s="11">
        <v>241897573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241897573</v>
      </c>
      <c r="X68" s="11">
        <v>80396750</v>
      </c>
      <c r="Y68" s="11">
        <v>161500823</v>
      </c>
      <c r="Z68" s="2">
        <v>200.88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4769076254</v>
      </c>
      <c r="D69" s="78">
        <f t="shared" si="12"/>
        <v>10857157081</v>
      </c>
      <c r="E69" s="79">
        <f t="shared" si="12"/>
        <v>17777924428</v>
      </c>
      <c r="F69" s="79">
        <f t="shared" si="12"/>
        <v>7615291369</v>
      </c>
      <c r="G69" s="79">
        <f t="shared" si="12"/>
        <v>466418105</v>
      </c>
      <c r="H69" s="79">
        <f t="shared" si="12"/>
        <v>990343673</v>
      </c>
      <c r="I69" s="79">
        <f t="shared" si="12"/>
        <v>1214182914</v>
      </c>
      <c r="J69" s="79">
        <f t="shared" si="12"/>
        <v>2670944692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2670944692</v>
      </c>
      <c r="X69" s="79">
        <f t="shared" si="12"/>
        <v>1903822842</v>
      </c>
      <c r="Y69" s="79">
        <f t="shared" si="12"/>
        <v>767121850</v>
      </c>
      <c r="Z69" s="80">
        <f>+IF(X69&lt;&gt;0,+(Y69/X69)*100,0)</f>
        <v>40.293762270134586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1166128312</v>
      </c>
      <c r="D5" s="42">
        <f t="shared" si="0"/>
        <v>0</v>
      </c>
      <c r="E5" s="43">
        <f t="shared" si="0"/>
        <v>753833683</v>
      </c>
      <c r="F5" s="43">
        <f t="shared" si="0"/>
        <v>867354013</v>
      </c>
      <c r="G5" s="43">
        <f t="shared" si="0"/>
        <v>1611266</v>
      </c>
      <c r="H5" s="43">
        <f t="shared" si="0"/>
        <v>39205334</v>
      </c>
      <c r="I5" s="43">
        <f t="shared" si="0"/>
        <v>86333125</v>
      </c>
      <c r="J5" s="43">
        <f t="shared" si="0"/>
        <v>127149725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127149725</v>
      </c>
      <c r="X5" s="43">
        <f t="shared" si="0"/>
        <v>216838505</v>
      </c>
      <c r="Y5" s="43">
        <f t="shared" si="0"/>
        <v>-89688780</v>
      </c>
      <c r="Z5" s="44">
        <f>+IF(X5&lt;&gt;0,+(Y5/X5)*100,0)</f>
        <v>-41.362017322523045</v>
      </c>
      <c r="AA5" s="45">
        <f>SUM(AA11:AA18)</f>
        <v>867354013</v>
      </c>
    </row>
    <row r="6" spans="1:27" ht="13.5">
      <c r="A6" s="46" t="s">
        <v>32</v>
      </c>
      <c r="B6" s="47"/>
      <c r="C6" s="9">
        <v>173489572</v>
      </c>
      <c r="D6" s="10"/>
      <c r="E6" s="11">
        <v>106080000</v>
      </c>
      <c r="F6" s="11">
        <v>106080000</v>
      </c>
      <c r="G6" s="11"/>
      <c r="H6" s="11">
        <v>2730156</v>
      </c>
      <c r="I6" s="11">
        <v>10164964</v>
      </c>
      <c r="J6" s="11">
        <v>12895120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12895120</v>
      </c>
      <c r="X6" s="11">
        <v>26520000</v>
      </c>
      <c r="Y6" s="11">
        <v>-13624880</v>
      </c>
      <c r="Z6" s="2">
        <v>-51.38</v>
      </c>
      <c r="AA6" s="15">
        <v>106080000</v>
      </c>
    </row>
    <row r="7" spans="1:27" ht="13.5">
      <c r="A7" s="46" t="s">
        <v>33</v>
      </c>
      <c r="B7" s="47"/>
      <c r="C7" s="9">
        <v>123612925</v>
      </c>
      <c r="D7" s="10"/>
      <c r="E7" s="11">
        <v>43000000</v>
      </c>
      <c r="F7" s="11">
        <v>43000000</v>
      </c>
      <c r="G7" s="11">
        <v>1396481</v>
      </c>
      <c r="H7" s="11">
        <v>2152485</v>
      </c>
      <c r="I7" s="11">
        <v>7419596</v>
      </c>
      <c r="J7" s="11">
        <v>10968562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10968562</v>
      </c>
      <c r="X7" s="11">
        <v>10750000</v>
      </c>
      <c r="Y7" s="11">
        <v>218562</v>
      </c>
      <c r="Z7" s="2">
        <v>2.03</v>
      </c>
      <c r="AA7" s="15">
        <v>43000000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>
        <v>7805008</v>
      </c>
      <c r="I8" s="11">
        <v>15074778</v>
      </c>
      <c r="J8" s="11">
        <v>22879786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22879786</v>
      </c>
      <c r="X8" s="11"/>
      <c r="Y8" s="11">
        <v>22879786</v>
      </c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>
        <v>3031893</v>
      </c>
      <c r="I9" s="11">
        <v>27113369</v>
      </c>
      <c r="J9" s="11">
        <v>30145262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30145262</v>
      </c>
      <c r="X9" s="11"/>
      <c r="Y9" s="11">
        <v>30145262</v>
      </c>
      <c r="Z9" s="2"/>
      <c r="AA9" s="15"/>
    </row>
    <row r="10" spans="1:27" ht="13.5">
      <c r="A10" s="46" t="s">
        <v>36</v>
      </c>
      <c r="B10" s="47"/>
      <c r="C10" s="9">
        <v>778764024</v>
      </c>
      <c r="D10" s="10"/>
      <c r="E10" s="11">
        <v>268242700</v>
      </c>
      <c r="F10" s="11">
        <v>285317006</v>
      </c>
      <c r="G10" s="11"/>
      <c r="H10" s="11">
        <v>19630767</v>
      </c>
      <c r="I10" s="11">
        <v>11065372</v>
      </c>
      <c r="J10" s="11">
        <v>30696139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30696139</v>
      </c>
      <c r="X10" s="11">
        <v>71329252</v>
      </c>
      <c r="Y10" s="11">
        <v>-40633113</v>
      </c>
      <c r="Z10" s="2">
        <v>-56.97</v>
      </c>
      <c r="AA10" s="15">
        <v>285317006</v>
      </c>
    </row>
    <row r="11" spans="1:27" ht="13.5">
      <c r="A11" s="48" t="s">
        <v>37</v>
      </c>
      <c r="B11" s="47"/>
      <c r="C11" s="49">
        <f aca="true" t="shared" si="1" ref="C11:Y11">SUM(C6:C10)</f>
        <v>1075866521</v>
      </c>
      <c r="D11" s="50">
        <f t="shared" si="1"/>
        <v>0</v>
      </c>
      <c r="E11" s="51">
        <f t="shared" si="1"/>
        <v>417322700</v>
      </c>
      <c r="F11" s="51">
        <f t="shared" si="1"/>
        <v>434397006</v>
      </c>
      <c r="G11" s="51">
        <f t="shared" si="1"/>
        <v>1396481</v>
      </c>
      <c r="H11" s="51">
        <f t="shared" si="1"/>
        <v>35350309</v>
      </c>
      <c r="I11" s="51">
        <f t="shared" si="1"/>
        <v>70838079</v>
      </c>
      <c r="J11" s="51">
        <f t="shared" si="1"/>
        <v>107584869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107584869</v>
      </c>
      <c r="X11" s="51">
        <f t="shared" si="1"/>
        <v>108599252</v>
      </c>
      <c r="Y11" s="51">
        <f t="shared" si="1"/>
        <v>-1014383</v>
      </c>
      <c r="Z11" s="52">
        <f>+IF(X11&lt;&gt;0,+(Y11/X11)*100,0)</f>
        <v>-0.9340607613024812</v>
      </c>
      <c r="AA11" s="53">
        <f>SUM(AA6:AA10)</f>
        <v>434397006</v>
      </c>
    </row>
    <row r="12" spans="1:27" ht="13.5">
      <c r="A12" s="54" t="s">
        <v>38</v>
      </c>
      <c r="B12" s="35"/>
      <c r="C12" s="9">
        <v>10579945</v>
      </c>
      <c r="D12" s="10"/>
      <c r="E12" s="11">
        <v>21000000</v>
      </c>
      <c r="F12" s="11">
        <v>21926454</v>
      </c>
      <c r="G12" s="11"/>
      <c r="H12" s="11">
        <v>2073757</v>
      </c>
      <c r="I12" s="11">
        <v>1782699</v>
      </c>
      <c r="J12" s="11">
        <v>3856456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3856456</v>
      </c>
      <c r="X12" s="11">
        <v>5481614</v>
      </c>
      <c r="Y12" s="11">
        <v>-1625158</v>
      </c>
      <c r="Z12" s="2">
        <v>-29.65</v>
      </c>
      <c r="AA12" s="15">
        <v>21926454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201941082</v>
      </c>
      <c r="F14" s="11">
        <v>210977194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52744299</v>
      </c>
      <c r="Y14" s="11">
        <v>-52744299</v>
      </c>
      <c r="Z14" s="2">
        <v>-100</v>
      </c>
      <c r="AA14" s="15">
        <v>210977194</v>
      </c>
    </row>
    <row r="15" spans="1:27" ht="13.5">
      <c r="A15" s="54" t="s">
        <v>41</v>
      </c>
      <c r="B15" s="35" t="s">
        <v>42</v>
      </c>
      <c r="C15" s="9">
        <v>63660341</v>
      </c>
      <c r="D15" s="10"/>
      <c r="E15" s="11">
        <v>113569901</v>
      </c>
      <c r="F15" s="11">
        <v>200053359</v>
      </c>
      <c r="G15" s="11">
        <v>214785</v>
      </c>
      <c r="H15" s="11">
        <v>1781268</v>
      </c>
      <c r="I15" s="11">
        <v>13712347</v>
      </c>
      <c r="J15" s="11">
        <v>15708400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15708400</v>
      </c>
      <c r="X15" s="11">
        <v>50013340</v>
      </c>
      <c r="Y15" s="11">
        <v>-34304940</v>
      </c>
      <c r="Z15" s="2">
        <v>-68.59</v>
      </c>
      <c r="AA15" s="15">
        <v>200053359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16021505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804300275</v>
      </c>
      <c r="F20" s="60">
        <f t="shared" si="2"/>
        <v>825800710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206450178</v>
      </c>
      <c r="Y20" s="60">
        <f t="shared" si="2"/>
        <v>-206450178</v>
      </c>
      <c r="Z20" s="61">
        <f>+IF(X20&lt;&gt;0,+(Y20/X20)*100,0)</f>
        <v>-100</v>
      </c>
      <c r="AA20" s="62">
        <f>SUM(AA26:AA33)</f>
        <v>825800710</v>
      </c>
    </row>
    <row r="21" spans="1:27" ht="13.5">
      <c r="A21" s="46" t="s">
        <v>32</v>
      </c>
      <c r="B21" s="47"/>
      <c r="C21" s="9"/>
      <c r="D21" s="10"/>
      <c r="E21" s="11">
        <v>161098558</v>
      </c>
      <c r="F21" s="11">
        <v>161098558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40274640</v>
      </c>
      <c r="Y21" s="11">
        <v>-40274640</v>
      </c>
      <c r="Z21" s="2">
        <v>-100</v>
      </c>
      <c r="AA21" s="15">
        <v>161098558</v>
      </c>
    </row>
    <row r="22" spans="1:27" ht="13.5">
      <c r="A22" s="46" t="s">
        <v>33</v>
      </c>
      <c r="B22" s="47"/>
      <c r="C22" s="9"/>
      <c r="D22" s="10"/>
      <c r="E22" s="11">
        <v>100000000</v>
      </c>
      <c r="F22" s="11">
        <v>100000000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25000000</v>
      </c>
      <c r="Y22" s="11">
        <v>-25000000</v>
      </c>
      <c r="Z22" s="2">
        <v>-100</v>
      </c>
      <c r="AA22" s="15">
        <v>100000000</v>
      </c>
    </row>
    <row r="23" spans="1:27" ht="13.5">
      <c r="A23" s="46" t="s">
        <v>34</v>
      </c>
      <c r="B23" s="47"/>
      <c r="C23" s="9"/>
      <c r="D23" s="10"/>
      <c r="E23" s="11">
        <v>87500000</v>
      </c>
      <c r="F23" s="11">
        <v>87500000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21875000</v>
      </c>
      <c r="Y23" s="11">
        <v>-21875000</v>
      </c>
      <c r="Z23" s="2">
        <v>-100</v>
      </c>
      <c r="AA23" s="15">
        <v>87500000</v>
      </c>
    </row>
    <row r="24" spans="1:27" ht="13.5">
      <c r="A24" s="46" t="s">
        <v>35</v>
      </c>
      <c r="B24" s="47"/>
      <c r="C24" s="9"/>
      <c r="D24" s="10"/>
      <c r="E24" s="11">
        <v>371492022</v>
      </c>
      <c r="F24" s="11">
        <v>385539799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96384950</v>
      </c>
      <c r="Y24" s="11">
        <v>-96384950</v>
      </c>
      <c r="Z24" s="2">
        <v>-100</v>
      </c>
      <c r="AA24" s="15">
        <v>385539799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720090580</v>
      </c>
      <c r="F26" s="51">
        <f t="shared" si="3"/>
        <v>734138357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183534590</v>
      </c>
      <c r="Y26" s="51">
        <f t="shared" si="3"/>
        <v>-183534590</v>
      </c>
      <c r="Z26" s="52">
        <f>+IF(X26&lt;&gt;0,+(Y26/X26)*100,0)</f>
        <v>-100</v>
      </c>
      <c r="AA26" s="53">
        <f>SUM(AA21:AA25)</f>
        <v>734138357</v>
      </c>
    </row>
    <row r="27" spans="1:27" ht="13.5">
      <c r="A27" s="54" t="s">
        <v>38</v>
      </c>
      <c r="B27" s="64"/>
      <c r="C27" s="9"/>
      <c r="D27" s="10"/>
      <c r="E27" s="11">
        <v>19854644</v>
      </c>
      <c r="F27" s="11">
        <v>25805397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6451349</v>
      </c>
      <c r="Y27" s="11">
        <v>-6451349</v>
      </c>
      <c r="Z27" s="2">
        <v>-100</v>
      </c>
      <c r="AA27" s="15">
        <v>25805397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64355051</v>
      </c>
      <c r="F30" s="11">
        <v>65856956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16464239</v>
      </c>
      <c r="Y30" s="11">
        <v>-16464239</v>
      </c>
      <c r="Z30" s="2">
        <v>-100</v>
      </c>
      <c r="AA30" s="15">
        <v>65856956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173489572</v>
      </c>
      <c r="D36" s="10">
        <f t="shared" si="4"/>
        <v>0</v>
      </c>
      <c r="E36" s="11">
        <f t="shared" si="4"/>
        <v>267178558</v>
      </c>
      <c r="F36" s="11">
        <f t="shared" si="4"/>
        <v>267178558</v>
      </c>
      <c r="G36" s="11">
        <f t="shared" si="4"/>
        <v>0</v>
      </c>
      <c r="H36" s="11">
        <f t="shared" si="4"/>
        <v>2730156</v>
      </c>
      <c r="I36" s="11">
        <f t="shared" si="4"/>
        <v>10164964</v>
      </c>
      <c r="J36" s="11">
        <f t="shared" si="4"/>
        <v>12895120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12895120</v>
      </c>
      <c r="X36" s="11">
        <f t="shared" si="4"/>
        <v>66794640</v>
      </c>
      <c r="Y36" s="11">
        <f t="shared" si="4"/>
        <v>-53899520</v>
      </c>
      <c r="Z36" s="2">
        <f aca="true" t="shared" si="5" ref="Z36:Z49">+IF(X36&lt;&gt;0,+(Y36/X36)*100,0)</f>
        <v>-80.69437906993736</v>
      </c>
      <c r="AA36" s="15">
        <f>AA6+AA21</f>
        <v>267178558</v>
      </c>
    </row>
    <row r="37" spans="1:27" ht="13.5">
      <c r="A37" s="46" t="s">
        <v>33</v>
      </c>
      <c r="B37" s="47"/>
      <c r="C37" s="9">
        <f t="shared" si="4"/>
        <v>123612925</v>
      </c>
      <c r="D37" s="10">
        <f t="shared" si="4"/>
        <v>0</v>
      </c>
      <c r="E37" s="11">
        <f t="shared" si="4"/>
        <v>143000000</v>
      </c>
      <c r="F37" s="11">
        <f t="shared" si="4"/>
        <v>143000000</v>
      </c>
      <c r="G37" s="11">
        <f t="shared" si="4"/>
        <v>1396481</v>
      </c>
      <c r="H37" s="11">
        <f t="shared" si="4"/>
        <v>2152485</v>
      </c>
      <c r="I37" s="11">
        <f t="shared" si="4"/>
        <v>7419596</v>
      </c>
      <c r="J37" s="11">
        <f t="shared" si="4"/>
        <v>10968562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10968562</v>
      </c>
      <c r="X37" s="11">
        <f t="shared" si="4"/>
        <v>35750000</v>
      </c>
      <c r="Y37" s="11">
        <f t="shared" si="4"/>
        <v>-24781438</v>
      </c>
      <c r="Z37" s="2">
        <f t="shared" si="5"/>
        <v>-69.3187076923077</v>
      </c>
      <c r="AA37" s="15">
        <f>AA7+AA22</f>
        <v>143000000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87500000</v>
      </c>
      <c r="F38" s="11">
        <f t="shared" si="4"/>
        <v>87500000</v>
      </c>
      <c r="G38" s="11">
        <f t="shared" si="4"/>
        <v>0</v>
      </c>
      <c r="H38" s="11">
        <f t="shared" si="4"/>
        <v>7805008</v>
      </c>
      <c r="I38" s="11">
        <f t="shared" si="4"/>
        <v>15074778</v>
      </c>
      <c r="J38" s="11">
        <f t="shared" si="4"/>
        <v>22879786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22879786</v>
      </c>
      <c r="X38" s="11">
        <f t="shared" si="4"/>
        <v>21875000</v>
      </c>
      <c r="Y38" s="11">
        <f t="shared" si="4"/>
        <v>1004786</v>
      </c>
      <c r="Z38" s="2">
        <f t="shared" si="5"/>
        <v>4.593307428571428</v>
      </c>
      <c r="AA38" s="15">
        <f>AA8+AA23</f>
        <v>87500000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371492022</v>
      </c>
      <c r="F39" s="11">
        <f t="shared" si="4"/>
        <v>385539799</v>
      </c>
      <c r="G39" s="11">
        <f t="shared" si="4"/>
        <v>0</v>
      </c>
      <c r="H39" s="11">
        <f t="shared" si="4"/>
        <v>3031893</v>
      </c>
      <c r="I39" s="11">
        <f t="shared" si="4"/>
        <v>27113369</v>
      </c>
      <c r="J39" s="11">
        <f t="shared" si="4"/>
        <v>30145262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30145262</v>
      </c>
      <c r="X39" s="11">
        <f t="shared" si="4"/>
        <v>96384950</v>
      </c>
      <c r="Y39" s="11">
        <f t="shared" si="4"/>
        <v>-66239688</v>
      </c>
      <c r="Z39" s="2">
        <f t="shared" si="5"/>
        <v>-68.72409852368031</v>
      </c>
      <c r="AA39" s="15">
        <f>AA9+AA24</f>
        <v>385539799</v>
      </c>
    </row>
    <row r="40" spans="1:27" ht="13.5">
      <c r="A40" s="46" t="s">
        <v>36</v>
      </c>
      <c r="B40" s="47"/>
      <c r="C40" s="9">
        <f t="shared" si="4"/>
        <v>778764024</v>
      </c>
      <c r="D40" s="10">
        <f t="shared" si="4"/>
        <v>0</v>
      </c>
      <c r="E40" s="11">
        <f t="shared" si="4"/>
        <v>268242700</v>
      </c>
      <c r="F40" s="11">
        <f t="shared" si="4"/>
        <v>285317006</v>
      </c>
      <c r="G40" s="11">
        <f t="shared" si="4"/>
        <v>0</v>
      </c>
      <c r="H40" s="11">
        <f t="shared" si="4"/>
        <v>19630767</v>
      </c>
      <c r="I40" s="11">
        <f t="shared" si="4"/>
        <v>11065372</v>
      </c>
      <c r="J40" s="11">
        <f t="shared" si="4"/>
        <v>30696139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30696139</v>
      </c>
      <c r="X40" s="11">
        <f t="shared" si="4"/>
        <v>71329252</v>
      </c>
      <c r="Y40" s="11">
        <f t="shared" si="4"/>
        <v>-40633113</v>
      </c>
      <c r="Z40" s="2">
        <f t="shared" si="5"/>
        <v>-56.965567226192135</v>
      </c>
      <c r="AA40" s="15">
        <f>AA10+AA25</f>
        <v>285317006</v>
      </c>
    </row>
    <row r="41" spans="1:27" ht="13.5">
      <c r="A41" s="48" t="s">
        <v>37</v>
      </c>
      <c r="B41" s="47"/>
      <c r="C41" s="49">
        <f aca="true" t="shared" si="6" ref="C41:Y41">SUM(C36:C40)</f>
        <v>1075866521</v>
      </c>
      <c r="D41" s="50">
        <f t="shared" si="6"/>
        <v>0</v>
      </c>
      <c r="E41" s="51">
        <f t="shared" si="6"/>
        <v>1137413280</v>
      </c>
      <c r="F41" s="51">
        <f t="shared" si="6"/>
        <v>1168535363</v>
      </c>
      <c r="G41" s="51">
        <f t="shared" si="6"/>
        <v>1396481</v>
      </c>
      <c r="H41" s="51">
        <f t="shared" si="6"/>
        <v>35350309</v>
      </c>
      <c r="I41" s="51">
        <f t="shared" si="6"/>
        <v>70838079</v>
      </c>
      <c r="J41" s="51">
        <f t="shared" si="6"/>
        <v>107584869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107584869</v>
      </c>
      <c r="X41" s="51">
        <f t="shared" si="6"/>
        <v>292133842</v>
      </c>
      <c r="Y41" s="51">
        <f t="shared" si="6"/>
        <v>-184548973</v>
      </c>
      <c r="Z41" s="52">
        <f t="shared" si="5"/>
        <v>-63.17274703147881</v>
      </c>
      <c r="AA41" s="53">
        <f>SUM(AA36:AA40)</f>
        <v>1168535363</v>
      </c>
    </row>
    <row r="42" spans="1:27" ht="13.5">
      <c r="A42" s="54" t="s">
        <v>38</v>
      </c>
      <c r="B42" s="35"/>
      <c r="C42" s="65">
        <f aca="true" t="shared" si="7" ref="C42:Y48">C12+C27</f>
        <v>10579945</v>
      </c>
      <c r="D42" s="66">
        <f t="shared" si="7"/>
        <v>0</v>
      </c>
      <c r="E42" s="67">
        <f t="shared" si="7"/>
        <v>40854644</v>
      </c>
      <c r="F42" s="67">
        <f t="shared" si="7"/>
        <v>47731851</v>
      </c>
      <c r="G42" s="67">
        <f t="shared" si="7"/>
        <v>0</v>
      </c>
      <c r="H42" s="67">
        <f t="shared" si="7"/>
        <v>2073757</v>
      </c>
      <c r="I42" s="67">
        <f t="shared" si="7"/>
        <v>1782699</v>
      </c>
      <c r="J42" s="67">
        <f t="shared" si="7"/>
        <v>3856456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3856456</v>
      </c>
      <c r="X42" s="67">
        <f t="shared" si="7"/>
        <v>11932963</v>
      </c>
      <c r="Y42" s="67">
        <f t="shared" si="7"/>
        <v>-8076507</v>
      </c>
      <c r="Z42" s="69">
        <f t="shared" si="5"/>
        <v>-67.6823266777916</v>
      </c>
      <c r="AA42" s="68">
        <f aca="true" t="shared" si="8" ref="AA42:AA48">AA12+AA27</f>
        <v>47731851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201941082</v>
      </c>
      <c r="F44" s="67">
        <f t="shared" si="7"/>
        <v>210977194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52744299</v>
      </c>
      <c r="Y44" s="67">
        <f t="shared" si="7"/>
        <v>-52744299</v>
      </c>
      <c r="Z44" s="69">
        <f t="shared" si="5"/>
        <v>-100</v>
      </c>
      <c r="AA44" s="68">
        <f t="shared" si="8"/>
        <v>210977194</v>
      </c>
    </row>
    <row r="45" spans="1:27" ht="13.5">
      <c r="A45" s="54" t="s">
        <v>41</v>
      </c>
      <c r="B45" s="35" t="s">
        <v>42</v>
      </c>
      <c r="C45" s="65">
        <f t="shared" si="7"/>
        <v>63660341</v>
      </c>
      <c r="D45" s="66">
        <f t="shared" si="7"/>
        <v>0</v>
      </c>
      <c r="E45" s="67">
        <f t="shared" si="7"/>
        <v>177924952</v>
      </c>
      <c r="F45" s="67">
        <f t="shared" si="7"/>
        <v>265910315</v>
      </c>
      <c r="G45" s="67">
        <f t="shared" si="7"/>
        <v>214785</v>
      </c>
      <c r="H45" s="67">
        <f t="shared" si="7"/>
        <v>1781268</v>
      </c>
      <c r="I45" s="67">
        <f t="shared" si="7"/>
        <v>13712347</v>
      </c>
      <c r="J45" s="67">
        <f t="shared" si="7"/>
        <v>15708400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15708400</v>
      </c>
      <c r="X45" s="67">
        <f t="shared" si="7"/>
        <v>66477579</v>
      </c>
      <c r="Y45" s="67">
        <f t="shared" si="7"/>
        <v>-50769179</v>
      </c>
      <c r="Z45" s="69">
        <f t="shared" si="5"/>
        <v>-76.37037895137547</v>
      </c>
      <c r="AA45" s="68">
        <f t="shared" si="8"/>
        <v>265910315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16021505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1166128312</v>
      </c>
      <c r="D49" s="78">
        <f t="shared" si="9"/>
        <v>0</v>
      </c>
      <c r="E49" s="79">
        <f t="shared" si="9"/>
        <v>1558133958</v>
      </c>
      <c r="F49" s="79">
        <f t="shared" si="9"/>
        <v>1693154723</v>
      </c>
      <c r="G49" s="79">
        <f t="shared" si="9"/>
        <v>1611266</v>
      </c>
      <c r="H49" s="79">
        <f t="shared" si="9"/>
        <v>39205334</v>
      </c>
      <c r="I49" s="79">
        <f t="shared" si="9"/>
        <v>86333125</v>
      </c>
      <c r="J49" s="79">
        <f t="shared" si="9"/>
        <v>127149725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127149725</v>
      </c>
      <c r="X49" s="79">
        <f t="shared" si="9"/>
        <v>423288683</v>
      </c>
      <c r="Y49" s="79">
        <f t="shared" si="9"/>
        <v>-296138958</v>
      </c>
      <c r="Z49" s="80">
        <f t="shared" si="5"/>
        <v>-69.96146362835786</v>
      </c>
      <c r="AA49" s="81">
        <f>SUM(AA41:AA48)</f>
        <v>1693154723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414790827</v>
      </c>
      <c r="F51" s="67">
        <f t="shared" si="10"/>
        <v>414790827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103697706</v>
      </c>
      <c r="Y51" s="67">
        <f t="shared" si="10"/>
        <v>-103697706</v>
      </c>
      <c r="Z51" s="69">
        <f>+IF(X51&lt;&gt;0,+(Y51/X51)*100,0)</f>
        <v>-100</v>
      </c>
      <c r="AA51" s="68">
        <f>SUM(AA57:AA61)</f>
        <v>414790827</v>
      </c>
    </row>
    <row r="52" spans="1:27" ht="13.5">
      <c r="A52" s="84" t="s">
        <v>32</v>
      </c>
      <c r="B52" s="47"/>
      <c r="C52" s="9"/>
      <c r="D52" s="10"/>
      <c r="E52" s="11">
        <v>121009629</v>
      </c>
      <c r="F52" s="11">
        <v>121009629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30252407</v>
      </c>
      <c r="Y52" s="11">
        <v>-30252407</v>
      </c>
      <c r="Z52" s="2">
        <v>-100</v>
      </c>
      <c r="AA52" s="15">
        <v>121009629</v>
      </c>
    </row>
    <row r="53" spans="1:27" ht="13.5">
      <c r="A53" s="84" t="s">
        <v>33</v>
      </c>
      <c r="B53" s="47"/>
      <c r="C53" s="9"/>
      <c r="D53" s="10"/>
      <c r="E53" s="11">
        <v>125492753</v>
      </c>
      <c r="F53" s="11">
        <v>125492753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31373188</v>
      </c>
      <c r="Y53" s="11">
        <v>-31373188</v>
      </c>
      <c r="Z53" s="2">
        <v>-100</v>
      </c>
      <c r="AA53" s="15">
        <v>125492753</v>
      </c>
    </row>
    <row r="54" spans="1:27" ht="13.5">
      <c r="A54" s="84" t="s">
        <v>34</v>
      </c>
      <c r="B54" s="47"/>
      <c r="C54" s="9"/>
      <c r="D54" s="10"/>
      <c r="E54" s="11">
        <v>47315269</v>
      </c>
      <c r="F54" s="11">
        <v>47315269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11828817</v>
      </c>
      <c r="Y54" s="11">
        <v>-11828817</v>
      </c>
      <c r="Z54" s="2">
        <v>-100</v>
      </c>
      <c r="AA54" s="15">
        <v>47315269</v>
      </c>
    </row>
    <row r="55" spans="1:27" ht="13.5">
      <c r="A55" s="84" t="s">
        <v>35</v>
      </c>
      <c r="B55" s="47"/>
      <c r="C55" s="9"/>
      <c r="D55" s="10"/>
      <c r="E55" s="11">
        <v>33026805</v>
      </c>
      <c r="F55" s="11">
        <v>33026805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8256701</v>
      </c>
      <c r="Y55" s="11">
        <v>-8256701</v>
      </c>
      <c r="Z55" s="2">
        <v>-100</v>
      </c>
      <c r="AA55" s="15">
        <v>33026805</v>
      </c>
    </row>
    <row r="56" spans="1:27" ht="13.5">
      <c r="A56" s="84" t="s">
        <v>36</v>
      </c>
      <c r="B56" s="47"/>
      <c r="C56" s="9"/>
      <c r="D56" s="10"/>
      <c r="E56" s="11">
        <v>25516777</v>
      </c>
      <c r="F56" s="11">
        <v>25516777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6379194</v>
      </c>
      <c r="Y56" s="11">
        <v>-6379194</v>
      </c>
      <c r="Z56" s="2">
        <v>-100</v>
      </c>
      <c r="AA56" s="15">
        <v>25516777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352361233</v>
      </c>
      <c r="F57" s="51">
        <f t="shared" si="11"/>
        <v>352361233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88090307</v>
      </c>
      <c r="Y57" s="51">
        <f t="shared" si="11"/>
        <v>-88090307</v>
      </c>
      <c r="Z57" s="52">
        <f>+IF(X57&lt;&gt;0,+(Y57/X57)*100,0)</f>
        <v>-100</v>
      </c>
      <c r="AA57" s="53">
        <f>SUM(AA52:AA56)</f>
        <v>352361233</v>
      </c>
    </row>
    <row r="58" spans="1:27" ht="13.5">
      <c r="A58" s="86" t="s">
        <v>38</v>
      </c>
      <c r="B58" s="35"/>
      <c r="C58" s="9"/>
      <c r="D58" s="10"/>
      <c r="E58" s="11">
        <v>19929051</v>
      </c>
      <c r="F58" s="11">
        <v>17377895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4344474</v>
      </c>
      <c r="Y58" s="11">
        <v>-4344474</v>
      </c>
      <c r="Z58" s="2">
        <v>-100</v>
      </c>
      <c r="AA58" s="15">
        <v>17377895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42500543</v>
      </c>
      <c r="F61" s="11">
        <v>45051699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11262925</v>
      </c>
      <c r="Y61" s="11">
        <v>-11262925</v>
      </c>
      <c r="Z61" s="2">
        <v>-100</v>
      </c>
      <c r="AA61" s="15">
        <v>45051699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414790827</v>
      </c>
      <c r="F68" s="11"/>
      <c r="G68" s="11">
        <v>5542838</v>
      </c>
      <c r="H68" s="11">
        <v>23608381</v>
      </c>
      <c r="I68" s="11">
        <v>34177971</v>
      </c>
      <c r="J68" s="11">
        <v>63329190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63329190</v>
      </c>
      <c r="X68" s="11"/>
      <c r="Y68" s="11">
        <v>63329190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414790827</v>
      </c>
      <c r="F69" s="79">
        <f t="shared" si="12"/>
        <v>0</v>
      </c>
      <c r="G69" s="79">
        <f t="shared" si="12"/>
        <v>5542838</v>
      </c>
      <c r="H69" s="79">
        <f t="shared" si="12"/>
        <v>23608381</v>
      </c>
      <c r="I69" s="79">
        <f t="shared" si="12"/>
        <v>34177971</v>
      </c>
      <c r="J69" s="79">
        <f t="shared" si="12"/>
        <v>63329190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63329190</v>
      </c>
      <c r="X69" s="79">
        <f t="shared" si="12"/>
        <v>0</v>
      </c>
      <c r="Y69" s="79">
        <f t="shared" si="12"/>
        <v>63329190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647417374</v>
      </c>
      <c r="D5" s="42">
        <f t="shared" si="0"/>
        <v>0</v>
      </c>
      <c r="E5" s="43">
        <f t="shared" si="0"/>
        <v>622138678</v>
      </c>
      <c r="F5" s="43">
        <f t="shared" si="0"/>
        <v>622138678</v>
      </c>
      <c r="G5" s="43">
        <f t="shared" si="0"/>
        <v>6560091</v>
      </c>
      <c r="H5" s="43">
        <f t="shared" si="0"/>
        <v>46265303</v>
      </c>
      <c r="I5" s="43">
        <f t="shared" si="0"/>
        <v>35647976</v>
      </c>
      <c r="J5" s="43">
        <f t="shared" si="0"/>
        <v>88473370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88473370</v>
      </c>
      <c r="X5" s="43">
        <f t="shared" si="0"/>
        <v>155534670</v>
      </c>
      <c r="Y5" s="43">
        <f t="shared" si="0"/>
        <v>-67061300</v>
      </c>
      <c r="Z5" s="44">
        <f>+IF(X5&lt;&gt;0,+(Y5/X5)*100,0)</f>
        <v>-43.11662473710845</v>
      </c>
      <c r="AA5" s="45">
        <f>SUM(AA11:AA18)</f>
        <v>622138678</v>
      </c>
    </row>
    <row r="6" spans="1:27" ht="13.5">
      <c r="A6" s="46" t="s">
        <v>32</v>
      </c>
      <c r="B6" s="47"/>
      <c r="C6" s="9">
        <v>145454709</v>
      </c>
      <c r="D6" s="10"/>
      <c r="E6" s="11">
        <v>105588596</v>
      </c>
      <c r="F6" s="11">
        <v>105588596</v>
      </c>
      <c r="G6" s="11">
        <v>1388292</v>
      </c>
      <c r="H6" s="11">
        <v>5467613</v>
      </c>
      <c r="I6" s="11">
        <v>5239392</v>
      </c>
      <c r="J6" s="11">
        <v>12095297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12095297</v>
      </c>
      <c r="X6" s="11">
        <v>26397149</v>
      </c>
      <c r="Y6" s="11">
        <v>-14301852</v>
      </c>
      <c r="Z6" s="2">
        <v>-54.18</v>
      </c>
      <c r="AA6" s="15">
        <v>105588596</v>
      </c>
    </row>
    <row r="7" spans="1:27" ht="13.5">
      <c r="A7" s="46" t="s">
        <v>33</v>
      </c>
      <c r="B7" s="47"/>
      <c r="C7" s="9">
        <v>98621922</v>
      </c>
      <c r="D7" s="10"/>
      <c r="E7" s="11">
        <v>45201754</v>
      </c>
      <c r="F7" s="11">
        <v>45201754</v>
      </c>
      <c r="G7" s="11">
        <v>3158465</v>
      </c>
      <c r="H7" s="11">
        <v>8054328</v>
      </c>
      <c r="I7" s="11">
        <v>6130490</v>
      </c>
      <c r="J7" s="11">
        <v>17343283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17343283</v>
      </c>
      <c r="X7" s="11">
        <v>11300439</v>
      </c>
      <c r="Y7" s="11">
        <v>6042844</v>
      </c>
      <c r="Z7" s="2">
        <v>53.47</v>
      </c>
      <c r="AA7" s="15">
        <v>45201754</v>
      </c>
    </row>
    <row r="8" spans="1:27" ht="13.5">
      <c r="A8" s="46" t="s">
        <v>34</v>
      </c>
      <c r="B8" s="47"/>
      <c r="C8" s="9">
        <v>91719722</v>
      </c>
      <c r="D8" s="10"/>
      <c r="E8" s="11">
        <v>53000000</v>
      </c>
      <c r="F8" s="11">
        <v>53000000</v>
      </c>
      <c r="G8" s="11">
        <v>14376</v>
      </c>
      <c r="H8" s="11">
        <v>3179296</v>
      </c>
      <c r="I8" s="11">
        <v>2724636</v>
      </c>
      <c r="J8" s="11">
        <v>5918308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5918308</v>
      </c>
      <c r="X8" s="11">
        <v>13250000</v>
      </c>
      <c r="Y8" s="11">
        <v>-7331692</v>
      </c>
      <c r="Z8" s="2">
        <v>-55.33</v>
      </c>
      <c r="AA8" s="15">
        <v>53000000</v>
      </c>
    </row>
    <row r="9" spans="1:27" ht="13.5">
      <c r="A9" s="46" t="s">
        <v>35</v>
      </c>
      <c r="B9" s="47"/>
      <c r="C9" s="9">
        <v>9715449</v>
      </c>
      <c r="D9" s="10"/>
      <c r="E9" s="11"/>
      <c r="F9" s="11"/>
      <c r="G9" s="11"/>
      <c r="H9" s="11">
        <v>459506</v>
      </c>
      <c r="I9" s="11">
        <v>486776</v>
      </c>
      <c r="J9" s="11">
        <v>946282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946282</v>
      </c>
      <c r="X9" s="11"/>
      <c r="Y9" s="11">
        <v>946282</v>
      </c>
      <c r="Z9" s="2"/>
      <c r="AA9" s="15"/>
    </row>
    <row r="10" spans="1:27" ht="13.5">
      <c r="A10" s="46" t="s">
        <v>36</v>
      </c>
      <c r="B10" s="47"/>
      <c r="C10" s="9">
        <v>180204787</v>
      </c>
      <c r="D10" s="10"/>
      <c r="E10" s="11">
        <v>245312281</v>
      </c>
      <c r="F10" s="11">
        <v>245312281</v>
      </c>
      <c r="G10" s="11">
        <v>1262099</v>
      </c>
      <c r="H10" s="11">
        <v>14767347</v>
      </c>
      <c r="I10" s="11">
        <v>12945322</v>
      </c>
      <c r="J10" s="11">
        <v>28974768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28974768</v>
      </c>
      <c r="X10" s="11">
        <v>61328070</v>
      </c>
      <c r="Y10" s="11">
        <v>-32353302</v>
      </c>
      <c r="Z10" s="2">
        <v>-52.75</v>
      </c>
      <c r="AA10" s="15">
        <v>245312281</v>
      </c>
    </row>
    <row r="11" spans="1:27" ht="13.5">
      <c r="A11" s="48" t="s">
        <v>37</v>
      </c>
      <c r="B11" s="47"/>
      <c r="C11" s="49">
        <f aca="true" t="shared" si="1" ref="C11:Y11">SUM(C6:C10)</f>
        <v>525716589</v>
      </c>
      <c r="D11" s="50">
        <f t="shared" si="1"/>
        <v>0</v>
      </c>
      <c r="E11" s="51">
        <f t="shared" si="1"/>
        <v>449102631</v>
      </c>
      <c r="F11" s="51">
        <f t="shared" si="1"/>
        <v>449102631</v>
      </c>
      <c r="G11" s="51">
        <f t="shared" si="1"/>
        <v>5823232</v>
      </c>
      <c r="H11" s="51">
        <f t="shared" si="1"/>
        <v>31928090</v>
      </c>
      <c r="I11" s="51">
        <f t="shared" si="1"/>
        <v>27526616</v>
      </c>
      <c r="J11" s="51">
        <f t="shared" si="1"/>
        <v>65277938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65277938</v>
      </c>
      <c r="X11" s="51">
        <f t="shared" si="1"/>
        <v>112275658</v>
      </c>
      <c r="Y11" s="51">
        <f t="shared" si="1"/>
        <v>-46997720</v>
      </c>
      <c r="Z11" s="52">
        <f>+IF(X11&lt;&gt;0,+(Y11/X11)*100,0)</f>
        <v>-41.859224730617925</v>
      </c>
      <c r="AA11" s="53">
        <f>SUM(AA6:AA10)</f>
        <v>449102631</v>
      </c>
    </row>
    <row r="12" spans="1:27" ht="13.5">
      <c r="A12" s="54" t="s">
        <v>38</v>
      </c>
      <c r="B12" s="35"/>
      <c r="C12" s="9">
        <v>18414542</v>
      </c>
      <c r="D12" s="10"/>
      <c r="E12" s="11">
        <v>68960657</v>
      </c>
      <c r="F12" s="11">
        <v>68960657</v>
      </c>
      <c r="G12" s="11">
        <v>703129</v>
      </c>
      <c r="H12" s="11">
        <v>640</v>
      </c>
      <c r="I12" s="11">
        <v>2127786</v>
      </c>
      <c r="J12" s="11">
        <v>2831555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2831555</v>
      </c>
      <c r="X12" s="11">
        <v>17240164</v>
      </c>
      <c r="Y12" s="11">
        <v>-14408609</v>
      </c>
      <c r="Z12" s="2">
        <v>-83.58</v>
      </c>
      <c r="AA12" s="15">
        <v>68960657</v>
      </c>
    </row>
    <row r="13" spans="1:27" ht="13.5">
      <c r="A13" s="54" t="s">
        <v>39</v>
      </c>
      <c r="B13" s="35"/>
      <c r="C13" s="12"/>
      <c r="D13" s="13"/>
      <c r="E13" s="14">
        <v>13575390</v>
      </c>
      <c r="F13" s="14">
        <v>13575390</v>
      </c>
      <c r="G13" s="14">
        <v>12060</v>
      </c>
      <c r="H13" s="14"/>
      <c r="I13" s="14">
        <v>-12060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3393848</v>
      </c>
      <c r="Y13" s="14">
        <v>-3393848</v>
      </c>
      <c r="Z13" s="2">
        <v>-100</v>
      </c>
      <c r="AA13" s="22">
        <v>13575390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64150227</v>
      </c>
      <c r="D15" s="10"/>
      <c r="E15" s="11">
        <v>64300000</v>
      </c>
      <c r="F15" s="11">
        <v>64300000</v>
      </c>
      <c r="G15" s="11">
        <v>21670</v>
      </c>
      <c r="H15" s="11">
        <v>6474297</v>
      </c>
      <c r="I15" s="11">
        <v>4192421</v>
      </c>
      <c r="J15" s="11">
        <v>10688388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10688388</v>
      </c>
      <c r="X15" s="11">
        <v>16075000</v>
      </c>
      <c r="Y15" s="11">
        <v>-5386612</v>
      </c>
      <c r="Z15" s="2">
        <v>-33.51</v>
      </c>
      <c r="AA15" s="15">
        <v>64300000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39136016</v>
      </c>
      <c r="D18" s="17"/>
      <c r="E18" s="18">
        <v>26200000</v>
      </c>
      <c r="F18" s="18">
        <v>26200000</v>
      </c>
      <c r="G18" s="18"/>
      <c r="H18" s="18">
        <v>7862276</v>
      </c>
      <c r="I18" s="18">
        <v>1813213</v>
      </c>
      <c r="J18" s="18">
        <v>9675489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9675489</v>
      </c>
      <c r="X18" s="18">
        <v>6550000</v>
      </c>
      <c r="Y18" s="18">
        <v>3125489</v>
      </c>
      <c r="Z18" s="3">
        <v>47.72</v>
      </c>
      <c r="AA18" s="23">
        <v>26200000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668364515</v>
      </c>
      <c r="D20" s="59">
        <f t="shared" si="2"/>
        <v>0</v>
      </c>
      <c r="E20" s="60">
        <f t="shared" si="2"/>
        <v>794261239</v>
      </c>
      <c r="F20" s="60">
        <f t="shared" si="2"/>
        <v>794261239</v>
      </c>
      <c r="G20" s="60">
        <f t="shared" si="2"/>
        <v>9705186</v>
      </c>
      <c r="H20" s="60">
        <f t="shared" si="2"/>
        <v>53914165</v>
      </c>
      <c r="I20" s="60">
        <f t="shared" si="2"/>
        <v>70093724</v>
      </c>
      <c r="J20" s="60">
        <f t="shared" si="2"/>
        <v>133713075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133713075</v>
      </c>
      <c r="X20" s="60">
        <f t="shared" si="2"/>
        <v>198565310</v>
      </c>
      <c r="Y20" s="60">
        <f t="shared" si="2"/>
        <v>-64852235</v>
      </c>
      <c r="Z20" s="61">
        <f>+IF(X20&lt;&gt;0,+(Y20/X20)*100,0)</f>
        <v>-32.66040528428656</v>
      </c>
      <c r="AA20" s="62">
        <f>SUM(AA26:AA33)</f>
        <v>794261239</v>
      </c>
    </row>
    <row r="21" spans="1:27" ht="13.5">
      <c r="A21" s="46" t="s">
        <v>32</v>
      </c>
      <c r="B21" s="47"/>
      <c r="C21" s="9">
        <v>75761652</v>
      </c>
      <c r="D21" s="10"/>
      <c r="E21" s="11">
        <v>99700000</v>
      </c>
      <c r="F21" s="11">
        <v>99700000</v>
      </c>
      <c r="G21" s="11">
        <v>2034342</v>
      </c>
      <c r="H21" s="11">
        <v>9321533</v>
      </c>
      <c r="I21" s="11">
        <v>21171028</v>
      </c>
      <c r="J21" s="11">
        <v>32526903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32526903</v>
      </c>
      <c r="X21" s="11">
        <v>24925000</v>
      </c>
      <c r="Y21" s="11">
        <v>7601903</v>
      </c>
      <c r="Z21" s="2">
        <v>30.5</v>
      </c>
      <c r="AA21" s="15">
        <v>99700000</v>
      </c>
    </row>
    <row r="22" spans="1:27" ht="13.5">
      <c r="A22" s="46" t="s">
        <v>33</v>
      </c>
      <c r="B22" s="47"/>
      <c r="C22" s="9">
        <v>112720108</v>
      </c>
      <c r="D22" s="10"/>
      <c r="E22" s="11">
        <v>150042000</v>
      </c>
      <c r="F22" s="11">
        <v>150042000</v>
      </c>
      <c r="G22" s="11">
        <v>3265401</v>
      </c>
      <c r="H22" s="11">
        <v>13282364</v>
      </c>
      <c r="I22" s="11">
        <v>23285611</v>
      </c>
      <c r="J22" s="11">
        <v>39833376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39833376</v>
      </c>
      <c r="X22" s="11">
        <v>37510500</v>
      </c>
      <c r="Y22" s="11">
        <v>2322876</v>
      </c>
      <c r="Z22" s="2">
        <v>6.19</v>
      </c>
      <c r="AA22" s="15">
        <v>150042000</v>
      </c>
    </row>
    <row r="23" spans="1:27" ht="13.5">
      <c r="A23" s="46" t="s">
        <v>34</v>
      </c>
      <c r="B23" s="47"/>
      <c r="C23" s="9">
        <v>90718104</v>
      </c>
      <c r="D23" s="10"/>
      <c r="E23" s="11">
        <v>107000000</v>
      </c>
      <c r="F23" s="11">
        <v>107000000</v>
      </c>
      <c r="G23" s="11"/>
      <c r="H23" s="11">
        <v>2787775</v>
      </c>
      <c r="I23" s="11">
        <v>2477181</v>
      </c>
      <c r="J23" s="11">
        <v>5264956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5264956</v>
      </c>
      <c r="X23" s="11">
        <v>26750000</v>
      </c>
      <c r="Y23" s="11">
        <v>-21485044</v>
      </c>
      <c r="Z23" s="2">
        <v>-80.32</v>
      </c>
      <c r="AA23" s="15">
        <v>107000000</v>
      </c>
    </row>
    <row r="24" spans="1:27" ht="13.5">
      <c r="A24" s="46" t="s">
        <v>35</v>
      </c>
      <c r="B24" s="47"/>
      <c r="C24" s="9">
        <v>223030645</v>
      </c>
      <c r="D24" s="10"/>
      <c r="E24" s="11">
        <v>300750000</v>
      </c>
      <c r="F24" s="11">
        <v>300750000</v>
      </c>
      <c r="G24" s="11">
        <v>65658</v>
      </c>
      <c r="H24" s="11">
        <v>14538446</v>
      </c>
      <c r="I24" s="11">
        <v>14733669</v>
      </c>
      <c r="J24" s="11">
        <v>29337773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29337773</v>
      </c>
      <c r="X24" s="11">
        <v>75187500</v>
      </c>
      <c r="Y24" s="11">
        <v>-45849727</v>
      </c>
      <c r="Z24" s="2">
        <v>-60.98</v>
      </c>
      <c r="AA24" s="15">
        <v>300750000</v>
      </c>
    </row>
    <row r="25" spans="1:27" ht="13.5">
      <c r="A25" s="46" t="s">
        <v>36</v>
      </c>
      <c r="B25" s="47"/>
      <c r="C25" s="9">
        <v>37540222</v>
      </c>
      <c r="D25" s="10"/>
      <c r="E25" s="11">
        <v>17053239</v>
      </c>
      <c r="F25" s="11">
        <v>17053239</v>
      </c>
      <c r="G25" s="11">
        <v>2097436</v>
      </c>
      <c r="H25" s="11">
        <v>9288912</v>
      </c>
      <c r="I25" s="11">
        <v>3831687</v>
      </c>
      <c r="J25" s="11">
        <v>15218035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15218035</v>
      </c>
      <c r="X25" s="11">
        <v>4263310</v>
      </c>
      <c r="Y25" s="11">
        <v>10954725</v>
      </c>
      <c r="Z25" s="2">
        <v>256.95</v>
      </c>
      <c r="AA25" s="15">
        <v>17053239</v>
      </c>
    </row>
    <row r="26" spans="1:27" ht="13.5">
      <c r="A26" s="48" t="s">
        <v>37</v>
      </c>
      <c r="B26" s="63"/>
      <c r="C26" s="49">
        <f aca="true" t="shared" si="3" ref="C26:Y26">SUM(C21:C25)</f>
        <v>539770731</v>
      </c>
      <c r="D26" s="50">
        <f t="shared" si="3"/>
        <v>0</v>
      </c>
      <c r="E26" s="51">
        <f t="shared" si="3"/>
        <v>674545239</v>
      </c>
      <c r="F26" s="51">
        <f t="shared" si="3"/>
        <v>674545239</v>
      </c>
      <c r="G26" s="51">
        <f t="shared" si="3"/>
        <v>7462837</v>
      </c>
      <c r="H26" s="51">
        <f t="shared" si="3"/>
        <v>49219030</v>
      </c>
      <c r="I26" s="51">
        <f t="shared" si="3"/>
        <v>65499176</v>
      </c>
      <c r="J26" s="51">
        <f t="shared" si="3"/>
        <v>122181043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122181043</v>
      </c>
      <c r="X26" s="51">
        <f t="shared" si="3"/>
        <v>168636310</v>
      </c>
      <c r="Y26" s="51">
        <f t="shared" si="3"/>
        <v>-46455267</v>
      </c>
      <c r="Z26" s="52">
        <f>+IF(X26&lt;&gt;0,+(Y26/X26)*100,0)</f>
        <v>-27.5476064437131</v>
      </c>
      <c r="AA26" s="53">
        <f>SUM(AA21:AA25)</f>
        <v>674545239</v>
      </c>
    </row>
    <row r="27" spans="1:27" ht="13.5">
      <c r="A27" s="54" t="s">
        <v>38</v>
      </c>
      <c r="B27" s="64"/>
      <c r="C27" s="9">
        <v>75148020</v>
      </c>
      <c r="D27" s="10"/>
      <c r="E27" s="11">
        <v>51000000</v>
      </c>
      <c r="F27" s="11">
        <v>51000000</v>
      </c>
      <c r="G27" s="11">
        <v>59111</v>
      </c>
      <c r="H27" s="11">
        <v>2231873</v>
      </c>
      <c r="I27" s="11">
        <v>1859528</v>
      </c>
      <c r="J27" s="11">
        <v>4150512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4150512</v>
      </c>
      <c r="X27" s="11">
        <v>12750000</v>
      </c>
      <c r="Y27" s="11">
        <v>-8599488</v>
      </c>
      <c r="Z27" s="2">
        <v>-67.45</v>
      </c>
      <c r="AA27" s="15">
        <v>51000000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>
        <v>2183238</v>
      </c>
      <c r="H28" s="14">
        <v>932656</v>
      </c>
      <c r="I28" s="14">
        <v>-2183238</v>
      </c>
      <c r="J28" s="14">
        <v>932656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932656</v>
      </c>
      <c r="X28" s="14"/>
      <c r="Y28" s="14">
        <v>932656</v>
      </c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49143055</v>
      </c>
      <c r="D30" s="10"/>
      <c r="E30" s="11">
        <v>52216000</v>
      </c>
      <c r="F30" s="11">
        <v>52216000</v>
      </c>
      <c r="G30" s="11"/>
      <c r="H30" s="11">
        <v>1530606</v>
      </c>
      <c r="I30" s="11">
        <v>4918258</v>
      </c>
      <c r="J30" s="11">
        <v>6448864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6448864</v>
      </c>
      <c r="X30" s="11">
        <v>13054000</v>
      </c>
      <c r="Y30" s="11">
        <v>-6605136</v>
      </c>
      <c r="Z30" s="2">
        <v>-50.6</v>
      </c>
      <c r="AA30" s="15">
        <v>52216000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4302709</v>
      </c>
      <c r="D33" s="17"/>
      <c r="E33" s="18">
        <v>16500000</v>
      </c>
      <c r="F33" s="18">
        <v>16500000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4125000</v>
      </c>
      <c r="Y33" s="18">
        <v>-4125000</v>
      </c>
      <c r="Z33" s="3">
        <v>-100</v>
      </c>
      <c r="AA33" s="23">
        <v>16500000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221216361</v>
      </c>
      <c r="D36" s="10">
        <f t="shared" si="4"/>
        <v>0</v>
      </c>
      <c r="E36" s="11">
        <f t="shared" si="4"/>
        <v>205288596</v>
      </c>
      <c r="F36" s="11">
        <f t="shared" si="4"/>
        <v>205288596</v>
      </c>
      <c r="G36" s="11">
        <f t="shared" si="4"/>
        <v>3422634</v>
      </c>
      <c r="H36" s="11">
        <f t="shared" si="4"/>
        <v>14789146</v>
      </c>
      <c r="I36" s="11">
        <f t="shared" si="4"/>
        <v>26410420</v>
      </c>
      <c r="J36" s="11">
        <f t="shared" si="4"/>
        <v>44622200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44622200</v>
      </c>
      <c r="X36" s="11">
        <f t="shared" si="4"/>
        <v>51322149</v>
      </c>
      <c r="Y36" s="11">
        <f t="shared" si="4"/>
        <v>-6699949</v>
      </c>
      <c r="Z36" s="2">
        <f aca="true" t="shared" si="5" ref="Z36:Z49">+IF(X36&lt;&gt;0,+(Y36/X36)*100,0)</f>
        <v>-13.054693013731752</v>
      </c>
      <c r="AA36" s="15">
        <f>AA6+AA21</f>
        <v>205288596</v>
      </c>
    </row>
    <row r="37" spans="1:27" ht="13.5">
      <c r="A37" s="46" t="s">
        <v>33</v>
      </c>
      <c r="B37" s="47"/>
      <c r="C37" s="9">
        <f t="shared" si="4"/>
        <v>211342030</v>
      </c>
      <c r="D37" s="10">
        <f t="shared" si="4"/>
        <v>0</v>
      </c>
      <c r="E37" s="11">
        <f t="shared" si="4"/>
        <v>195243754</v>
      </c>
      <c r="F37" s="11">
        <f t="shared" si="4"/>
        <v>195243754</v>
      </c>
      <c r="G37" s="11">
        <f t="shared" si="4"/>
        <v>6423866</v>
      </c>
      <c r="H37" s="11">
        <f t="shared" si="4"/>
        <v>21336692</v>
      </c>
      <c r="I37" s="11">
        <f t="shared" si="4"/>
        <v>29416101</v>
      </c>
      <c r="J37" s="11">
        <f t="shared" si="4"/>
        <v>57176659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57176659</v>
      </c>
      <c r="X37" s="11">
        <f t="shared" si="4"/>
        <v>48810939</v>
      </c>
      <c r="Y37" s="11">
        <f t="shared" si="4"/>
        <v>8365720</v>
      </c>
      <c r="Z37" s="2">
        <f t="shared" si="5"/>
        <v>17.139026970982876</v>
      </c>
      <c r="AA37" s="15">
        <f>AA7+AA22</f>
        <v>195243754</v>
      </c>
    </row>
    <row r="38" spans="1:27" ht="13.5">
      <c r="A38" s="46" t="s">
        <v>34</v>
      </c>
      <c r="B38" s="47"/>
      <c r="C38" s="9">
        <f t="shared" si="4"/>
        <v>182437826</v>
      </c>
      <c r="D38" s="10">
        <f t="shared" si="4"/>
        <v>0</v>
      </c>
      <c r="E38" s="11">
        <f t="shared" si="4"/>
        <v>160000000</v>
      </c>
      <c r="F38" s="11">
        <f t="shared" si="4"/>
        <v>160000000</v>
      </c>
      <c r="G38" s="11">
        <f t="shared" si="4"/>
        <v>14376</v>
      </c>
      <c r="H38" s="11">
        <f t="shared" si="4"/>
        <v>5967071</v>
      </c>
      <c r="I38" s="11">
        <f t="shared" si="4"/>
        <v>5201817</v>
      </c>
      <c r="J38" s="11">
        <f t="shared" si="4"/>
        <v>11183264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11183264</v>
      </c>
      <c r="X38" s="11">
        <f t="shared" si="4"/>
        <v>40000000</v>
      </c>
      <c r="Y38" s="11">
        <f t="shared" si="4"/>
        <v>-28816736</v>
      </c>
      <c r="Z38" s="2">
        <f t="shared" si="5"/>
        <v>-72.04184000000001</v>
      </c>
      <c r="AA38" s="15">
        <f>AA8+AA23</f>
        <v>160000000</v>
      </c>
    </row>
    <row r="39" spans="1:27" ht="13.5">
      <c r="A39" s="46" t="s">
        <v>35</v>
      </c>
      <c r="B39" s="47"/>
      <c r="C39" s="9">
        <f t="shared" si="4"/>
        <v>232746094</v>
      </c>
      <c r="D39" s="10">
        <f t="shared" si="4"/>
        <v>0</v>
      </c>
      <c r="E39" s="11">
        <f t="shared" si="4"/>
        <v>300750000</v>
      </c>
      <c r="F39" s="11">
        <f t="shared" si="4"/>
        <v>300750000</v>
      </c>
      <c r="G39" s="11">
        <f t="shared" si="4"/>
        <v>65658</v>
      </c>
      <c r="H39" s="11">
        <f t="shared" si="4"/>
        <v>14997952</v>
      </c>
      <c r="I39" s="11">
        <f t="shared" si="4"/>
        <v>15220445</v>
      </c>
      <c r="J39" s="11">
        <f t="shared" si="4"/>
        <v>30284055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30284055</v>
      </c>
      <c r="X39" s="11">
        <f t="shared" si="4"/>
        <v>75187500</v>
      </c>
      <c r="Y39" s="11">
        <f t="shared" si="4"/>
        <v>-44903445</v>
      </c>
      <c r="Z39" s="2">
        <f t="shared" si="5"/>
        <v>-59.72195511221945</v>
      </c>
      <c r="AA39" s="15">
        <f>AA9+AA24</f>
        <v>300750000</v>
      </c>
    </row>
    <row r="40" spans="1:27" ht="13.5">
      <c r="A40" s="46" t="s">
        <v>36</v>
      </c>
      <c r="B40" s="47"/>
      <c r="C40" s="9">
        <f t="shared" si="4"/>
        <v>217745009</v>
      </c>
      <c r="D40" s="10">
        <f t="shared" si="4"/>
        <v>0</v>
      </c>
      <c r="E40" s="11">
        <f t="shared" si="4"/>
        <v>262365520</v>
      </c>
      <c r="F40" s="11">
        <f t="shared" si="4"/>
        <v>262365520</v>
      </c>
      <c r="G40" s="11">
        <f t="shared" si="4"/>
        <v>3359535</v>
      </c>
      <c r="H40" s="11">
        <f t="shared" si="4"/>
        <v>24056259</v>
      </c>
      <c r="I40" s="11">
        <f t="shared" si="4"/>
        <v>16777009</v>
      </c>
      <c r="J40" s="11">
        <f t="shared" si="4"/>
        <v>44192803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44192803</v>
      </c>
      <c r="X40" s="11">
        <f t="shared" si="4"/>
        <v>65591380</v>
      </c>
      <c r="Y40" s="11">
        <f t="shared" si="4"/>
        <v>-21398577</v>
      </c>
      <c r="Z40" s="2">
        <f t="shared" si="5"/>
        <v>-32.62406889441875</v>
      </c>
      <c r="AA40" s="15">
        <f>AA10+AA25</f>
        <v>262365520</v>
      </c>
    </row>
    <row r="41" spans="1:27" ht="13.5">
      <c r="A41" s="48" t="s">
        <v>37</v>
      </c>
      <c r="B41" s="47"/>
      <c r="C41" s="49">
        <f aca="true" t="shared" si="6" ref="C41:Y41">SUM(C36:C40)</f>
        <v>1065487320</v>
      </c>
      <c r="D41" s="50">
        <f t="shared" si="6"/>
        <v>0</v>
      </c>
      <c r="E41" s="51">
        <f t="shared" si="6"/>
        <v>1123647870</v>
      </c>
      <c r="F41" s="51">
        <f t="shared" si="6"/>
        <v>1123647870</v>
      </c>
      <c r="G41" s="51">
        <f t="shared" si="6"/>
        <v>13286069</v>
      </c>
      <c r="H41" s="51">
        <f t="shared" si="6"/>
        <v>81147120</v>
      </c>
      <c r="I41" s="51">
        <f t="shared" si="6"/>
        <v>93025792</v>
      </c>
      <c r="J41" s="51">
        <f t="shared" si="6"/>
        <v>187458981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187458981</v>
      </c>
      <c r="X41" s="51">
        <f t="shared" si="6"/>
        <v>280911968</v>
      </c>
      <c r="Y41" s="51">
        <f t="shared" si="6"/>
        <v>-93452987</v>
      </c>
      <c r="Z41" s="52">
        <f t="shared" si="5"/>
        <v>-33.26771289431143</v>
      </c>
      <c r="AA41" s="53">
        <f>SUM(AA36:AA40)</f>
        <v>1123647870</v>
      </c>
    </row>
    <row r="42" spans="1:27" ht="13.5">
      <c r="A42" s="54" t="s">
        <v>38</v>
      </c>
      <c r="B42" s="35"/>
      <c r="C42" s="65">
        <f aca="true" t="shared" si="7" ref="C42:Y48">C12+C27</f>
        <v>93562562</v>
      </c>
      <c r="D42" s="66">
        <f t="shared" si="7"/>
        <v>0</v>
      </c>
      <c r="E42" s="67">
        <f t="shared" si="7"/>
        <v>119960657</v>
      </c>
      <c r="F42" s="67">
        <f t="shared" si="7"/>
        <v>119960657</v>
      </c>
      <c r="G42" s="67">
        <f t="shared" si="7"/>
        <v>762240</v>
      </c>
      <c r="H42" s="67">
        <f t="shared" si="7"/>
        <v>2232513</v>
      </c>
      <c r="I42" s="67">
        <f t="shared" si="7"/>
        <v>3987314</v>
      </c>
      <c r="J42" s="67">
        <f t="shared" si="7"/>
        <v>6982067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6982067</v>
      </c>
      <c r="X42" s="67">
        <f t="shared" si="7"/>
        <v>29990164</v>
      </c>
      <c r="Y42" s="67">
        <f t="shared" si="7"/>
        <v>-23008097</v>
      </c>
      <c r="Z42" s="69">
        <f t="shared" si="5"/>
        <v>-76.71881020723995</v>
      </c>
      <c r="AA42" s="68">
        <f aca="true" t="shared" si="8" ref="AA42:AA48">AA12+AA27</f>
        <v>119960657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13575390</v>
      </c>
      <c r="F43" s="72">
        <f t="shared" si="7"/>
        <v>13575390</v>
      </c>
      <c r="G43" s="72">
        <f t="shared" si="7"/>
        <v>2195298</v>
      </c>
      <c r="H43" s="72">
        <f t="shared" si="7"/>
        <v>932656</v>
      </c>
      <c r="I43" s="72">
        <f t="shared" si="7"/>
        <v>-2195298</v>
      </c>
      <c r="J43" s="72">
        <f t="shared" si="7"/>
        <v>932656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932656</v>
      </c>
      <c r="X43" s="72">
        <f t="shared" si="7"/>
        <v>3393848</v>
      </c>
      <c r="Y43" s="72">
        <f t="shared" si="7"/>
        <v>-2461192</v>
      </c>
      <c r="Z43" s="73">
        <f t="shared" si="5"/>
        <v>-72.51921712463258</v>
      </c>
      <c r="AA43" s="74">
        <f t="shared" si="8"/>
        <v>13575390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113293282</v>
      </c>
      <c r="D45" s="66">
        <f t="shared" si="7"/>
        <v>0</v>
      </c>
      <c r="E45" s="67">
        <f t="shared" si="7"/>
        <v>116516000</v>
      </c>
      <c r="F45" s="67">
        <f t="shared" si="7"/>
        <v>116516000</v>
      </c>
      <c r="G45" s="67">
        <f t="shared" si="7"/>
        <v>21670</v>
      </c>
      <c r="H45" s="67">
        <f t="shared" si="7"/>
        <v>8004903</v>
      </c>
      <c r="I45" s="67">
        <f t="shared" si="7"/>
        <v>9110679</v>
      </c>
      <c r="J45" s="67">
        <f t="shared" si="7"/>
        <v>17137252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17137252</v>
      </c>
      <c r="X45" s="67">
        <f t="shared" si="7"/>
        <v>29129000</v>
      </c>
      <c r="Y45" s="67">
        <f t="shared" si="7"/>
        <v>-11991748</v>
      </c>
      <c r="Z45" s="69">
        <f t="shared" si="5"/>
        <v>-41.16772975385355</v>
      </c>
      <c r="AA45" s="68">
        <f t="shared" si="8"/>
        <v>116516000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43438725</v>
      </c>
      <c r="D48" s="66">
        <f t="shared" si="7"/>
        <v>0</v>
      </c>
      <c r="E48" s="67">
        <f t="shared" si="7"/>
        <v>42700000</v>
      </c>
      <c r="F48" s="67">
        <f t="shared" si="7"/>
        <v>42700000</v>
      </c>
      <c r="G48" s="67">
        <f t="shared" si="7"/>
        <v>0</v>
      </c>
      <c r="H48" s="67">
        <f t="shared" si="7"/>
        <v>7862276</v>
      </c>
      <c r="I48" s="67">
        <f t="shared" si="7"/>
        <v>1813213</v>
      </c>
      <c r="J48" s="67">
        <f t="shared" si="7"/>
        <v>9675489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9675489</v>
      </c>
      <c r="X48" s="67">
        <f t="shared" si="7"/>
        <v>10675000</v>
      </c>
      <c r="Y48" s="67">
        <f t="shared" si="7"/>
        <v>-999511</v>
      </c>
      <c r="Z48" s="69">
        <f t="shared" si="5"/>
        <v>-9.363100702576112</v>
      </c>
      <c r="AA48" s="68">
        <f t="shared" si="8"/>
        <v>42700000</v>
      </c>
    </row>
    <row r="49" spans="1:27" ht="13.5">
      <c r="A49" s="75" t="s">
        <v>49</v>
      </c>
      <c r="B49" s="76"/>
      <c r="C49" s="77">
        <f aca="true" t="shared" si="9" ref="C49:Y49">SUM(C41:C48)</f>
        <v>1315781889</v>
      </c>
      <c r="D49" s="78">
        <f t="shared" si="9"/>
        <v>0</v>
      </c>
      <c r="E49" s="79">
        <f t="shared" si="9"/>
        <v>1416399917</v>
      </c>
      <c r="F49" s="79">
        <f t="shared" si="9"/>
        <v>1416399917</v>
      </c>
      <c r="G49" s="79">
        <f t="shared" si="9"/>
        <v>16265277</v>
      </c>
      <c r="H49" s="79">
        <f t="shared" si="9"/>
        <v>100179468</v>
      </c>
      <c r="I49" s="79">
        <f t="shared" si="9"/>
        <v>105741700</v>
      </c>
      <c r="J49" s="79">
        <f t="shared" si="9"/>
        <v>222186445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222186445</v>
      </c>
      <c r="X49" s="79">
        <f t="shared" si="9"/>
        <v>354099980</v>
      </c>
      <c r="Y49" s="79">
        <f t="shared" si="9"/>
        <v>-131913535</v>
      </c>
      <c r="Z49" s="80">
        <f t="shared" si="5"/>
        <v>-37.25318905694375</v>
      </c>
      <c r="AA49" s="81">
        <f>SUM(AA41:AA48)</f>
        <v>1416399917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457647870</v>
      </c>
      <c r="F51" s="67">
        <f t="shared" si="10"/>
        <v>457647870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114411969</v>
      </c>
      <c r="Y51" s="67">
        <f t="shared" si="10"/>
        <v>-114411969</v>
      </c>
      <c r="Z51" s="69">
        <f>+IF(X51&lt;&gt;0,+(Y51/X51)*100,0)</f>
        <v>-100</v>
      </c>
      <c r="AA51" s="68">
        <f>SUM(AA57:AA61)</f>
        <v>457647870</v>
      </c>
    </row>
    <row r="52" spans="1:27" ht="13.5">
      <c r="A52" s="84" t="s">
        <v>32</v>
      </c>
      <c r="B52" s="47"/>
      <c r="C52" s="9"/>
      <c r="D52" s="10"/>
      <c r="E52" s="11">
        <v>64572270</v>
      </c>
      <c r="F52" s="11">
        <v>64572270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16143068</v>
      </c>
      <c r="Y52" s="11">
        <v>-16143068</v>
      </c>
      <c r="Z52" s="2">
        <v>-100</v>
      </c>
      <c r="AA52" s="15">
        <v>64572270</v>
      </c>
    </row>
    <row r="53" spans="1:27" ht="13.5">
      <c r="A53" s="84" t="s">
        <v>33</v>
      </c>
      <c r="B53" s="47"/>
      <c r="C53" s="9"/>
      <c r="D53" s="10"/>
      <c r="E53" s="11">
        <v>56409200</v>
      </c>
      <c r="F53" s="11">
        <v>56409200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14102300</v>
      </c>
      <c r="Y53" s="11">
        <v>-14102300</v>
      </c>
      <c r="Z53" s="2">
        <v>-100</v>
      </c>
      <c r="AA53" s="15">
        <v>56409200</v>
      </c>
    </row>
    <row r="54" spans="1:27" ht="13.5">
      <c r="A54" s="84" t="s">
        <v>34</v>
      </c>
      <c r="B54" s="47"/>
      <c r="C54" s="9"/>
      <c r="D54" s="10"/>
      <c r="E54" s="11">
        <v>105959850</v>
      </c>
      <c r="F54" s="11">
        <v>105959850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26489963</v>
      </c>
      <c r="Y54" s="11">
        <v>-26489963</v>
      </c>
      <c r="Z54" s="2">
        <v>-100</v>
      </c>
      <c r="AA54" s="15">
        <v>105959850</v>
      </c>
    </row>
    <row r="55" spans="1:27" ht="13.5">
      <c r="A55" s="84" t="s">
        <v>35</v>
      </c>
      <c r="B55" s="47"/>
      <c r="C55" s="9"/>
      <c r="D55" s="10"/>
      <c r="E55" s="11">
        <v>112615860</v>
      </c>
      <c r="F55" s="11">
        <v>112615860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28153965</v>
      </c>
      <c r="Y55" s="11">
        <v>-28153965</v>
      </c>
      <c r="Z55" s="2">
        <v>-100</v>
      </c>
      <c r="AA55" s="15">
        <v>112615860</v>
      </c>
    </row>
    <row r="56" spans="1:27" ht="13.5">
      <c r="A56" s="84" t="s">
        <v>36</v>
      </c>
      <c r="B56" s="47"/>
      <c r="C56" s="9"/>
      <c r="D56" s="10"/>
      <c r="E56" s="11">
        <v>11489100</v>
      </c>
      <c r="F56" s="11">
        <v>11489100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2872275</v>
      </c>
      <c r="Y56" s="11">
        <v>-2872275</v>
      </c>
      <c r="Z56" s="2">
        <v>-100</v>
      </c>
      <c r="AA56" s="15">
        <v>11489100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351046280</v>
      </c>
      <c r="F57" s="51">
        <f t="shared" si="11"/>
        <v>351046280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87761571</v>
      </c>
      <c r="Y57" s="51">
        <f t="shared" si="11"/>
        <v>-87761571</v>
      </c>
      <c r="Z57" s="52">
        <f>+IF(X57&lt;&gt;0,+(Y57/X57)*100,0)</f>
        <v>-100</v>
      </c>
      <c r="AA57" s="53">
        <f>SUM(AA52:AA56)</f>
        <v>351046280</v>
      </c>
    </row>
    <row r="58" spans="1:27" ht="13.5">
      <c r="A58" s="86" t="s">
        <v>38</v>
      </c>
      <c r="B58" s="35"/>
      <c r="C58" s="9"/>
      <c r="D58" s="10"/>
      <c r="E58" s="11">
        <v>61225560</v>
      </c>
      <c r="F58" s="11">
        <v>61225560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15306390</v>
      </c>
      <c r="Y58" s="11">
        <v>-15306390</v>
      </c>
      <c r="Z58" s="2">
        <v>-100</v>
      </c>
      <c r="AA58" s="15">
        <v>61225560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45376030</v>
      </c>
      <c r="F61" s="11">
        <v>45376030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11344008</v>
      </c>
      <c r="Y61" s="11">
        <v>-11344008</v>
      </c>
      <c r="Z61" s="2">
        <v>-100</v>
      </c>
      <c r="AA61" s="15">
        <v>45376030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457647810</v>
      </c>
      <c r="F66" s="14"/>
      <c r="G66" s="14">
        <v>3492960</v>
      </c>
      <c r="H66" s="14">
        <v>20246964</v>
      </c>
      <c r="I66" s="14">
        <v>19886232</v>
      </c>
      <c r="J66" s="14">
        <v>43626156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43626156</v>
      </c>
      <c r="X66" s="14"/>
      <c r="Y66" s="14">
        <v>43626156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457647810</v>
      </c>
      <c r="F69" s="79">
        <f t="shared" si="12"/>
        <v>0</v>
      </c>
      <c r="G69" s="79">
        <f t="shared" si="12"/>
        <v>3492960</v>
      </c>
      <c r="H69" s="79">
        <f t="shared" si="12"/>
        <v>20246964</v>
      </c>
      <c r="I69" s="79">
        <f t="shared" si="12"/>
        <v>19886232</v>
      </c>
      <c r="J69" s="79">
        <f t="shared" si="12"/>
        <v>43626156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43626156</v>
      </c>
      <c r="X69" s="79">
        <f t="shared" si="12"/>
        <v>0</v>
      </c>
      <c r="Y69" s="79">
        <f t="shared" si="12"/>
        <v>43626156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1570560526</v>
      </c>
      <c r="D5" s="42">
        <f t="shared" si="0"/>
        <v>0</v>
      </c>
      <c r="E5" s="43">
        <f t="shared" si="0"/>
        <v>1330484653</v>
      </c>
      <c r="F5" s="43">
        <f t="shared" si="0"/>
        <v>1330484653</v>
      </c>
      <c r="G5" s="43">
        <f t="shared" si="0"/>
        <v>18196278</v>
      </c>
      <c r="H5" s="43">
        <f t="shared" si="0"/>
        <v>27087574</v>
      </c>
      <c r="I5" s="43">
        <f t="shared" si="0"/>
        <v>65445204</v>
      </c>
      <c r="J5" s="43">
        <f t="shared" si="0"/>
        <v>110729056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110729056</v>
      </c>
      <c r="X5" s="43">
        <f t="shared" si="0"/>
        <v>332621164</v>
      </c>
      <c r="Y5" s="43">
        <f t="shared" si="0"/>
        <v>-221892108</v>
      </c>
      <c r="Z5" s="44">
        <f>+IF(X5&lt;&gt;0,+(Y5/X5)*100,0)</f>
        <v>-66.71015918878813</v>
      </c>
      <c r="AA5" s="45">
        <f>SUM(AA11:AA18)</f>
        <v>1330484653</v>
      </c>
    </row>
    <row r="6" spans="1:27" ht="13.5">
      <c r="A6" s="46" t="s">
        <v>32</v>
      </c>
      <c r="B6" s="47"/>
      <c r="C6" s="9"/>
      <c r="D6" s="10"/>
      <c r="E6" s="11">
        <v>202905893</v>
      </c>
      <c r="F6" s="11">
        <v>202905893</v>
      </c>
      <c r="G6" s="11"/>
      <c r="H6" s="11"/>
      <c r="I6" s="11">
        <v>9261267</v>
      </c>
      <c r="J6" s="11">
        <v>9261267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9261267</v>
      </c>
      <c r="X6" s="11">
        <v>50726473</v>
      </c>
      <c r="Y6" s="11">
        <v>-41465206</v>
      </c>
      <c r="Z6" s="2">
        <v>-81.74</v>
      </c>
      <c r="AA6" s="15">
        <v>202905893</v>
      </c>
    </row>
    <row r="7" spans="1:27" ht="13.5">
      <c r="A7" s="46" t="s">
        <v>33</v>
      </c>
      <c r="B7" s="47"/>
      <c r="C7" s="9">
        <v>255026479</v>
      </c>
      <c r="D7" s="10"/>
      <c r="E7" s="11">
        <v>140371123</v>
      </c>
      <c r="F7" s="11">
        <v>140371123</v>
      </c>
      <c r="G7" s="11">
        <v>11682552</v>
      </c>
      <c r="H7" s="11">
        <v>19202416</v>
      </c>
      <c r="I7" s="11">
        <v>18370669</v>
      </c>
      <c r="J7" s="11">
        <v>49255637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49255637</v>
      </c>
      <c r="X7" s="11">
        <v>35092781</v>
      </c>
      <c r="Y7" s="11">
        <v>14162856</v>
      </c>
      <c r="Z7" s="2">
        <v>40.36</v>
      </c>
      <c r="AA7" s="15">
        <v>140371123</v>
      </c>
    </row>
    <row r="8" spans="1:27" ht="13.5">
      <c r="A8" s="46" t="s">
        <v>34</v>
      </c>
      <c r="B8" s="47"/>
      <c r="C8" s="9"/>
      <c r="D8" s="10"/>
      <c r="E8" s="11">
        <v>46386587</v>
      </c>
      <c r="F8" s="11">
        <v>46386587</v>
      </c>
      <c r="G8" s="11"/>
      <c r="H8" s="11"/>
      <c r="I8" s="11">
        <v>2741834</v>
      </c>
      <c r="J8" s="11">
        <v>2741834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2741834</v>
      </c>
      <c r="X8" s="11">
        <v>11596647</v>
      </c>
      <c r="Y8" s="11">
        <v>-8854813</v>
      </c>
      <c r="Z8" s="2">
        <v>-76.36</v>
      </c>
      <c r="AA8" s="15">
        <v>46386587</v>
      </c>
    </row>
    <row r="9" spans="1:27" ht="13.5">
      <c r="A9" s="46" t="s">
        <v>35</v>
      </c>
      <c r="B9" s="47"/>
      <c r="C9" s="9"/>
      <c r="D9" s="10"/>
      <c r="E9" s="11">
        <v>415152340</v>
      </c>
      <c r="F9" s="11">
        <v>415152340</v>
      </c>
      <c r="G9" s="11"/>
      <c r="H9" s="11">
        <v>1786368</v>
      </c>
      <c r="I9" s="11">
        <v>24543370</v>
      </c>
      <c r="J9" s="11">
        <v>26329738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26329738</v>
      </c>
      <c r="X9" s="11">
        <v>103788085</v>
      </c>
      <c r="Y9" s="11">
        <v>-77458347</v>
      </c>
      <c r="Z9" s="2">
        <v>-74.63</v>
      </c>
      <c r="AA9" s="15">
        <v>415152340</v>
      </c>
    </row>
    <row r="10" spans="1:27" ht="13.5">
      <c r="A10" s="46" t="s">
        <v>36</v>
      </c>
      <c r="B10" s="47"/>
      <c r="C10" s="9">
        <v>1032161649</v>
      </c>
      <c r="D10" s="10"/>
      <c r="E10" s="11">
        <v>143177000</v>
      </c>
      <c r="F10" s="11">
        <v>143177000</v>
      </c>
      <c r="G10" s="11"/>
      <c r="H10" s="11"/>
      <c r="I10" s="11">
        <v>900565</v>
      </c>
      <c r="J10" s="11">
        <v>900565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900565</v>
      </c>
      <c r="X10" s="11">
        <v>35794250</v>
      </c>
      <c r="Y10" s="11">
        <v>-34893685</v>
      </c>
      <c r="Z10" s="2">
        <v>-97.48</v>
      </c>
      <c r="AA10" s="15">
        <v>143177000</v>
      </c>
    </row>
    <row r="11" spans="1:27" ht="13.5">
      <c r="A11" s="48" t="s">
        <v>37</v>
      </c>
      <c r="B11" s="47"/>
      <c r="C11" s="49">
        <f aca="true" t="shared" si="1" ref="C11:Y11">SUM(C6:C10)</f>
        <v>1287188128</v>
      </c>
      <c r="D11" s="50">
        <f t="shared" si="1"/>
        <v>0</v>
      </c>
      <c r="E11" s="51">
        <f t="shared" si="1"/>
        <v>947992943</v>
      </c>
      <c r="F11" s="51">
        <f t="shared" si="1"/>
        <v>947992943</v>
      </c>
      <c r="G11" s="51">
        <f t="shared" si="1"/>
        <v>11682552</v>
      </c>
      <c r="H11" s="51">
        <f t="shared" si="1"/>
        <v>20988784</v>
      </c>
      <c r="I11" s="51">
        <f t="shared" si="1"/>
        <v>55817705</v>
      </c>
      <c r="J11" s="51">
        <f t="shared" si="1"/>
        <v>88489041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88489041</v>
      </c>
      <c r="X11" s="51">
        <f t="shared" si="1"/>
        <v>236998236</v>
      </c>
      <c r="Y11" s="51">
        <f t="shared" si="1"/>
        <v>-148509195</v>
      </c>
      <c r="Z11" s="52">
        <f>+IF(X11&lt;&gt;0,+(Y11/X11)*100,0)</f>
        <v>-62.66257399485454</v>
      </c>
      <c r="AA11" s="53">
        <f>SUM(AA6:AA10)</f>
        <v>947992943</v>
      </c>
    </row>
    <row r="12" spans="1:27" ht="13.5">
      <c r="A12" s="54" t="s">
        <v>38</v>
      </c>
      <c r="B12" s="35"/>
      <c r="C12" s="9">
        <v>123469202</v>
      </c>
      <c r="D12" s="10"/>
      <c r="E12" s="11">
        <v>77546896</v>
      </c>
      <c r="F12" s="11">
        <v>77546896</v>
      </c>
      <c r="G12" s="11"/>
      <c r="H12" s="11"/>
      <c r="I12" s="11">
        <v>1886463</v>
      </c>
      <c r="J12" s="11">
        <v>1886463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1886463</v>
      </c>
      <c r="X12" s="11">
        <v>19386724</v>
      </c>
      <c r="Y12" s="11">
        <v>-17500261</v>
      </c>
      <c r="Z12" s="2">
        <v>-90.27</v>
      </c>
      <c r="AA12" s="15">
        <v>77546896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153161777</v>
      </c>
      <c r="D15" s="10"/>
      <c r="E15" s="11">
        <v>304944814</v>
      </c>
      <c r="F15" s="11">
        <v>304944814</v>
      </c>
      <c r="G15" s="11">
        <v>6513726</v>
      </c>
      <c r="H15" s="11">
        <v>6098790</v>
      </c>
      <c r="I15" s="11">
        <v>7741036</v>
      </c>
      <c r="J15" s="11">
        <v>20353552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20353552</v>
      </c>
      <c r="X15" s="11">
        <v>76236204</v>
      </c>
      <c r="Y15" s="11">
        <v>-55882652</v>
      </c>
      <c r="Z15" s="2">
        <v>-73.3</v>
      </c>
      <c r="AA15" s="15">
        <v>304944814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6741419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475609523</v>
      </c>
      <c r="F20" s="60">
        <f t="shared" si="2"/>
        <v>475609523</v>
      </c>
      <c r="G20" s="60">
        <f t="shared" si="2"/>
        <v>822834</v>
      </c>
      <c r="H20" s="60">
        <f t="shared" si="2"/>
        <v>4535920</v>
      </c>
      <c r="I20" s="60">
        <f t="shared" si="2"/>
        <v>46620288</v>
      </c>
      <c r="J20" s="60">
        <f t="shared" si="2"/>
        <v>51979042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51979042</v>
      </c>
      <c r="X20" s="60">
        <f t="shared" si="2"/>
        <v>118902381</v>
      </c>
      <c r="Y20" s="60">
        <f t="shared" si="2"/>
        <v>-66923339</v>
      </c>
      <c r="Z20" s="61">
        <f>+IF(X20&lt;&gt;0,+(Y20/X20)*100,0)</f>
        <v>-56.2842715487758</v>
      </c>
      <c r="AA20" s="62">
        <f>SUM(AA26:AA33)</f>
        <v>475609523</v>
      </c>
    </row>
    <row r="21" spans="1:27" ht="13.5">
      <c r="A21" s="46" t="s">
        <v>32</v>
      </c>
      <c r="B21" s="47"/>
      <c r="C21" s="9"/>
      <c r="D21" s="10"/>
      <c r="E21" s="11">
        <v>103498588</v>
      </c>
      <c r="F21" s="11">
        <v>103498588</v>
      </c>
      <c r="G21" s="11"/>
      <c r="H21" s="11">
        <v>2268090</v>
      </c>
      <c r="I21" s="11">
        <v>16905892</v>
      </c>
      <c r="J21" s="11">
        <v>19173982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19173982</v>
      </c>
      <c r="X21" s="11">
        <v>25874647</v>
      </c>
      <c r="Y21" s="11">
        <v>-6700665</v>
      </c>
      <c r="Z21" s="2">
        <v>-25.9</v>
      </c>
      <c r="AA21" s="15">
        <v>103498588</v>
      </c>
    </row>
    <row r="22" spans="1:27" ht="13.5">
      <c r="A22" s="46" t="s">
        <v>33</v>
      </c>
      <c r="B22" s="47"/>
      <c r="C22" s="9"/>
      <c r="D22" s="10"/>
      <c r="E22" s="11">
        <v>40440000</v>
      </c>
      <c r="F22" s="11">
        <v>40440000</v>
      </c>
      <c r="G22" s="11">
        <v>822834</v>
      </c>
      <c r="H22" s="11">
        <v>94941</v>
      </c>
      <c r="I22" s="11">
        <v>4095325</v>
      </c>
      <c r="J22" s="11">
        <v>5013100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5013100</v>
      </c>
      <c r="X22" s="11">
        <v>10110000</v>
      </c>
      <c r="Y22" s="11">
        <v>-5096900</v>
      </c>
      <c r="Z22" s="2">
        <v>-50.41</v>
      </c>
      <c r="AA22" s="15">
        <v>40440000</v>
      </c>
    </row>
    <row r="23" spans="1:27" ht="13.5">
      <c r="A23" s="46" t="s">
        <v>34</v>
      </c>
      <c r="B23" s="47"/>
      <c r="C23" s="9"/>
      <c r="D23" s="10"/>
      <c r="E23" s="11">
        <v>229302415</v>
      </c>
      <c r="F23" s="11">
        <v>229302415</v>
      </c>
      <c r="G23" s="11"/>
      <c r="H23" s="11">
        <v>2172889</v>
      </c>
      <c r="I23" s="11">
        <v>23151349</v>
      </c>
      <c r="J23" s="11">
        <v>25324238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25324238</v>
      </c>
      <c r="X23" s="11">
        <v>57325604</v>
      </c>
      <c r="Y23" s="11">
        <v>-32001366</v>
      </c>
      <c r="Z23" s="2">
        <v>-55.82</v>
      </c>
      <c r="AA23" s="15">
        <v>229302415</v>
      </c>
    </row>
    <row r="24" spans="1:27" ht="13.5">
      <c r="A24" s="46" t="s">
        <v>35</v>
      </c>
      <c r="B24" s="47"/>
      <c r="C24" s="9"/>
      <c r="D24" s="10"/>
      <c r="E24" s="11">
        <v>69380020</v>
      </c>
      <c r="F24" s="11">
        <v>69380020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17345005</v>
      </c>
      <c r="Y24" s="11">
        <v>-17345005</v>
      </c>
      <c r="Z24" s="2">
        <v>-100</v>
      </c>
      <c r="AA24" s="15">
        <v>69380020</v>
      </c>
    </row>
    <row r="25" spans="1:27" ht="13.5">
      <c r="A25" s="46" t="s">
        <v>36</v>
      </c>
      <c r="B25" s="47"/>
      <c r="C25" s="9"/>
      <c r="D25" s="10"/>
      <c r="E25" s="11">
        <v>10272000</v>
      </c>
      <c r="F25" s="11">
        <v>10272000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2568000</v>
      </c>
      <c r="Y25" s="11">
        <v>-2568000</v>
      </c>
      <c r="Z25" s="2">
        <v>-100</v>
      </c>
      <c r="AA25" s="15">
        <v>10272000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452893023</v>
      </c>
      <c r="F26" s="51">
        <f t="shared" si="3"/>
        <v>452893023</v>
      </c>
      <c r="G26" s="51">
        <f t="shared" si="3"/>
        <v>822834</v>
      </c>
      <c r="H26" s="51">
        <f t="shared" si="3"/>
        <v>4535920</v>
      </c>
      <c r="I26" s="51">
        <f t="shared" si="3"/>
        <v>44152566</v>
      </c>
      <c r="J26" s="51">
        <f t="shared" si="3"/>
        <v>49511320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49511320</v>
      </c>
      <c r="X26" s="51">
        <f t="shared" si="3"/>
        <v>113223256</v>
      </c>
      <c r="Y26" s="51">
        <f t="shared" si="3"/>
        <v>-63711936</v>
      </c>
      <c r="Z26" s="52">
        <f>+IF(X26&lt;&gt;0,+(Y26/X26)*100,0)</f>
        <v>-56.2710685514997</v>
      </c>
      <c r="AA26" s="53">
        <f>SUM(AA21:AA25)</f>
        <v>452893023</v>
      </c>
    </row>
    <row r="27" spans="1:27" ht="13.5">
      <c r="A27" s="54" t="s">
        <v>38</v>
      </c>
      <c r="B27" s="64"/>
      <c r="C27" s="9"/>
      <c r="D27" s="10"/>
      <c r="E27" s="11">
        <v>5000000</v>
      </c>
      <c r="F27" s="11">
        <v>5000000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1250000</v>
      </c>
      <c r="Y27" s="11">
        <v>-1250000</v>
      </c>
      <c r="Z27" s="2">
        <v>-100</v>
      </c>
      <c r="AA27" s="15">
        <v>5000000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17716500</v>
      </c>
      <c r="F30" s="11">
        <v>17716500</v>
      </c>
      <c r="G30" s="11"/>
      <c r="H30" s="11"/>
      <c r="I30" s="11">
        <v>2467722</v>
      </c>
      <c r="J30" s="11">
        <v>2467722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2467722</v>
      </c>
      <c r="X30" s="11">
        <v>4429125</v>
      </c>
      <c r="Y30" s="11">
        <v>-1961403</v>
      </c>
      <c r="Z30" s="2">
        <v>-44.28</v>
      </c>
      <c r="AA30" s="15">
        <v>17716500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306404481</v>
      </c>
      <c r="F36" s="11">
        <f t="shared" si="4"/>
        <v>306404481</v>
      </c>
      <c r="G36" s="11">
        <f t="shared" si="4"/>
        <v>0</v>
      </c>
      <c r="H36" s="11">
        <f t="shared" si="4"/>
        <v>2268090</v>
      </c>
      <c r="I36" s="11">
        <f t="shared" si="4"/>
        <v>26167159</v>
      </c>
      <c r="J36" s="11">
        <f t="shared" si="4"/>
        <v>28435249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28435249</v>
      </c>
      <c r="X36" s="11">
        <f t="shared" si="4"/>
        <v>76601120</v>
      </c>
      <c r="Y36" s="11">
        <f t="shared" si="4"/>
        <v>-48165871</v>
      </c>
      <c r="Z36" s="2">
        <f aca="true" t="shared" si="5" ref="Z36:Z49">+IF(X36&lt;&gt;0,+(Y36/X36)*100,0)</f>
        <v>-62.8788077772231</v>
      </c>
      <c r="AA36" s="15">
        <f>AA6+AA21</f>
        <v>306404481</v>
      </c>
    </row>
    <row r="37" spans="1:27" ht="13.5">
      <c r="A37" s="46" t="s">
        <v>33</v>
      </c>
      <c r="B37" s="47"/>
      <c r="C37" s="9">
        <f t="shared" si="4"/>
        <v>255026479</v>
      </c>
      <c r="D37" s="10">
        <f t="shared" si="4"/>
        <v>0</v>
      </c>
      <c r="E37" s="11">
        <f t="shared" si="4"/>
        <v>180811123</v>
      </c>
      <c r="F37" s="11">
        <f t="shared" si="4"/>
        <v>180811123</v>
      </c>
      <c r="G37" s="11">
        <f t="shared" si="4"/>
        <v>12505386</v>
      </c>
      <c r="H37" s="11">
        <f t="shared" si="4"/>
        <v>19297357</v>
      </c>
      <c r="I37" s="11">
        <f t="shared" si="4"/>
        <v>22465994</v>
      </c>
      <c r="J37" s="11">
        <f t="shared" si="4"/>
        <v>54268737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54268737</v>
      </c>
      <c r="X37" s="11">
        <f t="shared" si="4"/>
        <v>45202781</v>
      </c>
      <c r="Y37" s="11">
        <f t="shared" si="4"/>
        <v>9065956</v>
      </c>
      <c r="Z37" s="2">
        <f t="shared" si="5"/>
        <v>20.0561907905622</v>
      </c>
      <c r="AA37" s="15">
        <f>AA7+AA22</f>
        <v>180811123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275689002</v>
      </c>
      <c r="F38" s="11">
        <f t="shared" si="4"/>
        <v>275689002</v>
      </c>
      <c r="G38" s="11">
        <f t="shared" si="4"/>
        <v>0</v>
      </c>
      <c r="H38" s="11">
        <f t="shared" si="4"/>
        <v>2172889</v>
      </c>
      <c r="I38" s="11">
        <f t="shared" si="4"/>
        <v>25893183</v>
      </c>
      <c r="J38" s="11">
        <f t="shared" si="4"/>
        <v>28066072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28066072</v>
      </c>
      <c r="X38" s="11">
        <f t="shared" si="4"/>
        <v>68922251</v>
      </c>
      <c r="Y38" s="11">
        <f t="shared" si="4"/>
        <v>-40856179</v>
      </c>
      <c r="Z38" s="2">
        <f t="shared" si="5"/>
        <v>-59.278648632645506</v>
      </c>
      <c r="AA38" s="15">
        <f>AA8+AA23</f>
        <v>275689002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484532360</v>
      </c>
      <c r="F39" s="11">
        <f t="shared" si="4"/>
        <v>484532360</v>
      </c>
      <c r="G39" s="11">
        <f t="shared" si="4"/>
        <v>0</v>
      </c>
      <c r="H39" s="11">
        <f t="shared" si="4"/>
        <v>1786368</v>
      </c>
      <c r="I39" s="11">
        <f t="shared" si="4"/>
        <v>24543370</v>
      </c>
      <c r="J39" s="11">
        <f t="shared" si="4"/>
        <v>26329738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26329738</v>
      </c>
      <c r="X39" s="11">
        <f t="shared" si="4"/>
        <v>121133090</v>
      </c>
      <c r="Y39" s="11">
        <f t="shared" si="4"/>
        <v>-94803352</v>
      </c>
      <c r="Z39" s="2">
        <f t="shared" si="5"/>
        <v>-78.26379398065384</v>
      </c>
      <c r="AA39" s="15">
        <f>AA9+AA24</f>
        <v>484532360</v>
      </c>
    </row>
    <row r="40" spans="1:27" ht="13.5">
      <c r="A40" s="46" t="s">
        <v>36</v>
      </c>
      <c r="B40" s="47"/>
      <c r="C40" s="9">
        <f t="shared" si="4"/>
        <v>1032161649</v>
      </c>
      <c r="D40" s="10">
        <f t="shared" si="4"/>
        <v>0</v>
      </c>
      <c r="E40" s="11">
        <f t="shared" si="4"/>
        <v>153449000</v>
      </c>
      <c r="F40" s="11">
        <f t="shared" si="4"/>
        <v>153449000</v>
      </c>
      <c r="G40" s="11">
        <f t="shared" si="4"/>
        <v>0</v>
      </c>
      <c r="H40" s="11">
        <f t="shared" si="4"/>
        <v>0</v>
      </c>
      <c r="I40" s="11">
        <f t="shared" si="4"/>
        <v>900565</v>
      </c>
      <c r="J40" s="11">
        <f t="shared" si="4"/>
        <v>900565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900565</v>
      </c>
      <c r="X40" s="11">
        <f t="shared" si="4"/>
        <v>38362250</v>
      </c>
      <c r="Y40" s="11">
        <f t="shared" si="4"/>
        <v>-37461685</v>
      </c>
      <c r="Z40" s="2">
        <f t="shared" si="5"/>
        <v>-97.65247085350833</v>
      </c>
      <c r="AA40" s="15">
        <f>AA10+AA25</f>
        <v>153449000</v>
      </c>
    </row>
    <row r="41" spans="1:27" ht="13.5">
      <c r="A41" s="48" t="s">
        <v>37</v>
      </c>
      <c r="B41" s="47"/>
      <c r="C41" s="49">
        <f aca="true" t="shared" si="6" ref="C41:Y41">SUM(C36:C40)</f>
        <v>1287188128</v>
      </c>
      <c r="D41" s="50">
        <f t="shared" si="6"/>
        <v>0</v>
      </c>
      <c r="E41" s="51">
        <f t="shared" si="6"/>
        <v>1400885966</v>
      </c>
      <c r="F41" s="51">
        <f t="shared" si="6"/>
        <v>1400885966</v>
      </c>
      <c r="G41" s="51">
        <f t="shared" si="6"/>
        <v>12505386</v>
      </c>
      <c r="H41" s="51">
        <f t="shared" si="6"/>
        <v>25524704</v>
      </c>
      <c r="I41" s="51">
        <f t="shared" si="6"/>
        <v>99970271</v>
      </c>
      <c r="J41" s="51">
        <f t="shared" si="6"/>
        <v>138000361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138000361</v>
      </c>
      <c r="X41" s="51">
        <f t="shared" si="6"/>
        <v>350221492</v>
      </c>
      <c r="Y41" s="51">
        <f t="shared" si="6"/>
        <v>-212221131</v>
      </c>
      <c r="Z41" s="52">
        <f t="shared" si="5"/>
        <v>-60.5962614653015</v>
      </c>
      <c r="AA41" s="53">
        <f>SUM(AA36:AA40)</f>
        <v>1400885966</v>
      </c>
    </row>
    <row r="42" spans="1:27" ht="13.5">
      <c r="A42" s="54" t="s">
        <v>38</v>
      </c>
      <c r="B42" s="35"/>
      <c r="C42" s="65">
        <f aca="true" t="shared" si="7" ref="C42:Y48">C12+C27</f>
        <v>123469202</v>
      </c>
      <c r="D42" s="66">
        <f t="shared" si="7"/>
        <v>0</v>
      </c>
      <c r="E42" s="67">
        <f t="shared" si="7"/>
        <v>82546896</v>
      </c>
      <c r="F42" s="67">
        <f t="shared" si="7"/>
        <v>82546896</v>
      </c>
      <c r="G42" s="67">
        <f t="shared" si="7"/>
        <v>0</v>
      </c>
      <c r="H42" s="67">
        <f t="shared" si="7"/>
        <v>0</v>
      </c>
      <c r="I42" s="67">
        <f t="shared" si="7"/>
        <v>1886463</v>
      </c>
      <c r="J42" s="67">
        <f t="shared" si="7"/>
        <v>1886463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1886463</v>
      </c>
      <c r="X42" s="67">
        <f t="shared" si="7"/>
        <v>20636724</v>
      </c>
      <c r="Y42" s="67">
        <f t="shared" si="7"/>
        <v>-18750261</v>
      </c>
      <c r="Z42" s="69">
        <f t="shared" si="5"/>
        <v>-90.85870896950505</v>
      </c>
      <c r="AA42" s="68">
        <f aca="true" t="shared" si="8" ref="AA42:AA48">AA12+AA27</f>
        <v>82546896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153161777</v>
      </c>
      <c r="D45" s="66">
        <f t="shared" si="7"/>
        <v>0</v>
      </c>
      <c r="E45" s="67">
        <f t="shared" si="7"/>
        <v>322661314</v>
      </c>
      <c r="F45" s="67">
        <f t="shared" si="7"/>
        <v>322661314</v>
      </c>
      <c r="G45" s="67">
        <f t="shared" si="7"/>
        <v>6513726</v>
      </c>
      <c r="H45" s="67">
        <f t="shared" si="7"/>
        <v>6098790</v>
      </c>
      <c r="I45" s="67">
        <f t="shared" si="7"/>
        <v>10208758</v>
      </c>
      <c r="J45" s="67">
        <f t="shared" si="7"/>
        <v>22821274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22821274</v>
      </c>
      <c r="X45" s="67">
        <f t="shared" si="7"/>
        <v>80665329</v>
      </c>
      <c r="Y45" s="67">
        <f t="shared" si="7"/>
        <v>-57844055</v>
      </c>
      <c r="Z45" s="69">
        <f t="shared" si="5"/>
        <v>-71.7086953181583</v>
      </c>
      <c r="AA45" s="68">
        <f t="shared" si="8"/>
        <v>322661314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6741419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1570560526</v>
      </c>
      <c r="D49" s="78">
        <f t="shared" si="9"/>
        <v>0</v>
      </c>
      <c r="E49" s="79">
        <f t="shared" si="9"/>
        <v>1806094176</v>
      </c>
      <c r="F49" s="79">
        <f t="shared" si="9"/>
        <v>1806094176</v>
      </c>
      <c r="G49" s="79">
        <f t="shared" si="9"/>
        <v>19019112</v>
      </c>
      <c r="H49" s="79">
        <f t="shared" si="9"/>
        <v>31623494</v>
      </c>
      <c r="I49" s="79">
        <f t="shared" si="9"/>
        <v>112065492</v>
      </c>
      <c r="J49" s="79">
        <f t="shared" si="9"/>
        <v>162708098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162708098</v>
      </c>
      <c r="X49" s="79">
        <f t="shared" si="9"/>
        <v>451523545</v>
      </c>
      <c r="Y49" s="79">
        <f t="shared" si="9"/>
        <v>-288815447</v>
      </c>
      <c r="Z49" s="80">
        <f t="shared" si="5"/>
        <v>-63.96464817798151</v>
      </c>
      <c r="AA49" s="81">
        <f>SUM(AA41:AA48)</f>
        <v>1806094176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533378466</v>
      </c>
      <c r="D51" s="66">
        <f t="shared" si="10"/>
        <v>0</v>
      </c>
      <c r="E51" s="67">
        <f t="shared" si="10"/>
        <v>373769684</v>
      </c>
      <c r="F51" s="67">
        <f t="shared" si="10"/>
        <v>373769684</v>
      </c>
      <c r="G51" s="67">
        <f t="shared" si="10"/>
        <v>1942392</v>
      </c>
      <c r="H51" s="67">
        <f t="shared" si="10"/>
        <v>24596505</v>
      </c>
      <c r="I51" s="67">
        <f t="shared" si="10"/>
        <v>25217547</v>
      </c>
      <c r="J51" s="67">
        <f t="shared" si="10"/>
        <v>51756444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51756444</v>
      </c>
      <c r="X51" s="67">
        <f t="shared" si="10"/>
        <v>93442421</v>
      </c>
      <c r="Y51" s="67">
        <f t="shared" si="10"/>
        <v>-41685977</v>
      </c>
      <c r="Z51" s="69">
        <f>+IF(X51&lt;&gt;0,+(Y51/X51)*100,0)</f>
        <v>-44.61140513471927</v>
      </c>
      <c r="AA51" s="68">
        <f>SUM(AA57:AA61)</f>
        <v>373769684</v>
      </c>
    </row>
    <row r="52" spans="1:27" ht="13.5">
      <c r="A52" s="84" t="s">
        <v>32</v>
      </c>
      <c r="B52" s="47"/>
      <c r="C52" s="9"/>
      <c r="D52" s="10"/>
      <c r="E52" s="11">
        <v>49777284</v>
      </c>
      <c r="F52" s="11">
        <v>49777284</v>
      </c>
      <c r="G52" s="11">
        <v>-2896</v>
      </c>
      <c r="H52" s="11">
        <v>970080</v>
      </c>
      <c r="I52" s="11">
        <v>4963804</v>
      </c>
      <c r="J52" s="11">
        <v>5930988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5930988</v>
      </c>
      <c r="X52" s="11">
        <v>12444321</v>
      </c>
      <c r="Y52" s="11">
        <v>-6513333</v>
      </c>
      <c r="Z52" s="2">
        <v>-52.34</v>
      </c>
      <c r="AA52" s="15">
        <v>49777284</v>
      </c>
    </row>
    <row r="53" spans="1:27" ht="13.5">
      <c r="A53" s="84" t="s">
        <v>33</v>
      </c>
      <c r="B53" s="47"/>
      <c r="C53" s="9">
        <v>83393502</v>
      </c>
      <c r="D53" s="10"/>
      <c r="E53" s="11">
        <v>61317857</v>
      </c>
      <c r="F53" s="11">
        <v>61317857</v>
      </c>
      <c r="G53" s="11">
        <v>14127</v>
      </c>
      <c r="H53" s="11">
        <v>276001</v>
      </c>
      <c r="I53" s="11">
        <v>146923</v>
      </c>
      <c r="J53" s="11">
        <v>437051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437051</v>
      </c>
      <c r="X53" s="11">
        <v>15329464</v>
      </c>
      <c r="Y53" s="11">
        <v>-14892413</v>
      </c>
      <c r="Z53" s="2">
        <v>-97.15</v>
      </c>
      <c r="AA53" s="15">
        <v>61317857</v>
      </c>
    </row>
    <row r="54" spans="1:27" ht="13.5">
      <c r="A54" s="84" t="s">
        <v>34</v>
      </c>
      <c r="B54" s="47"/>
      <c r="C54" s="9"/>
      <c r="D54" s="10"/>
      <c r="E54" s="11">
        <v>42929109</v>
      </c>
      <c r="F54" s="11">
        <v>42929109</v>
      </c>
      <c r="G54" s="11"/>
      <c r="H54" s="11">
        <v>12553628</v>
      </c>
      <c r="I54" s="11">
        <v>2242103</v>
      </c>
      <c r="J54" s="11">
        <v>14795731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14795731</v>
      </c>
      <c r="X54" s="11">
        <v>10732277</v>
      </c>
      <c r="Y54" s="11">
        <v>4063454</v>
      </c>
      <c r="Z54" s="2">
        <v>37.86</v>
      </c>
      <c r="AA54" s="15">
        <v>42929109</v>
      </c>
    </row>
    <row r="55" spans="1:27" ht="13.5">
      <c r="A55" s="84" t="s">
        <v>35</v>
      </c>
      <c r="B55" s="47"/>
      <c r="C55" s="9"/>
      <c r="D55" s="10"/>
      <c r="E55" s="11">
        <v>28174895</v>
      </c>
      <c r="F55" s="11">
        <v>28174895</v>
      </c>
      <c r="G55" s="11"/>
      <c r="H55" s="11">
        <v>3564269</v>
      </c>
      <c r="I55" s="11">
        <v>781458</v>
      </c>
      <c r="J55" s="11">
        <v>4345727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4345727</v>
      </c>
      <c r="X55" s="11">
        <v>7043724</v>
      </c>
      <c r="Y55" s="11">
        <v>-2697997</v>
      </c>
      <c r="Z55" s="2">
        <v>-38.3</v>
      </c>
      <c r="AA55" s="15">
        <v>28174895</v>
      </c>
    </row>
    <row r="56" spans="1:27" ht="13.5">
      <c r="A56" s="84" t="s">
        <v>36</v>
      </c>
      <c r="B56" s="47"/>
      <c r="C56" s="9">
        <v>227711009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311104511</v>
      </c>
      <c r="D57" s="50">
        <f t="shared" si="11"/>
        <v>0</v>
      </c>
      <c r="E57" s="51">
        <f t="shared" si="11"/>
        <v>182199145</v>
      </c>
      <c r="F57" s="51">
        <f t="shared" si="11"/>
        <v>182199145</v>
      </c>
      <c r="G57" s="51">
        <f t="shared" si="11"/>
        <v>11231</v>
      </c>
      <c r="H57" s="51">
        <f t="shared" si="11"/>
        <v>17363978</v>
      </c>
      <c r="I57" s="51">
        <f t="shared" si="11"/>
        <v>8134288</v>
      </c>
      <c r="J57" s="51">
        <f t="shared" si="11"/>
        <v>25509497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25509497</v>
      </c>
      <c r="X57" s="51">
        <f t="shared" si="11"/>
        <v>45549786</v>
      </c>
      <c r="Y57" s="51">
        <f t="shared" si="11"/>
        <v>-20040289</v>
      </c>
      <c r="Z57" s="52">
        <f>+IF(X57&lt;&gt;0,+(Y57/X57)*100,0)</f>
        <v>-43.996450389470546</v>
      </c>
      <c r="AA57" s="53">
        <f>SUM(AA52:AA56)</f>
        <v>182199145</v>
      </c>
    </row>
    <row r="58" spans="1:27" ht="13.5">
      <c r="A58" s="86" t="s">
        <v>38</v>
      </c>
      <c r="B58" s="35"/>
      <c r="C58" s="9">
        <v>8509132</v>
      </c>
      <c r="D58" s="10"/>
      <c r="E58" s="11">
        <v>39021750</v>
      </c>
      <c r="F58" s="11">
        <v>39021750</v>
      </c>
      <c r="G58" s="11"/>
      <c r="H58" s="11">
        <v>695459</v>
      </c>
      <c r="I58" s="11">
        <v>2019980</v>
      </c>
      <c r="J58" s="11">
        <v>2715439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2715439</v>
      </c>
      <c r="X58" s="11">
        <v>9755438</v>
      </c>
      <c r="Y58" s="11">
        <v>-7039999</v>
      </c>
      <c r="Z58" s="2">
        <v>-72.16</v>
      </c>
      <c r="AA58" s="15">
        <v>39021750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213764823</v>
      </c>
      <c r="D61" s="10"/>
      <c r="E61" s="11">
        <v>152548789</v>
      </c>
      <c r="F61" s="11">
        <v>152548789</v>
      </c>
      <c r="G61" s="11">
        <v>1931161</v>
      </c>
      <c r="H61" s="11">
        <v>6537068</v>
      </c>
      <c r="I61" s="11">
        <v>15063279</v>
      </c>
      <c r="J61" s="11">
        <v>23531508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23531508</v>
      </c>
      <c r="X61" s="11">
        <v>38137197</v>
      </c>
      <c r="Y61" s="11">
        <v>-14605689</v>
      </c>
      <c r="Z61" s="2">
        <v>-38.3</v>
      </c>
      <c r="AA61" s="15">
        <v>152548789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36068430</v>
      </c>
      <c r="F66" s="14"/>
      <c r="G66" s="14">
        <v>1942393</v>
      </c>
      <c r="H66" s="14">
        <v>1157272</v>
      </c>
      <c r="I66" s="14">
        <v>1097564</v>
      </c>
      <c r="J66" s="14">
        <v>4197229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4197229</v>
      </c>
      <c r="X66" s="14"/>
      <c r="Y66" s="14">
        <v>4197229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337914160</v>
      </c>
      <c r="F67" s="11"/>
      <c r="G67" s="11"/>
      <c r="H67" s="11">
        <v>23439233</v>
      </c>
      <c r="I67" s="11">
        <v>24119981</v>
      </c>
      <c r="J67" s="11">
        <v>47559214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47559214</v>
      </c>
      <c r="X67" s="11"/>
      <c r="Y67" s="11">
        <v>47559214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373982590</v>
      </c>
      <c r="F69" s="79">
        <f t="shared" si="12"/>
        <v>0</v>
      </c>
      <c r="G69" s="79">
        <f t="shared" si="12"/>
        <v>1942393</v>
      </c>
      <c r="H69" s="79">
        <f t="shared" si="12"/>
        <v>24596505</v>
      </c>
      <c r="I69" s="79">
        <f t="shared" si="12"/>
        <v>25217545</v>
      </c>
      <c r="J69" s="79">
        <f t="shared" si="12"/>
        <v>51756443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51756443</v>
      </c>
      <c r="X69" s="79">
        <f t="shared" si="12"/>
        <v>0</v>
      </c>
      <c r="Y69" s="79">
        <f t="shared" si="12"/>
        <v>51756443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3086265362</v>
      </c>
      <c r="F5" s="43">
        <f t="shared" si="0"/>
        <v>3086265362</v>
      </c>
      <c r="G5" s="43">
        <f t="shared" si="0"/>
        <v>110611095</v>
      </c>
      <c r="H5" s="43">
        <f t="shared" si="0"/>
        <v>7225482</v>
      </c>
      <c r="I5" s="43">
        <f t="shared" si="0"/>
        <v>250970137</v>
      </c>
      <c r="J5" s="43">
        <f t="shared" si="0"/>
        <v>368806714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368806714</v>
      </c>
      <c r="X5" s="43">
        <f t="shared" si="0"/>
        <v>771566341</v>
      </c>
      <c r="Y5" s="43">
        <f t="shared" si="0"/>
        <v>-402759627</v>
      </c>
      <c r="Z5" s="44">
        <f>+IF(X5&lt;&gt;0,+(Y5/X5)*100,0)</f>
        <v>-52.2002588238877</v>
      </c>
      <c r="AA5" s="45">
        <f>SUM(AA11:AA18)</f>
        <v>3086265362</v>
      </c>
    </row>
    <row r="6" spans="1:27" ht="13.5">
      <c r="A6" s="46" t="s">
        <v>32</v>
      </c>
      <c r="B6" s="47"/>
      <c r="C6" s="9"/>
      <c r="D6" s="10"/>
      <c r="E6" s="11">
        <v>1069579000</v>
      </c>
      <c r="F6" s="11">
        <v>1069579000</v>
      </c>
      <c r="G6" s="11"/>
      <c r="H6" s="11">
        <v>1984210</v>
      </c>
      <c r="I6" s="11">
        <v>94307283</v>
      </c>
      <c r="J6" s="11">
        <v>96291493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96291493</v>
      </c>
      <c r="X6" s="11">
        <v>267394750</v>
      </c>
      <c r="Y6" s="11">
        <v>-171103257</v>
      </c>
      <c r="Z6" s="2">
        <v>-63.99</v>
      </c>
      <c r="AA6" s="15">
        <v>1069579000</v>
      </c>
    </row>
    <row r="7" spans="1:27" ht="13.5">
      <c r="A7" s="46" t="s">
        <v>33</v>
      </c>
      <c r="B7" s="47"/>
      <c r="C7" s="9"/>
      <c r="D7" s="10"/>
      <c r="E7" s="11">
        <v>503429000</v>
      </c>
      <c r="F7" s="11">
        <v>503429000</v>
      </c>
      <c r="G7" s="11">
        <v>325502</v>
      </c>
      <c r="H7" s="11">
        <v>7735697</v>
      </c>
      <c r="I7" s="11">
        <v>13527708</v>
      </c>
      <c r="J7" s="11">
        <v>21588907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21588907</v>
      </c>
      <c r="X7" s="11">
        <v>125857250</v>
      </c>
      <c r="Y7" s="11">
        <v>-104268343</v>
      </c>
      <c r="Z7" s="2">
        <v>-82.85</v>
      </c>
      <c r="AA7" s="15">
        <v>503429000</v>
      </c>
    </row>
    <row r="8" spans="1:27" ht="13.5">
      <c r="A8" s="46" t="s">
        <v>34</v>
      </c>
      <c r="B8" s="47"/>
      <c r="C8" s="9"/>
      <c r="D8" s="10"/>
      <c r="E8" s="11">
        <v>170000000</v>
      </c>
      <c r="F8" s="11">
        <v>170000000</v>
      </c>
      <c r="G8" s="11"/>
      <c r="H8" s="11">
        <v>161700</v>
      </c>
      <c r="I8" s="11">
        <v>12575877</v>
      </c>
      <c r="J8" s="11">
        <v>12737577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12737577</v>
      </c>
      <c r="X8" s="11">
        <v>42500000</v>
      </c>
      <c r="Y8" s="11">
        <v>-29762423</v>
      </c>
      <c r="Z8" s="2">
        <v>-70.03</v>
      </c>
      <c r="AA8" s="15">
        <v>170000000</v>
      </c>
    </row>
    <row r="9" spans="1:27" ht="13.5">
      <c r="A9" s="46" t="s">
        <v>35</v>
      </c>
      <c r="B9" s="47"/>
      <c r="C9" s="9"/>
      <c r="D9" s="10"/>
      <c r="E9" s="11">
        <v>73300000</v>
      </c>
      <c r="F9" s="11">
        <v>73300000</v>
      </c>
      <c r="G9" s="11"/>
      <c r="H9" s="11"/>
      <c r="I9" s="11">
        <v>5129484</v>
      </c>
      <c r="J9" s="11">
        <v>5129484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5129484</v>
      </c>
      <c r="X9" s="11">
        <v>18325000</v>
      </c>
      <c r="Y9" s="11">
        <v>-13195516</v>
      </c>
      <c r="Z9" s="2">
        <v>-72.01</v>
      </c>
      <c r="AA9" s="15">
        <v>73300000</v>
      </c>
    </row>
    <row r="10" spans="1:27" ht="13.5">
      <c r="A10" s="46" t="s">
        <v>36</v>
      </c>
      <c r="B10" s="47"/>
      <c r="C10" s="9"/>
      <c r="D10" s="10"/>
      <c r="E10" s="11">
        <v>230500000</v>
      </c>
      <c r="F10" s="11">
        <v>230500000</v>
      </c>
      <c r="G10" s="11">
        <v>77250</v>
      </c>
      <c r="H10" s="11">
        <v>7438408</v>
      </c>
      <c r="I10" s="11">
        <v>94118685</v>
      </c>
      <c r="J10" s="11">
        <v>101634343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101634343</v>
      </c>
      <c r="X10" s="11">
        <v>57625000</v>
      </c>
      <c r="Y10" s="11">
        <v>44009343</v>
      </c>
      <c r="Z10" s="2">
        <v>76.37</v>
      </c>
      <c r="AA10" s="15">
        <v>230500000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2046808000</v>
      </c>
      <c r="F11" s="51">
        <f t="shared" si="1"/>
        <v>2046808000</v>
      </c>
      <c r="G11" s="51">
        <f t="shared" si="1"/>
        <v>402752</v>
      </c>
      <c r="H11" s="51">
        <f t="shared" si="1"/>
        <v>17320015</v>
      </c>
      <c r="I11" s="51">
        <f t="shared" si="1"/>
        <v>219659037</v>
      </c>
      <c r="J11" s="51">
        <f t="shared" si="1"/>
        <v>237381804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237381804</v>
      </c>
      <c r="X11" s="51">
        <f t="shared" si="1"/>
        <v>511702000</v>
      </c>
      <c r="Y11" s="51">
        <f t="shared" si="1"/>
        <v>-274320196</v>
      </c>
      <c r="Z11" s="52">
        <f>+IF(X11&lt;&gt;0,+(Y11/X11)*100,0)</f>
        <v>-53.60936560732614</v>
      </c>
      <c r="AA11" s="53">
        <f>SUM(AA6:AA10)</f>
        <v>2046808000</v>
      </c>
    </row>
    <row r="12" spans="1:27" ht="13.5">
      <c r="A12" s="54" t="s">
        <v>38</v>
      </c>
      <c r="B12" s="35"/>
      <c r="C12" s="9"/>
      <c r="D12" s="10"/>
      <c r="E12" s="11">
        <v>47800000</v>
      </c>
      <c r="F12" s="11">
        <v>47800000</v>
      </c>
      <c r="G12" s="11">
        <v>4213735</v>
      </c>
      <c r="H12" s="11">
        <v>4594474</v>
      </c>
      <c r="I12" s="11">
        <v>14196340</v>
      </c>
      <c r="J12" s="11">
        <v>23004549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23004549</v>
      </c>
      <c r="X12" s="11">
        <v>11950000</v>
      </c>
      <c r="Y12" s="11">
        <v>11054549</v>
      </c>
      <c r="Z12" s="2">
        <v>92.51</v>
      </c>
      <c r="AA12" s="15">
        <v>47800000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519117392</v>
      </c>
      <c r="F14" s="11">
        <v>519117392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129779348</v>
      </c>
      <c r="Y14" s="11">
        <v>-129779348</v>
      </c>
      <c r="Z14" s="2">
        <v>-100</v>
      </c>
      <c r="AA14" s="15">
        <v>519117392</v>
      </c>
    </row>
    <row r="15" spans="1:27" ht="13.5">
      <c r="A15" s="54" t="s">
        <v>41</v>
      </c>
      <c r="B15" s="35" t="s">
        <v>42</v>
      </c>
      <c r="C15" s="9"/>
      <c r="D15" s="10"/>
      <c r="E15" s="11">
        <v>472539970</v>
      </c>
      <c r="F15" s="11">
        <v>472539970</v>
      </c>
      <c r="G15" s="11">
        <v>105994608</v>
      </c>
      <c r="H15" s="11">
        <v>-14689007</v>
      </c>
      <c r="I15" s="11">
        <v>17114760</v>
      </c>
      <c r="J15" s="11">
        <v>108420361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108420361</v>
      </c>
      <c r="X15" s="11">
        <v>118134993</v>
      </c>
      <c r="Y15" s="11">
        <v>-9714632</v>
      </c>
      <c r="Z15" s="2">
        <v>-8.22</v>
      </c>
      <c r="AA15" s="15">
        <v>472539970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2044696075</v>
      </c>
      <c r="F20" s="60">
        <f t="shared" si="2"/>
        <v>2044696075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511174019</v>
      </c>
      <c r="Y20" s="60">
        <f t="shared" si="2"/>
        <v>-511174019</v>
      </c>
      <c r="Z20" s="61">
        <f>+IF(X20&lt;&gt;0,+(Y20/X20)*100,0)</f>
        <v>-100</v>
      </c>
      <c r="AA20" s="62">
        <f>SUM(AA26:AA33)</f>
        <v>2044696075</v>
      </c>
    </row>
    <row r="21" spans="1:27" ht="13.5">
      <c r="A21" s="46" t="s">
        <v>32</v>
      </c>
      <c r="B21" s="47"/>
      <c r="C21" s="9"/>
      <c r="D21" s="10"/>
      <c r="E21" s="11">
        <v>349770000</v>
      </c>
      <c r="F21" s="11">
        <v>349770000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87442500</v>
      </c>
      <c r="Y21" s="11">
        <v>-87442500</v>
      </c>
      <c r="Z21" s="2">
        <v>-100</v>
      </c>
      <c r="AA21" s="15">
        <v>349770000</v>
      </c>
    </row>
    <row r="22" spans="1:27" ht="13.5">
      <c r="A22" s="46" t="s">
        <v>33</v>
      </c>
      <c r="B22" s="47"/>
      <c r="C22" s="9"/>
      <c r="D22" s="10"/>
      <c r="E22" s="11">
        <v>122700000</v>
      </c>
      <c r="F22" s="11">
        <v>122700000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30675000</v>
      </c>
      <c r="Y22" s="11">
        <v>-30675000</v>
      </c>
      <c r="Z22" s="2">
        <v>-100</v>
      </c>
      <c r="AA22" s="15">
        <v>122700000</v>
      </c>
    </row>
    <row r="23" spans="1:27" ht="13.5">
      <c r="A23" s="46" t="s">
        <v>34</v>
      </c>
      <c r="B23" s="47"/>
      <c r="C23" s="9"/>
      <c r="D23" s="10"/>
      <c r="E23" s="11">
        <v>121000000</v>
      </c>
      <c r="F23" s="11">
        <v>121000000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30250000</v>
      </c>
      <c r="Y23" s="11">
        <v>-30250000</v>
      </c>
      <c r="Z23" s="2">
        <v>-100</v>
      </c>
      <c r="AA23" s="15">
        <v>121000000</v>
      </c>
    </row>
    <row r="24" spans="1:27" ht="13.5">
      <c r="A24" s="46" t="s">
        <v>35</v>
      </c>
      <c r="B24" s="47"/>
      <c r="C24" s="9"/>
      <c r="D24" s="10"/>
      <c r="E24" s="11">
        <v>96000000</v>
      </c>
      <c r="F24" s="11">
        <v>96000000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24000000</v>
      </c>
      <c r="Y24" s="11">
        <v>-24000000</v>
      </c>
      <c r="Z24" s="2">
        <v>-100</v>
      </c>
      <c r="AA24" s="15">
        <v>96000000</v>
      </c>
    </row>
    <row r="25" spans="1:27" ht="13.5">
      <c r="A25" s="46" t="s">
        <v>36</v>
      </c>
      <c r="B25" s="47"/>
      <c r="C25" s="9"/>
      <c r="D25" s="10"/>
      <c r="E25" s="11">
        <v>396961249</v>
      </c>
      <c r="F25" s="11">
        <v>396961249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99240312</v>
      </c>
      <c r="Y25" s="11">
        <v>-99240312</v>
      </c>
      <c r="Z25" s="2">
        <v>-100</v>
      </c>
      <c r="AA25" s="15">
        <v>396961249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1086431249</v>
      </c>
      <c r="F26" s="51">
        <f t="shared" si="3"/>
        <v>1086431249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271607812</v>
      </c>
      <c r="Y26" s="51">
        <f t="shared" si="3"/>
        <v>-271607812</v>
      </c>
      <c r="Z26" s="52">
        <f>+IF(X26&lt;&gt;0,+(Y26/X26)*100,0)</f>
        <v>-100</v>
      </c>
      <c r="AA26" s="53">
        <f>SUM(AA21:AA25)</f>
        <v>1086431249</v>
      </c>
    </row>
    <row r="27" spans="1:27" ht="13.5">
      <c r="A27" s="54" t="s">
        <v>38</v>
      </c>
      <c r="B27" s="64"/>
      <c r="C27" s="9"/>
      <c r="D27" s="10"/>
      <c r="E27" s="11">
        <v>123810000</v>
      </c>
      <c r="F27" s="11">
        <v>123810000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30952500</v>
      </c>
      <c r="Y27" s="11">
        <v>-30952500</v>
      </c>
      <c r="Z27" s="2">
        <v>-100</v>
      </c>
      <c r="AA27" s="15">
        <v>123810000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>
        <v>30000000</v>
      </c>
      <c r="F29" s="11">
        <v>30000000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7500000</v>
      </c>
      <c r="Y29" s="11">
        <v>-7500000</v>
      </c>
      <c r="Z29" s="2">
        <v>-100</v>
      </c>
      <c r="AA29" s="15">
        <v>30000000</v>
      </c>
    </row>
    <row r="30" spans="1:27" ht="13.5">
      <c r="A30" s="54" t="s">
        <v>41</v>
      </c>
      <c r="B30" s="35" t="s">
        <v>42</v>
      </c>
      <c r="C30" s="9"/>
      <c r="D30" s="10"/>
      <c r="E30" s="11">
        <v>804454826</v>
      </c>
      <c r="F30" s="11">
        <v>804454826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201113707</v>
      </c>
      <c r="Y30" s="11">
        <v>-201113707</v>
      </c>
      <c r="Z30" s="2">
        <v>-100</v>
      </c>
      <c r="AA30" s="15">
        <v>804454826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1419349000</v>
      </c>
      <c r="F36" s="11">
        <f t="shared" si="4"/>
        <v>1419349000</v>
      </c>
      <c r="G36" s="11">
        <f t="shared" si="4"/>
        <v>0</v>
      </c>
      <c r="H36" s="11">
        <f t="shared" si="4"/>
        <v>1984210</v>
      </c>
      <c r="I36" s="11">
        <f t="shared" si="4"/>
        <v>94307283</v>
      </c>
      <c r="J36" s="11">
        <f t="shared" si="4"/>
        <v>96291493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96291493</v>
      </c>
      <c r="X36" s="11">
        <f t="shared" si="4"/>
        <v>354837250</v>
      </c>
      <c r="Y36" s="11">
        <f t="shared" si="4"/>
        <v>-258545757</v>
      </c>
      <c r="Z36" s="2">
        <f aca="true" t="shared" si="5" ref="Z36:Z49">+IF(X36&lt;&gt;0,+(Y36/X36)*100,0)</f>
        <v>-72.86319488723352</v>
      </c>
      <c r="AA36" s="15">
        <f>AA6+AA21</f>
        <v>1419349000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626129000</v>
      </c>
      <c r="F37" s="11">
        <f t="shared" si="4"/>
        <v>626129000</v>
      </c>
      <c r="G37" s="11">
        <f t="shared" si="4"/>
        <v>325502</v>
      </c>
      <c r="H37" s="11">
        <f t="shared" si="4"/>
        <v>7735697</v>
      </c>
      <c r="I37" s="11">
        <f t="shared" si="4"/>
        <v>13527708</v>
      </c>
      <c r="J37" s="11">
        <f t="shared" si="4"/>
        <v>21588907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21588907</v>
      </c>
      <c r="X37" s="11">
        <f t="shared" si="4"/>
        <v>156532250</v>
      </c>
      <c r="Y37" s="11">
        <f t="shared" si="4"/>
        <v>-134943343</v>
      </c>
      <c r="Z37" s="2">
        <f t="shared" si="5"/>
        <v>-86.20801336465809</v>
      </c>
      <c r="AA37" s="15">
        <f>AA7+AA22</f>
        <v>626129000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291000000</v>
      </c>
      <c r="F38" s="11">
        <f t="shared" si="4"/>
        <v>291000000</v>
      </c>
      <c r="G38" s="11">
        <f t="shared" si="4"/>
        <v>0</v>
      </c>
      <c r="H38" s="11">
        <f t="shared" si="4"/>
        <v>161700</v>
      </c>
      <c r="I38" s="11">
        <f t="shared" si="4"/>
        <v>12575877</v>
      </c>
      <c r="J38" s="11">
        <f t="shared" si="4"/>
        <v>12737577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12737577</v>
      </c>
      <c r="X38" s="11">
        <f t="shared" si="4"/>
        <v>72750000</v>
      </c>
      <c r="Y38" s="11">
        <f t="shared" si="4"/>
        <v>-60012423</v>
      </c>
      <c r="Z38" s="2">
        <f t="shared" si="5"/>
        <v>-82.49130309278351</v>
      </c>
      <c r="AA38" s="15">
        <f>AA8+AA23</f>
        <v>291000000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169300000</v>
      </c>
      <c r="F39" s="11">
        <f t="shared" si="4"/>
        <v>169300000</v>
      </c>
      <c r="G39" s="11">
        <f t="shared" si="4"/>
        <v>0</v>
      </c>
      <c r="H39" s="11">
        <f t="shared" si="4"/>
        <v>0</v>
      </c>
      <c r="I39" s="11">
        <f t="shared" si="4"/>
        <v>5129484</v>
      </c>
      <c r="J39" s="11">
        <f t="shared" si="4"/>
        <v>5129484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5129484</v>
      </c>
      <c r="X39" s="11">
        <f t="shared" si="4"/>
        <v>42325000</v>
      </c>
      <c r="Y39" s="11">
        <f t="shared" si="4"/>
        <v>-37195516</v>
      </c>
      <c r="Z39" s="2">
        <f t="shared" si="5"/>
        <v>-87.88072297696397</v>
      </c>
      <c r="AA39" s="15">
        <f>AA9+AA24</f>
        <v>169300000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627461249</v>
      </c>
      <c r="F40" s="11">
        <f t="shared" si="4"/>
        <v>627461249</v>
      </c>
      <c r="G40" s="11">
        <f t="shared" si="4"/>
        <v>77250</v>
      </c>
      <c r="H40" s="11">
        <f t="shared" si="4"/>
        <v>7438408</v>
      </c>
      <c r="I40" s="11">
        <f t="shared" si="4"/>
        <v>94118685</v>
      </c>
      <c r="J40" s="11">
        <f t="shared" si="4"/>
        <v>101634343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101634343</v>
      </c>
      <c r="X40" s="11">
        <f t="shared" si="4"/>
        <v>156865312</v>
      </c>
      <c r="Y40" s="11">
        <f t="shared" si="4"/>
        <v>-55230969</v>
      </c>
      <c r="Z40" s="2">
        <f t="shared" si="5"/>
        <v>-35.20916657469817</v>
      </c>
      <c r="AA40" s="15">
        <f>AA10+AA25</f>
        <v>627461249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3133239249</v>
      </c>
      <c r="F41" s="51">
        <f t="shared" si="6"/>
        <v>3133239249</v>
      </c>
      <c r="G41" s="51">
        <f t="shared" si="6"/>
        <v>402752</v>
      </c>
      <c r="H41" s="51">
        <f t="shared" si="6"/>
        <v>17320015</v>
      </c>
      <c r="I41" s="51">
        <f t="shared" si="6"/>
        <v>219659037</v>
      </c>
      <c r="J41" s="51">
        <f t="shared" si="6"/>
        <v>237381804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237381804</v>
      </c>
      <c r="X41" s="51">
        <f t="shared" si="6"/>
        <v>783309812</v>
      </c>
      <c r="Y41" s="51">
        <f t="shared" si="6"/>
        <v>-545928008</v>
      </c>
      <c r="Z41" s="52">
        <f t="shared" si="5"/>
        <v>-69.69502994046499</v>
      </c>
      <c r="AA41" s="53">
        <f>SUM(AA36:AA40)</f>
        <v>3133239249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171610000</v>
      </c>
      <c r="F42" s="67">
        <f t="shared" si="7"/>
        <v>171610000</v>
      </c>
      <c r="G42" s="67">
        <f t="shared" si="7"/>
        <v>4213735</v>
      </c>
      <c r="H42" s="67">
        <f t="shared" si="7"/>
        <v>4594474</v>
      </c>
      <c r="I42" s="67">
        <f t="shared" si="7"/>
        <v>14196340</v>
      </c>
      <c r="J42" s="67">
        <f t="shared" si="7"/>
        <v>23004549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23004549</v>
      </c>
      <c r="X42" s="67">
        <f t="shared" si="7"/>
        <v>42902500</v>
      </c>
      <c r="Y42" s="67">
        <f t="shared" si="7"/>
        <v>-19897951</v>
      </c>
      <c r="Z42" s="69">
        <f t="shared" si="5"/>
        <v>-46.37946739700484</v>
      </c>
      <c r="AA42" s="68">
        <f aca="true" t="shared" si="8" ref="AA42:AA48">AA12+AA27</f>
        <v>171610000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549117392</v>
      </c>
      <c r="F44" s="67">
        <f t="shared" si="7"/>
        <v>549117392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137279348</v>
      </c>
      <c r="Y44" s="67">
        <f t="shared" si="7"/>
        <v>-137279348</v>
      </c>
      <c r="Z44" s="69">
        <f t="shared" si="5"/>
        <v>-100</v>
      </c>
      <c r="AA44" s="68">
        <f t="shared" si="8"/>
        <v>549117392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1276994796</v>
      </c>
      <c r="F45" s="67">
        <f t="shared" si="7"/>
        <v>1276994796</v>
      </c>
      <c r="G45" s="67">
        <f t="shared" si="7"/>
        <v>105994608</v>
      </c>
      <c r="H45" s="67">
        <f t="shared" si="7"/>
        <v>-14689007</v>
      </c>
      <c r="I45" s="67">
        <f t="shared" si="7"/>
        <v>17114760</v>
      </c>
      <c r="J45" s="67">
        <f t="shared" si="7"/>
        <v>108420361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108420361</v>
      </c>
      <c r="X45" s="67">
        <f t="shared" si="7"/>
        <v>319248700</v>
      </c>
      <c r="Y45" s="67">
        <f t="shared" si="7"/>
        <v>-210828339</v>
      </c>
      <c r="Z45" s="69">
        <f t="shared" si="5"/>
        <v>-66.03890289921306</v>
      </c>
      <c r="AA45" s="68">
        <f t="shared" si="8"/>
        <v>1276994796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5130961437</v>
      </c>
      <c r="F49" s="79">
        <f t="shared" si="9"/>
        <v>5130961437</v>
      </c>
      <c r="G49" s="79">
        <f t="shared" si="9"/>
        <v>110611095</v>
      </c>
      <c r="H49" s="79">
        <f t="shared" si="9"/>
        <v>7225482</v>
      </c>
      <c r="I49" s="79">
        <f t="shared" si="9"/>
        <v>250970137</v>
      </c>
      <c r="J49" s="79">
        <f t="shared" si="9"/>
        <v>368806714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368806714</v>
      </c>
      <c r="X49" s="79">
        <f t="shared" si="9"/>
        <v>1282740360</v>
      </c>
      <c r="Y49" s="79">
        <f t="shared" si="9"/>
        <v>-913933646</v>
      </c>
      <c r="Z49" s="80">
        <f t="shared" si="5"/>
        <v>-71.24852967127346</v>
      </c>
      <c r="AA49" s="81">
        <f>SUM(AA41:AA48)</f>
        <v>5130961437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2934165072</v>
      </c>
      <c r="F51" s="67">
        <f t="shared" si="10"/>
        <v>2934165072</v>
      </c>
      <c r="G51" s="67">
        <f t="shared" si="10"/>
        <v>78288928</v>
      </c>
      <c r="H51" s="67">
        <f t="shared" si="10"/>
        <v>149373668</v>
      </c>
      <c r="I51" s="67">
        <f t="shared" si="10"/>
        <v>180775828</v>
      </c>
      <c r="J51" s="67">
        <f t="shared" si="10"/>
        <v>408438424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408438424</v>
      </c>
      <c r="X51" s="67">
        <f t="shared" si="10"/>
        <v>733541270</v>
      </c>
      <c r="Y51" s="67">
        <f t="shared" si="10"/>
        <v>-325102846</v>
      </c>
      <c r="Z51" s="69">
        <f>+IF(X51&lt;&gt;0,+(Y51/X51)*100,0)</f>
        <v>-44.31963943896435</v>
      </c>
      <c r="AA51" s="68">
        <f>SUM(AA57:AA61)</f>
        <v>2934165072</v>
      </c>
    </row>
    <row r="52" spans="1:27" ht="13.5">
      <c r="A52" s="84" t="s">
        <v>32</v>
      </c>
      <c r="B52" s="47"/>
      <c r="C52" s="9"/>
      <c r="D52" s="10"/>
      <c r="E52" s="11">
        <v>593533252</v>
      </c>
      <c r="F52" s="11">
        <v>593533252</v>
      </c>
      <c r="G52" s="11">
        <v>12853448</v>
      </c>
      <c r="H52" s="11">
        <v>28599012</v>
      </c>
      <c r="I52" s="11">
        <v>44789277</v>
      </c>
      <c r="J52" s="11">
        <v>86241737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86241737</v>
      </c>
      <c r="X52" s="11">
        <v>148383313</v>
      </c>
      <c r="Y52" s="11">
        <v>-62141576</v>
      </c>
      <c r="Z52" s="2">
        <v>-41.88</v>
      </c>
      <c r="AA52" s="15">
        <v>593533252</v>
      </c>
    </row>
    <row r="53" spans="1:27" ht="13.5">
      <c r="A53" s="84" t="s">
        <v>33</v>
      </c>
      <c r="B53" s="47"/>
      <c r="C53" s="9"/>
      <c r="D53" s="10"/>
      <c r="E53" s="11">
        <v>948414547</v>
      </c>
      <c r="F53" s="11">
        <v>948414547</v>
      </c>
      <c r="G53" s="11">
        <v>38236972</v>
      </c>
      <c r="H53" s="11">
        <v>48631821</v>
      </c>
      <c r="I53" s="11">
        <v>57963605</v>
      </c>
      <c r="J53" s="11">
        <v>144832398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144832398</v>
      </c>
      <c r="X53" s="11">
        <v>237103637</v>
      </c>
      <c r="Y53" s="11">
        <v>-92271239</v>
      </c>
      <c r="Z53" s="2">
        <v>-38.92</v>
      </c>
      <c r="AA53" s="15">
        <v>948414547</v>
      </c>
    </row>
    <row r="54" spans="1:27" ht="13.5">
      <c r="A54" s="84" t="s">
        <v>34</v>
      </c>
      <c r="B54" s="47"/>
      <c r="C54" s="9"/>
      <c r="D54" s="10"/>
      <c r="E54" s="11">
        <v>398542876</v>
      </c>
      <c r="F54" s="11">
        <v>398542876</v>
      </c>
      <c r="G54" s="11">
        <v>14476148</v>
      </c>
      <c r="H54" s="11">
        <v>16053960</v>
      </c>
      <c r="I54" s="11">
        <v>11254827</v>
      </c>
      <c r="J54" s="11">
        <v>41784935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41784935</v>
      </c>
      <c r="X54" s="11">
        <v>99635719</v>
      </c>
      <c r="Y54" s="11">
        <v>-57850784</v>
      </c>
      <c r="Z54" s="2">
        <v>-58.06</v>
      </c>
      <c r="AA54" s="15">
        <v>398542876</v>
      </c>
    </row>
    <row r="55" spans="1:27" ht="13.5">
      <c r="A55" s="84" t="s">
        <v>35</v>
      </c>
      <c r="B55" s="47"/>
      <c r="C55" s="9"/>
      <c r="D55" s="10"/>
      <c r="E55" s="11">
        <v>161304693</v>
      </c>
      <c r="F55" s="11">
        <v>161304693</v>
      </c>
      <c r="G55" s="11">
        <v>4175138</v>
      </c>
      <c r="H55" s="11">
        <v>19993909</v>
      </c>
      <c r="I55" s="11">
        <v>6433965</v>
      </c>
      <c r="J55" s="11">
        <v>30603012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30603012</v>
      </c>
      <c r="X55" s="11">
        <v>40326173</v>
      </c>
      <c r="Y55" s="11">
        <v>-9723161</v>
      </c>
      <c r="Z55" s="2">
        <v>-24.11</v>
      </c>
      <c r="AA55" s="15">
        <v>161304693</v>
      </c>
    </row>
    <row r="56" spans="1:27" ht="13.5">
      <c r="A56" s="84" t="s">
        <v>36</v>
      </c>
      <c r="B56" s="47"/>
      <c r="C56" s="9"/>
      <c r="D56" s="10"/>
      <c r="E56" s="11">
        <v>61141518</v>
      </c>
      <c r="F56" s="11">
        <v>61141518</v>
      </c>
      <c r="G56" s="11">
        <v>1656914</v>
      </c>
      <c r="H56" s="11">
        <v>-349654</v>
      </c>
      <c r="I56" s="11">
        <v>4659956</v>
      </c>
      <c r="J56" s="11">
        <v>5967216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5967216</v>
      </c>
      <c r="X56" s="11">
        <v>15285380</v>
      </c>
      <c r="Y56" s="11">
        <v>-9318164</v>
      </c>
      <c r="Z56" s="2">
        <v>-60.96</v>
      </c>
      <c r="AA56" s="15">
        <v>61141518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2162936886</v>
      </c>
      <c r="F57" s="51">
        <f t="shared" si="11"/>
        <v>2162936886</v>
      </c>
      <c r="G57" s="51">
        <f t="shared" si="11"/>
        <v>71398620</v>
      </c>
      <c r="H57" s="51">
        <f t="shared" si="11"/>
        <v>112929048</v>
      </c>
      <c r="I57" s="51">
        <f t="shared" si="11"/>
        <v>125101630</v>
      </c>
      <c r="J57" s="51">
        <f t="shared" si="11"/>
        <v>309429298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309429298</v>
      </c>
      <c r="X57" s="51">
        <f t="shared" si="11"/>
        <v>540734222</v>
      </c>
      <c r="Y57" s="51">
        <f t="shared" si="11"/>
        <v>-231304924</v>
      </c>
      <c r="Z57" s="52">
        <f>+IF(X57&lt;&gt;0,+(Y57/X57)*100,0)</f>
        <v>-42.77608381146625</v>
      </c>
      <c r="AA57" s="53">
        <f>SUM(AA52:AA56)</f>
        <v>2162936886</v>
      </c>
    </row>
    <row r="58" spans="1:27" ht="13.5">
      <c r="A58" s="86" t="s">
        <v>38</v>
      </c>
      <c r="B58" s="35"/>
      <c r="C58" s="9"/>
      <c r="D58" s="10"/>
      <c r="E58" s="11">
        <v>135413471</v>
      </c>
      <c r="F58" s="11">
        <v>135413471</v>
      </c>
      <c r="G58" s="11">
        <v>767431</v>
      </c>
      <c r="H58" s="11">
        <v>6565509</v>
      </c>
      <c r="I58" s="11">
        <v>6683605</v>
      </c>
      <c r="J58" s="11">
        <v>14016545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14016545</v>
      </c>
      <c r="X58" s="11">
        <v>33853368</v>
      </c>
      <c r="Y58" s="11">
        <v>-19836823</v>
      </c>
      <c r="Z58" s="2">
        <v>-58.6</v>
      </c>
      <c r="AA58" s="15">
        <v>135413471</v>
      </c>
    </row>
    <row r="59" spans="1:27" ht="13.5">
      <c r="A59" s="86" t="s">
        <v>39</v>
      </c>
      <c r="B59" s="35"/>
      <c r="C59" s="12"/>
      <c r="D59" s="13"/>
      <c r="E59" s="14">
        <v>252238191</v>
      </c>
      <c r="F59" s="14">
        <v>252238191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63059548</v>
      </c>
      <c r="Y59" s="14">
        <v>-63059548</v>
      </c>
      <c r="Z59" s="2">
        <v>-100</v>
      </c>
      <c r="AA59" s="22">
        <v>252238191</v>
      </c>
    </row>
    <row r="60" spans="1:27" ht="13.5">
      <c r="A60" s="86" t="s">
        <v>40</v>
      </c>
      <c r="B60" s="35"/>
      <c r="C60" s="9"/>
      <c r="D60" s="10"/>
      <c r="E60" s="11">
        <v>31942142</v>
      </c>
      <c r="F60" s="11">
        <v>31942142</v>
      </c>
      <c r="G60" s="11"/>
      <c r="H60" s="11">
        <v>3467808</v>
      </c>
      <c r="I60" s="11">
        <v>8657879</v>
      </c>
      <c r="J60" s="11">
        <v>12125687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>
        <v>12125687</v>
      </c>
      <c r="X60" s="11">
        <v>7985536</v>
      </c>
      <c r="Y60" s="11">
        <v>4140151</v>
      </c>
      <c r="Z60" s="2">
        <v>51.85</v>
      </c>
      <c r="AA60" s="15">
        <v>31942142</v>
      </c>
    </row>
    <row r="61" spans="1:27" ht="13.5">
      <c r="A61" s="86" t="s">
        <v>41</v>
      </c>
      <c r="B61" s="35" t="s">
        <v>51</v>
      </c>
      <c r="C61" s="9"/>
      <c r="D61" s="10"/>
      <c r="E61" s="11">
        <v>351634382</v>
      </c>
      <c r="F61" s="11">
        <v>351634382</v>
      </c>
      <c r="G61" s="11">
        <v>6122877</v>
      </c>
      <c r="H61" s="11">
        <v>26411303</v>
      </c>
      <c r="I61" s="11">
        <v>40332714</v>
      </c>
      <c r="J61" s="11">
        <v>72866894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72866894</v>
      </c>
      <c r="X61" s="11">
        <v>87908596</v>
      </c>
      <c r="Y61" s="11">
        <v>-15041702</v>
      </c>
      <c r="Z61" s="2">
        <v>-17.11</v>
      </c>
      <c r="AA61" s="15">
        <v>351634382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703287041</v>
      </c>
      <c r="D65" s="10">
        <v>735252528</v>
      </c>
      <c r="E65" s="11">
        <v>176696173</v>
      </c>
      <c r="F65" s="11">
        <v>773950029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193487507</v>
      </c>
      <c r="Y65" s="11">
        <v>-193487507</v>
      </c>
      <c r="Z65" s="2">
        <v>-100</v>
      </c>
      <c r="AA65" s="15"/>
    </row>
    <row r="66" spans="1:27" ht="13.5">
      <c r="A66" s="86" t="s">
        <v>54</v>
      </c>
      <c r="B66" s="93"/>
      <c r="C66" s="12">
        <v>625094213</v>
      </c>
      <c r="D66" s="13">
        <v>5886514353</v>
      </c>
      <c r="E66" s="14">
        <v>2757468899</v>
      </c>
      <c r="F66" s="14">
        <v>2605951140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651487785</v>
      </c>
      <c r="Y66" s="14">
        <v>-651487785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1328381254</v>
      </c>
      <c r="D69" s="78">
        <f t="shared" si="12"/>
        <v>6621766881</v>
      </c>
      <c r="E69" s="79">
        <f t="shared" si="12"/>
        <v>2934165072</v>
      </c>
      <c r="F69" s="79">
        <f t="shared" si="12"/>
        <v>3379901169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844975292</v>
      </c>
      <c r="Y69" s="79">
        <f t="shared" si="12"/>
        <v>-844975292</v>
      </c>
      <c r="Z69" s="80">
        <f>+IF(X69&lt;&gt;0,+(Y69/X69)*100,0)</f>
        <v>-100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7474254926</v>
      </c>
      <c r="F5" s="43">
        <f t="shared" si="0"/>
        <v>7474254926</v>
      </c>
      <c r="G5" s="43">
        <f t="shared" si="0"/>
        <v>91778000</v>
      </c>
      <c r="H5" s="43">
        <f t="shared" si="0"/>
        <v>602966565</v>
      </c>
      <c r="I5" s="43">
        <f t="shared" si="0"/>
        <v>690335935</v>
      </c>
      <c r="J5" s="43">
        <f t="shared" si="0"/>
        <v>1385080500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1385080500</v>
      </c>
      <c r="X5" s="43">
        <f t="shared" si="0"/>
        <v>1868563732</v>
      </c>
      <c r="Y5" s="43">
        <f t="shared" si="0"/>
        <v>-483483232</v>
      </c>
      <c r="Z5" s="44">
        <f>+IF(X5&lt;&gt;0,+(Y5/X5)*100,0)</f>
        <v>-25.874591469379972</v>
      </c>
      <c r="AA5" s="45">
        <f>SUM(AA11:AA18)</f>
        <v>7474254926</v>
      </c>
    </row>
    <row r="6" spans="1:27" ht="13.5">
      <c r="A6" s="46" t="s">
        <v>32</v>
      </c>
      <c r="B6" s="47"/>
      <c r="C6" s="9"/>
      <c r="D6" s="10"/>
      <c r="E6" s="11">
        <v>1187141252</v>
      </c>
      <c r="F6" s="11">
        <v>1187141252</v>
      </c>
      <c r="G6" s="11"/>
      <c r="H6" s="11">
        <v>58765000</v>
      </c>
      <c r="I6" s="11">
        <v>278938000</v>
      </c>
      <c r="J6" s="11">
        <v>337703000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337703000</v>
      </c>
      <c r="X6" s="11">
        <v>296785313</v>
      </c>
      <c r="Y6" s="11">
        <v>40917687</v>
      </c>
      <c r="Z6" s="2">
        <v>13.79</v>
      </c>
      <c r="AA6" s="15">
        <v>1187141252</v>
      </c>
    </row>
    <row r="7" spans="1:27" ht="13.5">
      <c r="A7" s="46" t="s">
        <v>33</v>
      </c>
      <c r="B7" s="47"/>
      <c r="C7" s="9"/>
      <c r="D7" s="10"/>
      <c r="E7" s="11">
        <v>945329674</v>
      </c>
      <c r="F7" s="11">
        <v>945329674</v>
      </c>
      <c r="G7" s="11">
        <v>74648000</v>
      </c>
      <c r="H7" s="11">
        <v>166948000</v>
      </c>
      <c r="I7" s="11">
        <v>164488000</v>
      </c>
      <c r="J7" s="11">
        <v>406084000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406084000</v>
      </c>
      <c r="X7" s="11">
        <v>236332419</v>
      </c>
      <c r="Y7" s="11">
        <v>169751581</v>
      </c>
      <c r="Z7" s="2">
        <v>71.83</v>
      </c>
      <c r="AA7" s="15">
        <v>945329674</v>
      </c>
    </row>
    <row r="8" spans="1:27" ht="13.5">
      <c r="A8" s="46" t="s">
        <v>34</v>
      </c>
      <c r="B8" s="47"/>
      <c r="C8" s="9"/>
      <c r="D8" s="10"/>
      <c r="E8" s="11">
        <v>170400000</v>
      </c>
      <c r="F8" s="11">
        <v>170400000</v>
      </c>
      <c r="G8" s="11"/>
      <c r="H8" s="11">
        <v>36235000</v>
      </c>
      <c r="I8" s="11">
        <v>44383000</v>
      </c>
      <c r="J8" s="11">
        <v>80618000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80618000</v>
      </c>
      <c r="X8" s="11">
        <v>42600000</v>
      </c>
      <c r="Y8" s="11">
        <v>38018000</v>
      </c>
      <c r="Z8" s="2">
        <v>89.24</v>
      </c>
      <c r="AA8" s="15">
        <v>170400000</v>
      </c>
    </row>
    <row r="9" spans="1:27" ht="13.5">
      <c r="A9" s="46" t="s">
        <v>35</v>
      </c>
      <c r="B9" s="47"/>
      <c r="C9" s="9"/>
      <c r="D9" s="10"/>
      <c r="E9" s="11">
        <v>113600000</v>
      </c>
      <c r="F9" s="11">
        <v>113600000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28400000</v>
      </c>
      <c r="Y9" s="11">
        <v>-28400000</v>
      </c>
      <c r="Z9" s="2">
        <v>-100</v>
      </c>
      <c r="AA9" s="15">
        <v>113600000</v>
      </c>
    </row>
    <row r="10" spans="1:27" ht="13.5">
      <c r="A10" s="46" t="s">
        <v>36</v>
      </c>
      <c r="B10" s="47"/>
      <c r="C10" s="9"/>
      <c r="D10" s="10"/>
      <c r="E10" s="11">
        <v>98676000</v>
      </c>
      <c r="F10" s="11">
        <v>98676000</v>
      </c>
      <c r="G10" s="11">
        <v>17020000</v>
      </c>
      <c r="H10" s="11">
        <v>115118000</v>
      </c>
      <c r="I10" s="11">
        <v>154434935</v>
      </c>
      <c r="J10" s="11">
        <v>286572935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286572935</v>
      </c>
      <c r="X10" s="11">
        <v>24669000</v>
      </c>
      <c r="Y10" s="11">
        <v>261903935</v>
      </c>
      <c r="Z10" s="2">
        <v>1061.67</v>
      </c>
      <c r="AA10" s="15">
        <v>98676000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2515146926</v>
      </c>
      <c r="F11" s="51">
        <f t="shared" si="1"/>
        <v>2515146926</v>
      </c>
      <c r="G11" s="51">
        <f t="shared" si="1"/>
        <v>91668000</v>
      </c>
      <c r="H11" s="51">
        <f t="shared" si="1"/>
        <v>377066000</v>
      </c>
      <c r="I11" s="51">
        <f t="shared" si="1"/>
        <v>642243935</v>
      </c>
      <c r="J11" s="51">
        <f t="shared" si="1"/>
        <v>1110977935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1110977935</v>
      </c>
      <c r="X11" s="51">
        <f t="shared" si="1"/>
        <v>628786732</v>
      </c>
      <c r="Y11" s="51">
        <f t="shared" si="1"/>
        <v>482191203</v>
      </c>
      <c r="Z11" s="52">
        <f>+IF(X11&lt;&gt;0,+(Y11/X11)*100,0)</f>
        <v>76.68596973512476</v>
      </c>
      <c r="AA11" s="53">
        <f>SUM(AA6:AA10)</f>
        <v>2515146926</v>
      </c>
    </row>
    <row r="12" spans="1:27" ht="13.5">
      <c r="A12" s="54" t="s">
        <v>38</v>
      </c>
      <c r="B12" s="35"/>
      <c r="C12" s="9"/>
      <c r="D12" s="10"/>
      <c r="E12" s="11">
        <v>1157700000</v>
      </c>
      <c r="F12" s="11">
        <v>1157700000</v>
      </c>
      <c r="G12" s="11">
        <v>110000</v>
      </c>
      <c r="H12" s="11">
        <v>160765794</v>
      </c>
      <c r="I12" s="11">
        <v>16943000</v>
      </c>
      <c r="J12" s="11">
        <v>177818794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177818794</v>
      </c>
      <c r="X12" s="11">
        <v>289425000</v>
      </c>
      <c r="Y12" s="11">
        <v>-111606206</v>
      </c>
      <c r="Z12" s="2">
        <v>-38.56</v>
      </c>
      <c r="AA12" s="15">
        <v>1157700000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3801408000</v>
      </c>
      <c r="F15" s="11">
        <v>3801408000</v>
      </c>
      <c r="G15" s="11"/>
      <c r="H15" s="11">
        <v>65107771</v>
      </c>
      <c r="I15" s="11">
        <v>31023000</v>
      </c>
      <c r="J15" s="11">
        <v>96130771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96130771</v>
      </c>
      <c r="X15" s="11">
        <v>950352000</v>
      </c>
      <c r="Y15" s="11">
        <v>-854221229</v>
      </c>
      <c r="Z15" s="2">
        <v>-89.88</v>
      </c>
      <c r="AA15" s="15">
        <v>3801408000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>
        <v>27000</v>
      </c>
      <c r="I17" s="11">
        <v>126000</v>
      </c>
      <c r="J17" s="11">
        <v>153000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153000</v>
      </c>
      <c r="X17" s="11"/>
      <c r="Y17" s="11">
        <v>153000</v>
      </c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2069326000</v>
      </c>
      <c r="F20" s="60">
        <f t="shared" si="2"/>
        <v>2069326000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517331500</v>
      </c>
      <c r="Y20" s="60">
        <f t="shared" si="2"/>
        <v>-517331500</v>
      </c>
      <c r="Z20" s="61">
        <f>+IF(X20&lt;&gt;0,+(Y20/X20)*100,0)</f>
        <v>-100</v>
      </c>
      <c r="AA20" s="62">
        <f>SUM(AA26:AA33)</f>
        <v>2069326000</v>
      </c>
    </row>
    <row r="21" spans="1:27" ht="13.5">
      <c r="A21" s="46" t="s">
        <v>32</v>
      </c>
      <c r="B21" s="47"/>
      <c r="C21" s="9"/>
      <c r="D21" s="10"/>
      <c r="E21" s="11">
        <v>252800000</v>
      </c>
      <c r="F21" s="11">
        <v>252800000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63200000</v>
      </c>
      <c r="Y21" s="11">
        <v>-63200000</v>
      </c>
      <c r="Z21" s="2">
        <v>-100</v>
      </c>
      <c r="AA21" s="15">
        <v>252800000</v>
      </c>
    </row>
    <row r="22" spans="1:27" ht="13.5">
      <c r="A22" s="46" t="s">
        <v>33</v>
      </c>
      <c r="B22" s="47"/>
      <c r="C22" s="9"/>
      <c r="D22" s="10"/>
      <c r="E22" s="11">
        <v>448000000</v>
      </c>
      <c r="F22" s="11">
        <v>448000000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112000000</v>
      </c>
      <c r="Y22" s="11">
        <v>-112000000</v>
      </c>
      <c r="Z22" s="2">
        <v>-100</v>
      </c>
      <c r="AA22" s="15">
        <v>448000000</v>
      </c>
    </row>
    <row r="23" spans="1:27" ht="13.5">
      <c r="A23" s="46" t="s">
        <v>34</v>
      </c>
      <c r="B23" s="47"/>
      <c r="C23" s="9"/>
      <c r="D23" s="10"/>
      <c r="E23" s="11">
        <v>271581600</v>
      </c>
      <c r="F23" s="11">
        <v>271581600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67895400</v>
      </c>
      <c r="Y23" s="11">
        <v>-67895400</v>
      </c>
      <c r="Z23" s="2">
        <v>-100</v>
      </c>
      <c r="AA23" s="15">
        <v>271581600</v>
      </c>
    </row>
    <row r="24" spans="1:27" ht="13.5">
      <c r="A24" s="46" t="s">
        <v>35</v>
      </c>
      <c r="B24" s="47"/>
      <c r="C24" s="9"/>
      <c r="D24" s="10"/>
      <c r="E24" s="11">
        <v>181054400</v>
      </c>
      <c r="F24" s="11">
        <v>181054400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45263600</v>
      </c>
      <c r="Y24" s="11">
        <v>-45263600</v>
      </c>
      <c r="Z24" s="2">
        <v>-100</v>
      </c>
      <c r="AA24" s="15">
        <v>181054400</v>
      </c>
    </row>
    <row r="25" spans="1:27" ht="13.5">
      <c r="A25" s="46" t="s">
        <v>36</v>
      </c>
      <c r="B25" s="47"/>
      <c r="C25" s="9"/>
      <c r="D25" s="10"/>
      <c r="E25" s="11">
        <v>10000000</v>
      </c>
      <c r="F25" s="11">
        <v>10000000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2500000</v>
      </c>
      <c r="Y25" s="11">
        <v>-2500000</v>
      </c>
      <c r="Z25" s="2">
        <v>-100</v>
      </c>
      <c r="AA25" s="15">
        <v>10000000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1163436000</v>
      </c>
      <c r="F26" s="51">
        <f t="shared" si="3"/>
        <v>1163436000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290859000</v>
      </c>
      <c r="Y26" s="51">
        <f t="shared" si="3"/>
        <v>-290859000</v>
      </c>
      <c r="Z26" s="52">
        <f>+IF(X26&lt;&gt;0,+(Y26/X26)*100,0)</f>
        <v>-100</v>
      </c>
      <c r="AA26" s="53">
        <f>SUM(AA21:AA25)</f>
        <v>1163436000</v>
      </c>
    </row>
    <row r="27" spans="1:27" ht="13.5">
      <c r="A27" s="54" t="s">
        <v>38</v>
      </c>
      <c r="B27" s="64"/>
      <c r="C27" s="9"/>
      <c r="D27" s="10"/>
      <c r="E27" s="11">
        <v>256771000</v>
      </c>
      <c r="F27" s="11">
        <v>256771000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64192750</v>
      </c>
      <c r="Y27" s="11">
        <v>-64192750</v>
      </c>
      <c r="Z27" s="2">
        <v>-100</v>
      </c>
      <c r="AA27" s="15">
        <v>256771000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649119000</v>
      </c>
      <c r="F30" s="11">
        <v>649119000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162279750</v>
      </c>
      <c r="Y30" s="11">
        <v>-162279750</v>
      </c>
      <c r="Z30" s="2">
        <v>-100</v>
      </c>
      <c r="AA30" s="15">
        <v>649119000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1439941252</v>
      </c>
      <c r="F36" s="11">
        <f t="shared" si="4"/>
        <v>1439941252</v>
      </c>
      <c r="G36" s="11">
        <f t="shared" si="4"/>
        <v>0</v>
      </c>
      <c r="H36" s="11">
        <f t="shared" si="4"/>
        <v>58765000</v>
      </c>
      <c r="I36" s="11">
        <f t="shared" si="4"/>
        <v>278938000</v>
      </c>
      <c r="J36" s="11">
        <f t="shared" si="4"/>
        <v>337703000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337703000</v>
      </c>
      <c r="X36" s="11">
        <f t="shared" si="4"/>
        <v>359985313</v>
      </c>
      <c r="Y36" s="11">
        <f t="shared" si="4"/>
        <v>-22282313</v>
      </c>
      <c r="Z36" s="2">
        <f aca="true" t="shared" si="5" ref="Z36:Z49">+IF(X36&lt;&gt;0,+(Y36/X36)*100,0)</f>
        <v>-6.189783914878771</v>
      </c>
      <c r="AA36" s="15">
        <f>AA6+AA21</f>
        <v>1439941252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1393329674</v>
      </c>
      <c r="F37" s="11">
        <f t="shared" si="4"/>
        <v>1393329674</v>
      </c>
      <c r="G37" s="11">
        <f t="shared" si="4"/>
        <v>74648000</v>
      </c>
      <c r="H37" s="11">
        <f t="shared" si="4"/>
        <v>166948000</v>
      </c>
      <c r="I37" s="11">
        <f t="shared" si="4"/>
        <v>164488000</v>
      </c>
      <c r="J37" s="11">
        <f t="shared" si="4"/>
        <v>406084000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406084000</v>
      </c>
      <c r="X37" s="11">
        <f t="shared" si="4"/>
        <v>348332419</v>
      </c>
      <c r="Y37" s="11">
        <f t="shared" si="4"/>
        <v>57751581</v>
      </c>
      <c r="Z37" s="2">
        <f t="shared" si="5"/>
        <v>16.579444763078456</v>
      </c>
      <c r="AA37" s="15">
        <f>AA7+AA22</f>
        <v>1393329674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441981600</v>
      </c>
      <c r="F38" s="11">
        <f t="shared" si="4"/>
        <v>441981600</v>
      </c>
      <c r="G38" s="11">
        <f t="shared" si="4"/>
        <v>0</v>
      </c>
      <c r="H38" s="11">
        <f t="shared" si="4"/>
        <v>36235000</v>
      </c>
      <c r="I38" s="11">
        <f t="shared" si="4"/>
        <v>44383000</v>
      </c>
      <c r="J38" s="11">
        <f t="shared" si="4"/>
        <v>80618000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80618000</v>
      </c>
      <c r="X38" s="11">
        <f t="shared" si="4"/>
        <v>110495400</v>
      </c>
      <c r="Y38" s="11">
        <f t="shared" si="4"/>
        <v>-29877400</v>
      </c>
      <c r="Z38" s="2">
        <f t="shared" si="5"/>
        <v>-27.03949666682957</v>
      </c>
      <c r="AA38" s="15">
        <f>AA8+AA23</f>
        <v>441981600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294654400</v>
      </c>
      <c r="F39" s="11">
        <f t="shared" si="4"/>
        <v>294654400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73663600</v>
      </c>
      <c r="Y39" s="11">
        <f t="shared" si="4"/>
        <v>-73663600</v>
      </c>
      <c r="Z39" s="2">
        <f t="shared" si="5"/>
        <v>-100</v>
      </c>
      <c r="AA39" s="15">
        <f>AA9+AA24</f>
        <v>294654400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108676000</v>
      </c>
      <c r="F40" s="11">
        <f t="shared" si="4"/>
        <v>108676000</v>
      </c>
      <c r="G40" s="11">
        <f t="shared" si="4"/>
        <v>17020000</v>
      </c>
      <c r="H40" s="11">
        <f t="shared" si="4"/>
        <v>115118000</v>
      </c>
      <c r="I40" s="11">
        <f t="shared" si="4"/>
        <v>154434935</v>
      </c>
      <c r="J40" s="11">
        <f t="shared" si="4"/>
        <v>286572935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286572935</v>
      </c>
      <c r="X40" s="11">
        <f t="shared" si="4"/>
        <v>27169000</v>
      </c>
      <c r="Y40" s="11">
        <f t="shared" si="4"/>
        <v>259403935</v>
      </c>
      <c r="Z40" s="2">
        <f t="shared" si="5"/>
        <v>954.7791048621591</v>
      </c>
      <c r="AA40" s="15">
        <f>AA10+AA25</f>
        <v>108676000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3678582926</v>
      </c>
      <c r="F41" s="51">
        <f t="shared" si="6"/>
        <v>3678582926</v>
      </c>
      <c r="G41" s="51">
        <f t="shared" si="6"/>
        <v>91668000</v>
      </c>
      <c r="H41" s="51">
        <f t="shared" si="6"/>
        <v>377066000</v>
      </c>
      <c r="I41" s="51">
        <f t="shared" si="6"/>
        <v>642243935</v>
      </c>
      <c r="J41" s="51">
        <f t="shared" si="6"/>
        <v>1110977935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1110977935</v>
      </c>
      <c r="X41" s="51">
        <f t="shared" si="6"/>
        <v>919645732</v>
      </c>
      <c r="Y41" s="51">
        <f t="shared" si="6"/>
        <v>191332203</v>
      </c>
      <c r="Z41" s="52">
        <f t="shared" si="5"/>
        <v>20.804990045884324</v>
      </c>
      <c r="AA41" s="53">
        <f>SUM(AA36:AA40)</f>
        <v>3678582926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1414471000</v>
      </c>
      <c r="F42" s="67">
        <f t="shared" si="7"/>
        <v>1414471000</v>
      </c>
      <c r="G42" s="67">
        <f t="shared" si="7"/>
        <v>110000</v>
      </c>
      <c r="H42" s="67">
        <f t="shared" si="7"/>
        <v>160765794</v>
      </c>
      <c r="I42" s="67">
        <f t="shared" si="7"/>
        <v>16943000</v>
      </c>
      <c r="J42" s="67">
        <f t="shared" si="7"/>
        <v>177818794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177818794</v>
      </c>
      <c r="X42" s="67">
        <f t="shared" si="7"/>
        <v>353617750</v>
      </c>
      <c r="Y42" s="67">
        <f t="shared" si="7"/>
        <v>-175798956</v>
      </c>
      <c r="Z42" s="69">
        <f t="shared" si="5"/>
        <v>-49.714403759426666</v>
      </c>
      <c r="AA42" s="68">
        <f aca="true" t="shared" si="8" ref="AA42:AA48">AA12+AA27</f>
        <v>1414471000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4450527000</v>
      </c>
      <c r="F45" s="67">
        <f t="shared" si="7"/>
        <v>4450527000</v>
      </c>
      <c r="G45" s="67">
        <f t="shared" si="7"/>
        <v>0</v>
      </c>
      <c r="H45" s="67">
        <f t="shared" si="7"/>
        <v>65107771</v>
      </c>
      <c r="I45" s="67">
        <f t="shared" si="7"/>
        <v>31023000</v>
      </c>
      <c r="J45" s="67">
        <f t="shared" si="7"/>
        <v>96130771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96130771</v>
      </c>
      <c r="X45" s="67">
        <f t="shared" si="7"/>
        <v>1112631750</v>
      </c>
      <c r="Y45" s="67">
        <f t="shared" si="7"/>
        <v>-1016500979</v>
      </c>
      <c r="Z45" s="69">
        <f t="shared" si="5"/>
        <v>-91.36005502269732</v>
      </c>
      <c r="AA45" s="68">
        <f t="shared" si="8"/>
        <v>4450527000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27000</v>
      </c>
      <c r="I47" s="67">
        <f t="shared" si="7"/>
        <v>126000</v>
      </c>
      <c r="J47" s="67">
        <f t="shared" si="7"/>
        <v>153000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153000</v>
      </c>
      <c r="X47" s="67">
        <f t="shared" si="7"/>
        <v>0</v>
      </c>
      <c r="Y47" s="67">
        <f t="shared" si="7"/>
        <v>153000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9543580926</v>
      </c>
      <c r="F49" s="79">
        <f t="shared" si="9"/>
        <v>9543580926</v>
      </c>
      <c r="G49" s="79">
        <f t="shared" si="9"/>
        <v>91778000</v>
      </c>
      <c r="H49" s="79">
        <f t="shared" si="9"/>
        <v>602966565</v>
      </c>
      <c r="I49" s="79">
        <f t="shared" si="9"/>
        <v>690335935</v>
      </c>
      <c r="J49" s="79">
        <f t="shared" si="9"/>
        <v>1385080500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1385080500</v>
      </c>
      <c r="X49" s="79">
        <f t="shared" si="9"/>
        <v>2385895232</v>
      </c>
      <c r="Y49" s="79">
        <f t="shared" si="9"/>
        <v>-1000814732</v>
      </c>
      <c r="Z49" s="80">
        <f t="shared" si="5"/>
        <v>-41.94713659581176</v>
      </c>
      <c r="AA49" s="81">
        <f>SUM(AA41:AA48)</f>
        <v>9543580926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4780351502</v>
      </c>
      <c r="F51" s="67">
        <f t="shared" si="10"/>
        <v>4780351502</v>
      </c>
      <c r="G51" s="67">
        <f t="shared" si="10"/>
        <v>194189025</v>
      </c>
      <c r="H51" s="67">
        <f t="shared" si="10"/>
        <v>250977167</v>
      </c>
      <c r="I51" s="67">
        <f t="shared" si="10"/>
        <v>225986207</v>
      </c>
      <c r="J51" s="67">
        <f t="shared" si="10"/>
        <v>671152399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671152399</v>
      </c>
      <c r="X51" s="67">
        <f t="shared" si="10"/>
        <v>1195087876</v>
      </c>
      <c r="Y51" s="67">
        <f t="shared" si="10"/>
        <v>-523935477</v>
      </c>
      <c r="Z51" s="69">
        <f>+IF(X51&lt;&gt;0,+(Y51/X51)*100,0)</f>
        <v>-43.84074907977729</v>
      </c>
      <c r="AA51" s="68">
        <f>SUM(AA57:AA61)</f>
        <v>4780351502</v>
      </c>
    </row>
    <row r="52" spans="1:27" ht="13.5">
      <c r="A52" s="84" t="s">
        <v>32</v>
      </c>
      <c r="B52" s="47"/>
      <c r="C52" s="9"/>
      <c r="D52" s="10"/>
      <c r="E52" s="11">
        <v>920781720</v>
      </c>
      <c r="F52" s="11">
        <v>920781720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230195430</v>
      </c>
      <c r="Y52" s="11">
        <v>-230195430</v>
      </c>
      <c r="Z52" s="2">
        <v>-100</v>
      </c>
      <c r="AA52" s="15">
        <v>920781720</v>
      </c>
    </row>
    <row r="53" spans="1:27" ht="13.5">
      <c r="A53" s="84" t="s">
        <v>33</v>
      </c>
      <c r="B53" s="47"/>
      <c r="C53" s="9"/>
      <c r="D53" s="10"/>
      <c r="E53" s="11">
        <v>687427939</v>
      </c>
      <c r="F53" s="11">
        <v>687427939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171856985</v>
      </c>
      <c r="Y53" s="11">
        <v>-171856985</v>
      </c>
      <c r="Z53" s="2">
        <v>-100</v>
      </c>
      <c r="AA53" s="15">
        <v>687427939</v>
      </c>
    </row>
    <row r="54" spans="1:27" ht="13.5">
      <c r="A54" s="84" t="s">
        <v>34</v>
      </c>
      <c r="B54" s="47"/>
      <c r="C54" s="9"/>
      <c r="D54" s="10"/>
      <c r="E54" s="11">
        <v>511918000</v>
      </c>
      <c r="F54" s="11">
        <v>511918000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127979500</v>
      </c>
      <c r="Y54" s="11">
        <v>-127979500</v>
      </c>
      <c r="Z54" s="2">
        <v>-100</v>
      </c>
      <c r="AA54" s="15">
        <v>511918000</v>
      </c>
    </row>
    <row r="55" spans="1:27" ht="13.5">
      <c r="A55" s="84" t="s">
        <v>35</v>
      </c>
      <c r="B55" s="47"/>
      <c r="C55" s="9"/>
      <c r="D55" s="10"/>
      <c r="E55" s="11">
        <v>449548540</v>
      </c>
      <c r="F55" s="11">
        <v>449548540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112387135</v>
      </c>
      <c r="Y55" s="11">
        <v>-112387135</v>
      </c>
      <c r="Z55" s="2">
        <v>-100</v>
      </c>
      <c r="AA55" s="15">
        <v>449548540</v>
      </c>
    </row>
    <row r="56" spans="1:27" ht="13.5">
      <c r="A56" s="84" t="s">
        <v>36</v>
      </c>
      <c r="B56" s="47"/>
      <c r="C56" s="9"/>
      <c r="D56" s="10"/>
      <c r="E56" s="11">
        <v>180141700</v>
      </c>
      <c r="F56" s="11">
        <v>180141700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45035425</v>
      </c>
      <c r="Y56" s="11">
        <v>-45035425</v>
      </c>
      <c r="Z56" s="2">
        <v>-100</v>
      </c>
      <c r="AA56" s="15">
        <v>180141700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2749817899</v>
      </c>
      <c r="F57" s="51">
        <f t="shared" si="11"/>
        <v>2749817899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687454475</v>
      </c>
      <c r="Y57" s="51">
        <f t="shared" si="11"/>
        <v>-687454475</v>
      </c>
      <c r="Z57" s="52">
        <f>+IF(X57&lt;&gt;0,+(Y57/X57)*100,0)</f>
        <v>-100</v>
      </c>
      <c r="AA57" s="53">
        <f>SUM(AA52:AA56)</f>
        <v>2749817899</v>
      </c>
    </row>
    <row r="58" spans="1:27" ht="13.5">
      <c r="A58" s="86" t="s">
        <v>38</v>
      </c>
      <c r="B58" s="35"/>
      <c r="C58" s="9"/>
      <c r="D58" s="10"/>
      <c r="E58" s="11">
        <v>207466254</v>
      </c>
      <c r="F58" s="11">
        <v>207466254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51866564</v>
      </c>
      <c r="Y58" s="11">
        <v>-51866564</v>
      </c>
      <c r="Z58" s="2">
        <v>-100</v>
      </c>
      <c r="AA58" s="15">
        <v>207466254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1823067349</v>
      </c>
      <c r="F61" s="11">
        <v>1823067349</v>
      </c>
      <c r="G61" s="11">
        <v>194189025</v>
      </c>
      <c r="H61" s="11">
        <v>250977167</v>
      </c>
      <c r="I61" s="11">
        <v>225986207</v>
      </c>
      <c r="J61" s="11">
        <v>671152399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671152399</v>
      </c>
      <c r="X61" s="11">
        <v>455766837</v>
      </c>
      <c r="Y61" s="11">
        <v>215385562</v>
      </c>
      <c r="Z61" s="2">
        <v>47.26</v>
      </c>
      <c r="AA61" s="15">
        <v>1823067349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1015841000</v>
      </c>
      <c r="D65" s="10">
        <v>1147990000</v>
      </c>
      <c r="E65" s="11">
        <v>1270957000</v>
      </c>
      <c r="F65" s="11">
        <v>1147990000</v>
      </c>
      <c r="G65" s="11">
        <v>69399930</v>
      </c>
      <c r="H65" s="11">
        <v>74471702</v>
      </c>
      <c r="I65" s="11">
        <v>68301225</v>
      </c>
      <c r="J65" s="11">
        <v>212172857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212172857</v>
      </c>
      <c r="X65" s="11">
        <v>286997500</v>
      </c>
      <c r="Y65" s="11">
        <v>-74824643</v>
      </c>
      <c r="Z65" s="2">
        <v>-26.07</v>
      </c>
      <c r="AA65" s="15"/>
    </row>
    <row r="66" spans="1:27" ht="13.5">
      <c r="A66" s="86" t="s">
        <v>54</v>
      </c>
      <c r="B66" s="93"/>
      <c r="C66" s="12">
        <v>1108107000</v>
      </c>
      <c r="D66" s="13">
        <v>1745541200</v>
      </c>
      <c r="E66" s="14">
        <v>2171653501</v>
      </c>
      <c r="F66" s="14">
        <v>1745541200</v>
      </c>
      <c r="G66" s="14">
        <v>45630919</v>
      </c>
      <c r="H66" s="14">
        <v>36371600</v>
      </c>
      <c r="I66" s="14">
        <v>33081506</v>
      </c>
      <c r="J66" s="14">
        <v>115084025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115084025</v>
      </c>
      <c r="X66" s="14">
        <v>436385300</v>
      </c>
      <c r="Y66" s="14">
        <v>-321301275</v>
      </c>
      <c r="Z66" s="2">
        <v>-73.63</v>
      </c>
      <c r="AA66" s="22"/>
    </row>
    <row r="67" spans="1:27" ht="13.5">
      <c r="A67" s="86" t="s">
        <v>55</v>
      </c>
      <c r="B67" s="93"/>
      <c r="C67" s="9">
        <v>897580000</v>
      </c>
      <c r="D67" s="10">
        <v>1020272000</v>
      </c>
      <c r="E67" s="11">
        <v>1023134000</v>
      </c>
      <c r="F67" s="11">
        <v>1020272000</v>
      </c>
      <c r="G67" s="11">
        <v>65896309</v>
      </c>
      <c r="H67" s="11">
        <v>80128775</v>
      </c>
      <c r="I67" s="11">
        <v>111448231</v>
      </c>
      <c r="J67" s="11">
        <v>257473315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257473315</v>
      </c>
      <c r="X67" s="11">
        <v>255068000</v>
      </c>
      <c r="Y67" s="11">
        <v>2405315</v>
      </c>
      <c r="Z67" s="2">
        <v>0.94</v>
      </c>
      <c r="AA67" s="15"/>
    </row>
    <row r="68" spans="1:27" ht="13.5">
      <c r="A68" s="86" t="s">
        <v>56</v>
      </c>
      <c r="B68" s="93"/>
      <c r="C68" s="9">
        <v>419167000</v>
      </c>
      <c r="D68" s="10">
        <v>321587000</v>
      </c>
      <c r="E68" s="11">
        <v>314607000</v>
      </c>
      <c r="F68" s="11">
        <v>321587000</v>
      </c>
      <c r="G68" s="11">
        <v>13261865</v>
      </c>
      <c r="H68" s="11">
        <v>60005090</v>
      </c>
      <c r="I68" s="11">
        <v>13154943</v>
      </c>
      <c r="J68" s="11">
        <v>86421898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86421898</v>
      </c>
      <c r="X68" s="11">
        <v>80396750</v>
      </c>
      <c r="Y68" s="11">
        <v>6025148</v>
      </c>
      <c r="Z68" s="2">
        <v>7.49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3440695000</v>
      </c>
      <c r="D69" s="78">
        <f t="shared" si="12"/>
        <v>4235390200</v>
      </c>
      <c r="E69" s="79">
        <f t="shared" si="12"/>
        <v>4780351501</v>
      </c>
      <c r="F69" s="79">
        <f t="shared" si="12"/>
        <v>4235390200</v>
      </c>
      <c r="G69" s="79">
        <f t="shared" si="12"/>
        <v>194189023</v>
      </c>
      <c r="H69" s="79">
        <f t="shared" si="12"/>
        <v>250977167</v>
      </c>
      <c r="I69" s="79">
        <f t="shared" si="12"/>
        <v>225985905</v>
      </c>
      <c r="J69" s="79">
        <f t="shared" si="12"/>
        <v>671152095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671152095</v>
      </c>
      <c r="X69" s="79">
        <f t="shared" si="12"/>
        <v>1058847550</v>
      </c>
      <c r="Y69" s="79">
        <f t="shared" si="12"/>
        <v>-387695455</v>
      </c>
      <c r="Z69" s="80">
        <f>+IF(X69&lt;&gt;0,+(Y69/X69)*100,0)</f>
        <v>-36.61485121252819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2981128485</v>
      </c>
      <c r="F5" s="43">
        <f t="shared" si="0"/>
        <v>2981128485</v>
      </c>
      <c r="G5" s="43">
        <f t="shared" si="0"/>
        <v>0</v>
      </c>
      <c r="H5" s="43">
        <f t="shared" si="0"/>
        <v>90513902</v>
      </c>
      <c r="I5" s="43">
        <f t="shared" si="0"/>
        <v>92494170</v>
      </c>
      <c r="J5" s="43">
        <f t="shared" si="0"/>
        <v>183008072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183008072</v>
      </c>
      <c r="X5" s="43">
        <f t="shared" si="0"/>
        <v>745282122</v>
      </c>
      <c r="Y5" s="43">
        <f t="shared" si="0"/>
        <v>-562274050</v>
      </c>
      <c r="Z5" s="44">
        <f>+IF(X5&lt;&gt;0,+(Y5/X5)*100,0)</f>
        <v>-75.4444569918182</v>
      </c>
      <c r="AA5" s="45">
        <f>SUM(AA11:AA18)</f>
        <v>2981128485</v>
      </c>
    </row>
    <row r="6" spans="1:27" ht="13.5">
      <c r="A6" s="46" t="s">
        <v>32</v>
      </c>
      <c r="B6" s="47"/>
      <c r="C6" s="9"/>
      <c r="D6" s="10"/>
      <c r="E6" s="11">
        <v>1155536135</v>
      </c>
      <c r="F6" s="11">
        <v>1155536135</v>
      </c>
      <c r="G6" s="11"/>
      <c r="H6" s="11">
        <v>51819895</v>
      </c>
      <c r="I6" s="11">
        <v>85181159</v>
      </c>
      <c r="J6" s="11">
        <v>137001054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137001054</v>
      </c>
      <c r="X6" s="11">
        <v>288884034</v>
      </c>
      <c r="Y6" s="11">
        <v>-151882980</v>
      </c>
      <c r="Z6" s="2">
        <v>-52.58</v>
      </c>
      <c r="AA6" s="15">
        <v>1155536135</v>
      </c>
    </row>
    <row r="7" spans="1:27" ht="13.5">
      <c r="A7" s="46" t="s">
        <v>33</v>
      </c>
      <c r="B7" s="47"/>
      <c r="C7" s="9"/>
      <c r="D7" s="10"/>
      <c r="E7" s="11">
        <v>1126000000</v>
      </c>
      <c r="F7" s="11">
        <v>1126000000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281500000</v>
      </c>
      <c r="Y7" s="11">
        <v>-281500000</v>
      </c>
      <c r="Z7" s="2">
        <v>-100</v>
      </c>
      <c r="AA7" s="15">
        <v>1126000000</v>
      </c>
    </row>
    <row r="8" spans="1:27" ht="13.5">
      <c r="A8" s="46" t="s">
        <v>34</v>
      </c>
      <c r="B8" s="47"/>
      <c r="C8" s="9"/>
      <c r="D8" s="10"/>
      <c r="E8" s="11">
        <v>68000000</v>
      </c>
      <c r="F8" s="11">
        <v>68000000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17000000</v>
      </c>
      <c r="Y8" s="11">
        <v>-17000000</v>
      </c>
      <c r="Z8" s="2">
        <v>-100</v>
      </c>
      <c r="AA8" s="15">
        <v>68000000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305950000</v>
      </c>
      <c r="F10" s="11">
        <v>305950000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76487500</v>
      </c>
      <c r="Y10" s="11">
        <v>-76487500</v>
      </c>
      <c r="Z10" s="2">
        <v>-100</v>
      </c>
      <c r="AA10" s="15">
        <v>305950000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2655486135</v>
      </c>
      <c r="F11" s="51">
        <f t="shared" si="1"/>
        <v>2655486135</v>
      </c>
      <c r="G11" s="51">
        <f t="shared" si="1"/>
        <v>0</v>
      </c>
      <c r="H11" s="51">
        <f t="shared" si="1"/>
        <v>51819895</v>
      </c>
      <c r="I11" s="51">
        <f t="shared" si="1"/>
        <v>85181159</v>
      </c>
      <c r="J11" s="51">
        <f t="shared" si="1"/>
        <v>137001054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137001054</v>
      </c>
      <c r="X11" s="51">
        <f t="shared" si="1"/>
        <v>663871534</v>
      </c>
      <c r="Y11" s="51">
        <f t="shared" si="1"/>
        <v>-526870480</v>
      </c>
      <c r="Z11" s="52">
        <f>+IF(X11&lt;&gt;0,+(Y11/X11)*100,0)</f>
        <v>-79.36331850613736</v>
      </c>
      <c r="AA11" s="53">
        <f>SUM(AA6:AA10)</f>
        <v>2655486135</v>
      </c>
    </row>
    <row r="12" spans="1:27" ht="13.5">
      <c r="A12" s="54" t="s">
        <v>38</v>
      </c>
      <c r="B12" s="35"/>
      <c r="C12" s="9"/>
      <c r="D12" s="10"/>
      <c r="E12" s="11">
        <v>195400000</v>
      </c>
      <c r="F12" s="11">
        <v>195400000</v>
      </c>
      <c r="G12" s="11"/>
      <c r="H12" s="11">
        <v>23123787</v>
      </c>
      <c r="I12" s="11">
        <v>2646623</v>
      </c>
      <c r="J12" s="11">
        <v>25770410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25770410</v>
      </c>
      <c r="X12" s="11">
        <v>48850000</v>
      </c>
      <c r="Y12" s="11">
        <v>-23079590</v>
      </c>
      <c r="Z12" s="2">
        <v>-47.25</v>
      </c>
      <c r="AA12" s="15">
        <v>195400000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64258750</v>
      </c>
      <c r="F14" s="11">
        <v>64258750</v>
      </c>
      <c r="G14" s="11"/>
      <c r="H14" s="11"/>
      <c r="I14" s="11">
        <v>4330318</v>
      </c>
      <c r="J14" s="11">
        <v>4330318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4330318</v>
      </c>
      <c r="X14" s="11">
        <v>16064688</v>
      </c>
      <c r="Y14" s="11">
        <v>-11734370</v>
      </c>
      <c r="Z14" s="2">
        <v>-73.04</v>
      </c>
      <c r="AA14" s="15">
        <v>64258750</v>
      </c>
    </row>
    <row r="15" spans="1:27" ht="13.5">
      <c r="A15" s="54" t="s">
        <v>41</v>
      </c>
      <c r="B15" s="35" t="s">
        <v>42</v>
      </c>
      <c r="C15" s="9"/>
      <c r="D15" s="10"/>
      <c r="E15" s="11">
        <v>15783600</v>
      </c>
      <c r="F15" s="11">
        <v>15783600</v>
      </c>
      <c r="G15" s="11"/>
      <c r="H15" s="11"/>
      <c r="I15" s="11">
        <v>336070</v>
      </c>
      <c r="J15" s="11">
        <v>336070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336070</v>
      </c>
      <c r="X15" s="11">
        <v>3945900</v>
      </c>
      <c r="Y15" s="11">
        <v>-3609830</v>
      </c>
      <c r="Z15" s="2">
        <v>-91.48</v>
      </c>
      <c r="AA15" s="15">
        <v>15783600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50200000</v>
      </c>
      <c r="F18" s="18">
        <v>50200000</v>
      </c>
      <c r="G18" s="18"/>
      <c r="H18" s="18">
        <v>15570220</v>
      </c>
      <c r="I18" s="18"/>
      <c r="J18" s="18">
        <v>15570220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15570220</v>
      </c>
      <c r="X18" s="18">
        <v>12550000</v>
      </c>
      <c r="Y18" s="18">
        <v>3020220</v>
      </c>
      <c r="Z18" s="3">
        <v>24.07</v>
      </c>
      <c r="AA18" s="23">
        <v>50200000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1484080202</v>
      </c>
      <c r="F20" s="60">
        <f t="shared" si="2"/>
        <v>1484080202</v>
      </c>
      <c r="G20" s="60">
        <f t="shared" si="2"/>
        <v>124340</v>
      </c>
      <c r="H20" s="60">
        <f t="shared" si="2"/>
        <v>37980530</v>
      </c>
      <c r="I20" s="60">
        <f t="shared" si="2"/>
        <v>59641855</v>
      </c>
      <c r="J20" s="60">
        <f t="shared" si="2"/>
        <v>97746725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97746725</v>
      </c>
      <c r="X20" s="60">
        <f t="shared" si="2"/>
        <v>371020051</v>
      </c>
      <c r="Y20" s="60">
        <f t="shared" si="2"/>
        <v>-273273326</v>
      </c>
      <c r="Z20" s="61">
        <f>+IF(X20&lt;&gt;0,+(Y20/X20)*100,0)</f>
        <v>-73.65459771337264</v>
      </c>
      <c r="AA20" s="62">
        <f>SUM(AA26:AA33)</f>
        <v>1484080202</v>
      </c>
    </row>
    <row r="21" spans="1:27" ht="13.5">
      <c r="A21" s="46" t="s">
        <v>32</v>
      </c>
      <c r="B21" s="47"/>
      <c r="C21" s="9"/>
      <c r="D21" s="10"/>
      <c r="E21" s="11">
        <v>15472857</v>
      </c>
      <c r="F21" s="11">
        <v>15472857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3868214</v>
      </c>
      <c r="Y21" s="11">
        <v>-3868214</v>
      </c>
      <c r="Z21" s="2">
        <v>-100</v>
      </c>
      <c r="AA21" s="15">
        <v>15472857</v>
      </c>
    </row>
    <row r="22" spans="1:27" ht="13.5">
      <c r="A22" s="46" t="s">
        <v>33</v>
      </c>
      <c r="B22" s="47"/>
      <c r="C22" s="9"/>
      <c r="D22" s="10"/>
      <c r="E22" s="11">
        <v>302664750</v>
      </c>
      <c r="F22" s="11">
        <v>302664750</v>
      </c>
      <c r="G22" s="11">
        <v>124340</v>
      </c>
      <c r="H22" s="11">
        <v>27297294</v>
      </c>
      <c r="I22" s="11">
        <v>11174498</v>
      </c>
      <c r="J22" s="11">
        <v>38596132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38596132</v>
      </c>
      <c r="X22" s="11">
        <v>75666188</v>
      </c>
      <c r="Y22" s="11">
        <v>-37070056</v>
      </c>
      <c r="Z22" s="2">
        <v>-48.99</v>
      </c>
      <c r="AA22" s="15">
        <v>302664750</v>
      </c>
    </row>
    <row r="23" spans="1:27" ht="13.5">
      <c r="A23" s="46" t="s">
        <v>34</v>
      </c>
      <c r="B23" s="47"/>
      <c r="C23" s="9"/>
      <c r="D23" s="10"/>
      <c r="E23" s="11">
        <v>255500000</v>
      </c>
      <c r="F23" s="11">
        <v>255500000</v>
      </c>
      <c r="G23" s="11"/>
      <c r="H23" s="11"/>
      <c r="I23" s="11">
        <v>2446958</v>
      </c>
      <c r="J23" s="11">
        <v>2446958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2446958</v>
      </c>
      <c r="X23" s="11">
        <v>63875000</v>
      </c>
      <c r="Y23" s="11">
        <v>-61428042</v>
      </c>
      <c r="Z23" s="2">
        <v>-96.17</v>
      </c>
      <c r="AA23" s="15">
        <v>255500000</v>
      </c>
    </row>
    <row r="24" spans="1:27" ht="13.5">
      <c r="A24" s="46" t="s">
        <v>35</v>
      </c>
      <c r="B24" s="47"/>
      <c r="C24" s="9"/>
      <c r="D24" s="10"/>
      <c r="E24" s="11">
        <v>60000000</v>
      </c>
      <c r="F24" s="11">
        <v>60000000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15000000</v>
      </c>
      <c r="Y24" s="11">
        <v>-15000000</v>
      </c>
      <c r="Z24" s="2">
        <v>-100</v>
      </c>
      <c r="AA24" s="15">
        <v>60000000</v>
      </c>
    </row>
    <row r="25" spans="1:27" ht="13.5">
      <c r="A25" s="46" t="s">
        <v>36</v>
      </c>
      <c r="B25" s="47"/>
      <c r="C25" s="9"/>
      <c r="D25" s="10"/>
      <c r="E25" s="11">
        <v>110097344</v>
      </c>
      <c r="F25" s="11">
        <v>110097344</v>
      </c>
      <c r="G25" s="11"/>
      <c r="H25" s="11">
        <v>1256153</v>
      </c>
      <c r="I25" s="11"/>
      <c r="J25" s="11">
        <v>1256153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1256153</v>
      </c>
      <c r="X25" s="11">
        <v>27524336</v>
      </c>
      <c r="Y25" s="11">
        <v>-26268183</v>
      </c>
      <c r="Z25" s="2">
        <v>-95.44</v>
      </c>
      <c r="AA25" s="15">
        <v>110097344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743734951</v>
      </c>
      <c r="F26" s="51">
        <f t="shared" si="3"/>
        <v>743734951</v>
      </c>
      <c r="G26" s="51">
        <f t="shared" si="3"/>
        <v>124340</v>
      </c>
      <c r="H26" s="51">
        <f t="shared" si="3"/>
        <v>28553447</v>
      </c>
      <c r="I26" s="51">
        <f t="shared" si="3"/>
        <v>13621456</v>
      </c>
      <c r="J26" s="51">
        <f t="shared" si="3"/>
        <v>42299243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42299243</v>
      </c>
      <c r="X26" s="51">
        <f t="shared" si="3"/>
        <v>185933738</v>
      </c>
      <c r="Y26" s="51">
        <f t="shared" si="3"/>
        <v>-143634495</v>
      </c>
      <c r="Z26" s="52">
        <f>+IF(X26&lt;&gt;0,+(Y26/X26)*100,0)</f>
        <v>-77.25036700977851</v>
      </c>
      <c r="AA26" s="53">
        <f>SUM(AA21:AA25)</f>
        <v>743734951</v>
      </c>
    </row>
    <row r="27" spans="1:27" ht="13.5">
      <c r="A27" s="54" t="s">
        <v>38</v>
      </c>
      <c r="B27" s="64"/>
      <c r="C27" s="9"/>
      <c r="D27" s="10"/>
      <c r="E27" s="11">
        <v>55500000</v>
      </c>
      <c r="F27" s="11">
        <v>55500000</v>
      </c>
      <c r="G27" s="11"/>
      <c r="H27" s="11">
        <v>420000</v>
      </c>
      <c r="I27" s="11"/>
      <c r="J27" s="11">
        <v>420000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420000</v>
      </c>
      <c r="X27" s="11">
        <v>13875000</v>
      </c>
      <c r="Y27" s="11">
        <v>-13455000</v>
      </c>
      <c r="Z27" s="2">
        <v>-96.97</v>
      </c>
      <c r="AA27" s="15">
        <v>55500000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>
        <v>534845251</v>
      </c>
      <c r="F29" s="11">
        <v>534845251</v>
      </c>
      <c r="G29" s="11"/>
      <c r="H29" s="11"/>
      <c r="I29" s="11">
        <v>42038996</v>
      </c>
      <c r="J29" s="11">
        <v>42038996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>
        <v>42038996</v>
      </c>
      <c r="X29" s="11">
        <v>133711313</v>
      </c>
      <c r="Y29" s="11">
        <v>-91672317</v>
      </c>
      <c r="Z29" s="2">
        <v>-68.56</v>
      </c>
      <c r="AA29" s="15">
        <v>534845251</v>
      </c>
    </row>
    <row r="30" spans="1:27" ht="13.5">
      <c r="A30" s="54" t="s">
        <v>41</v>
      </c>
      <c r="B30" s="35" t="s">
        <v>42</v>
      </c>
      <c r="C30" s="9"/>
      <c r="D30" s="10"/>
      <c r="E30" s="11">
        <v>150000000</v>
      </c>
      <c r="F30" s="11">
        <v>150000000</v>
      </c>
      <c r="G30" s="11"/>
      <c r="H30" s="11">
        <v>9007083</v>
      </c>
      <c r="I30" s="11">
        <v>3981403</v>
      </c>
      <c r="J30" s="11">
        <v>12988486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12988486</v>
      </c>
      <c r="X30" s="11">
        <v>37500000</v>
      </c>
      <c r="Y30" s="11">
        <v>-24511514</v>
      </c>
      <c r="Z30" s="2">
        <v>-65.36</v>
      </c>
      <c r="AA30" s="15">
        <v>150000000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1171008992</v>
      </c>
      <c r="F36" s="11">
        <f t="shared" si="4"/>
        <v>1171008992</v>
      </c>
      <c r="G36" s="11">
        <f t="shared" si="4"/>
        <v>0</v>
      </c>
      <c r="H36" s="11">
        <f t="shared" si="4"/>
        <v>51819895</v>
      </c>
      <c r="I36" s="11">
        <f t="shared" si="4"/>
        <v>85181159</v>
      </c>
      <c r="J36" s="11">
        <f t="shared" si="4"/>
        <v>137001054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137001054</v>
      </c>
      <c r="X36" s="11">
        <f t="shared" si="4"/>
        <v>292752248</v>
      </c>
      <c r="Y36" s="11">
        <f t="shared" si="4"/>
        <v>-155751194</v>
      </c>
      <c r="Z36" s="2">
        <f aca="true" t="shared" si="5" ref="Z36:Z49">+IF(X36&lt;&gt;0,+(Y36/X36)*100,0)</f>
        <v>-53.202390439030886</v>
      </c>
      <c r="AA36" s="15">
        <f>AA6+AA21</f>
        <v>1171008992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1428664750</v>
      </c>
      <c r="F37" s="11">
        <f t="shared" si="4"/>
        <v>1428664750</v>
      </c>
      <c r="G37" s="11">
        <f t="shared" si="4"/>
        <v>124340</v>
      </c>
      <c r="H37" s="11">
        <f t="shared" si="4"/>
        <v>27297294</v>
      </c>
      <c r="I37" s="11">
        <f t="shared" si="4"/>
        <v>11174498</v>
      </c>
      <c r="J37" s="11">
        <f t="shared" si="4"/>
        <v>38596132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38596132</v>
      </c>
      <c r="X37" s="11">
        <f t="shared" si="4"/>
        <v>357166188</v>
      </c>
      <c r="Y37" s="11">
        <f t="shared" si="4"/>
        <v>-318570056</v>
      </c>
      <c r="Z37" s="2">
        <f t="shared" si="5"/>
        <v>-89.19378897086418</v>
      </c>
      <c r="AA37" s="15">
        <f>AA7+AA22</f>
        <v>1428664750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323500000</v>
      </c>
      <c r="F38" s="11">
        <f t="shared" si="4"/>
        <v>323500000</v>
      </c>
      <c r="G38" s="11">
        <f t="shared" si="4"/>
        <v>0</v>
      </c>
      <c r="H38" s="11">
        <f t="shared" si="4"/>
        <v>0</v>
      </c>
      <c r="I38" s="11">
        <f t="shared" si="4"/>
        <v>2446958</v>
      </c>
      <c r="J38" s="11">
        <f t="shared" si="4"/>
        <v>2446958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2446958</v>
      </c>
      <c r="X38" s="11">
        <f t="shared" si="4"/>
        <v>80875000</v>
      </c>
      <c r="Y38" s="11">
        <f t="shared" si="4"/>
        <v>-78428042</v>
      </c>
      <c r="Z38" s="2">
        <f t="shared" si="5"/>
        <v>-96.97439505409584</v>
      </c>
      <c r="AA38" s="15">
        <f>AA8+AA23</f>
        <v>323500000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60000000</v>
      </c>
      <c r="F39" s="11">
        <f t="shared" si="4"/>
        <v>60000000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15000000</v>
      </c>
      <c r="Y39" s="11">
        <f t="shared" si="4"/>
        <v>-15000000</v>
      </c>
      <c r="Z39" s="2">
        <f t="shared" si="5"/>
        <v>-100</v>
      </c>
      <c r="AA39" s="15">
        <f>AA9+AA24</f>
        <v>60000000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416047344</v>
      </c>
      <c r="F40" s="11">
        <f t="shared" si="4"/>
        <v>416047344</v>
      </c>
      <c r="G40" s="11">
        <f t="shared" si="4"/>
        <v>0</v>
      </c>
      <c r="H40" s="11">
        <f t="shared" si="4"/>
        <v>1256153</v>
      </c>
      <c r="I40" s="11">
        <f t="shared" si="4"/>
        <v>0</v>
      </c>
      <c r="J40" s="11">
        <f t="shared" si="4"/>
        <v>1256153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1256153</v>
      </c>
      <c r="X40" s="11">
        <f t="shared" si="4"/>
        <v>104011836</v>
      </c>
      <c r="Y40" s="11">
        <f t="shared" si="4"/>
        <v>-102755683</v>
      </c>
      <c r="Z40" s="2">
        <f t="shared" si="5"/>
        <v>-98.7922980226981</v>
      </c>
      <c r="AA40" s="15">
        <f>AA10+AA25</f>
        <v>416047344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3399221086</v>
      </c>
      <c r="F41" s="51">
        <f t="shared" si="6"/>
        <v>3399221086</v>
      </c>
      <c r="G41" s="51">
        <f t="shared" si="6"/>
        <v>124340</v>
      </c>
      <c r="H41" s="51">
        <f t="shared" si="6"/>
        <v>80373342</v>
      </c>
      <c r="I41" s="51">
        <f t="shared" si="6"/>
        <v>98802615</v>
      </c>
      <c r="J41" s="51">
        <f t="shared" si="6"/>
        <v>179300297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179300297</v>
      </c>
      <c r="X41" s="51">
        <f t="shared" si="6"/>
        <v>849805272</v>
      </c>
      <c r="Y41" s="51">
        <f t="shared" si="6"/>
        <v>-670504975</v>
      </c>
      <c r="Z41" s="52">
        <f t="shared" si="5"/>
        <v>-78.90101380778442</v>
      </c>
      <c r="AA41" s="53">
        <f>SUM(AA36:AA40)</f>
        <v>3399221086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250900000</v>
      </c>
      <c r="F42" s="67">
        <f t="shared" si="7"/>
        <v>250900000</v>
      </c>
      <c r="G42" s="67">
        <f t="shared" si="7"/>
        <v>0</v>
      </c>
      <c r="H42" s="67">
        <f t="shared" si="7"/>
        <v>23543787</v>
      </c>
      <c r="I42" s="67">
        <f t="shared" si="7"/>
        <v>2646623</v>
      </c>
      <c r="J42" s="67">
        <f t="shared" si="7"/>
        <v>26190410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26190410</v>
      </c>
      <c r="X42" s="67">
        <f t="shared" si="7"/>
        <v>62725000</v>
      </c>
      <c r="Y42" s="67">
        <f t="shared" si="7"/>
        <v>-36534590</v>
      </c>
      <c r="Z42" s="69">
        <f t="shared" si="5"/>
        <v>-58.24565962534874</v>
      </c>
      <c r="AA42" s="68">
        <f aca="true" t="shared" si="8" ref="AA42:AA48">AA12+AA27</f>
        <v>250900000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599104001</v>
      </c>
      <c r="F44" s="67">
        <f t="shared" si="7"/>
        <v>599104001</v>
      </c>
      <c r="G44" s="67">
        <f t="shared" si="7"/>
        <v>0</v>
      </c>
      <c r="H44" s="67">
        <f t="shared" si="7"/>
        <v>0</v>
      </c>
      <c r="I44" s="67">
        <f t="shared" si="7"/>
        <v>46369314</v>
      </c>
      <c r="J44" s="67">
        <f t="shared" si="7"/>
        <v>46369314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46369314</v>
      </c>
      <c r="X44" s="67">
        <f t="shared" si="7"/>
        <v>149776001</v>
      </c>
      <c r="Y44" s="67">
        <f t="shared" si="7"/>
        <v>-103406687</v>
      </c>
      <c r="Z44" s="69">
        <f t="shared" si="5"/>
        <v>-69.04089193835533</v>
      </c>
      <c r="AA44" s="68">
        <f t="shared" si="8"/>
        <v>599104001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165783600</v>
      </c>
      <c r="F45" s="67">
        <f t="shared" si="7"/>
        <v>165783600</v>
      </c>
      <c r="G45" s="67">
        <f t="shared" si="7"/>
        <v>0</v>
      </c>
      <c r="H45" s="67">
        <f t="shared" si="7"/>
        <v>9007083</v>
      </c>
      <c r="I45" s="67">
        <f t="shared" si="7"/>
        <v>4317473</v>
      </c>
      <c r="J45" s="67">
        <f t="shared" si="7"/>
        <v>13324556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13324556</v>
      </c>
      <c r="X45" s="67">
        <f t="shared" si="7"/>
        <v>41445900</v>
      </c>
      <c r="Y45" s="67">
        <f t="shared" si="7"/>
        <v>-28121344</v>
      </c>
      <c r="Z45" s="69">
        <f t="shared" si="5"/>
        <v>-67.85072588603457</v>
      </c>
      <c r="AA45" s="68">
        <f t="shared" si="8"/>
        <v>165783600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50200000</v>
      </c>
      <c r="F48" s="67">
        <f t="shared" si="7"/>
        <v>50200000</v>
      </c>
      <c r="G48" s="67">
        <f t="shared" si="7"/>
        <v>0</v>
      </c>
      <c r="H48" s="67">
        <f t="shared" si="7"/>
        <v>15570220</v>
      </c>
      <c r="I48" s="67">
        <f t="shared" si="7"/>
        <v>0</v>
      </c>
      <c r="J48" s="67">
        <f t="shared" si="7"/>
        <v>15570220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15570220</v>
      </c>
      <c r="X48" s="67">
        <f t="shared" si="7"/>
        <v>12550000</v>
      </c>
      <c r="Y48" s="67">
        <f t="shared" si="7"/>
        <v>3020220</v>
      </c>
      <c r="Z48" s="69">
        <f t="shared" si="5"/>
        <v>24.065498007968127</v>
      </c>
      <c r="AA48" s="68">
        <f t="shared" si="8"/>
        <v>50200000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4465208687</v>
      </c>
      <c r="F49" s="79">
        <f t="shared" si="9"/>
        <v>4465208687</v>
      </c>
      <c r="G49" s="79">
        <f t="shared" si="9"/>
        <v>124340</v>
      </c>
      <c r="H49" s="79">
        <f t="shared" si="9"/>
        <v>128494432</v>
      </c>
      <c r="I49" s="79">
        <f t="shared" si="9"/>
        <v>152136025</v>
      </c>
      <c r="J49" s="79">
        <f t="shared" si="9"/>
        <v>280754797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280754797</v>
      </c>
      <c r="X49" s="79">
        <f t="shared" si="9"/>
        <v>1116302173</v>
      </c>
      <c r="Y49" s="79">
        <f t="shared" si="9"/>
        <v>-835547376</v>
      </c>
      <c r="Z49" s="80">
        <f t="shared" si="5"/>
        <v>-74.84956996495966</v>
      </c>
      <c r="AA49" s="81">
        <f>SUM(AA41:AA48)</f>
        <v>4465208687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1477247820</v>
      </c>
      <c r="F51" s="67">
        <f t="shared" si="10"/>
        <v>1477247820</v>
      </c>
      <c r="G51" s="67">
        <f t="shared" si="10"/>
        <v>37094873</v>
      </c>
      <c r="H51" s="67">
        <f t="shared" si="10"/>
        <v>76172278</v>
      </c>
      <c r="I51" s="67">
        <f t="shared" si="10"/>
        <v>56747011</v>
      </c>
      <c r="J51" s="67">
        <f t="shared" si="10"/>
        <v>170014162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170014162</v>
      </c>
      <c r="X51" s="67">
        <f t="shared" si="10"/>
        <v>369311955</v>
      </c>
      <c r="Y51" s="67">
        <f t="shared" si="10"/>
        <v>-199297793</v>
      </c>
      <c r="Z51" s="69">
        <f>+IF(X51&lt;&gt;0,+(Y51/X51)*100,0)</f>
        <v>-53.96461996471249</v>
      </c>
      <c r="AA51" s="68">
        <f>SUM(AA57:AA61)</f>
        <v>1477247820</v>
      </c>
    </row>
    <row r="52" spans="1:27" ht="13.5">
      <c r="A52" s="84" t="s">
        <v>32</v>
      </c>
      <c r="B52" s="47"/>
      <c r="C52" s="9"/>
      <c r="D52" s="10"/>
      <c r="E52" s="11">
        <v>131315993</v>
      </c>
      <c r="F52" s="11">
        <v>131315993</v>
      </c>
      <c r="G52" s="11">
        <v>1207242</v>
      </c>
      <c r="H52" s="11">
        <v>4578305</v>
      </c>
      <c r="I52" s="11">
        <v>1373708</v>
      </c>
      <c r="J52" s="11">
        <v>7159255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7159255</v>
      </c>
      <c r="X52" s="11">
        <v>32828998</v>
      </c>
      <c r="Y52" s="11">
        <v>-25669743</v>
      </c>
      <c r="Z52" s="2">
        <v>-78.19</v>
      </c>
      <c r="AA52" s="15">
        <v>131315993</v>
      </c>
    </row>
    <row r="53" spans="1:27" ht="13.5">
      <c r="A53" s="84" t="s">
        <v>33</v>
      </c>
      <c r="B53" s="47"/>
      <c r="C53" s="9"/>
      <c r="D53" s="10"/>
      <c r="E53" s="11">
        <v>365513823</v>
      </c>
      <c r="F53" s="11">
        <v>365513823</v>
      </c>
      <c r="G53" s="11">
        <v>17851429</v>
      </c>
      <c r="H53" s="11">
        <v>34663040</v>
      </c>
      <c r="I53" s="11">
        <v>19004417</v>
      </c>
      <c r="J53" s="11">
        <v>71518886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71518886</v>
      </c>
      <c r="X53" s="11">
        <v>91378456</v>
      </c>
      <c r="Y53" s="11">
        <v>-19859570</v>
      </c>
      <c r="Z53" s="2">
        <v>-21.73</v>
      </c>
      <c r="AA53" s="15">
        <v>365513823</v>
      </c>
    </row>
    <row r="54" spans="1:27" ht="13.5">
      <c r="A54" s="84" t="s">
        <v>34</v>
      </c>
      <c r="B54" s="47"/>
      <c r="C54" s="9"/>
      <c r="D54" s="10"/>
      <c r="E54" s="11">
        <v>207798356</v>
      </c>
      <c r="F54" s="11">
        <v>207798356</v>
      </c>
      <c r="G54" s="11">
        <v>5443266</v>
      </c>
      <c r="H54" s="11">
        <v>15752092</v>
      </c>
      <c r="I54" s="11">
        <v>12188701</v>
      </c>
      <c r="J54" s="11">
        <v>33384059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33384059</v>
      </c>
      <c r="X54" s="11">
        <v>51949589</v>
      </c>
      <c r="Y54" s="11">
        <v>-18565530</v>
      </c>
      <c r="Z54" s="2">
        <v>-35.74</v>
      </c>
      <c r="AA54" s="15">
        <v>207798356</v>
      </c>
    </row>
    <row r="55" spans="1:27" ht="13.5">
      <c r="A55" s="84" t="s">
        <v>35</v>
      </c>
      <c r="B55" s="47"/>
      <c r="C55" s="9"/>
      <c r="D55" s="10"/>
      <c r="E55" s="11">
        <v>55141123</v>
      </c>
      <c r="F55" s="11">
        <v>55141123</v>
      </c>
      <c r="G55" s="11">
        <v>798101</v>
      </c>
      <c r="H55" s="11">
        <v>1628734</v>
      </c>
      <c r="I55" s="11">
        <v>1370910</v>
      </c>
      <c r="J55" s="11">
        <v>3797745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3797745</v>
      </c>
      <c r="X55" s="11">
        <v>13785281</v>
      </c>
      <c r="Y55" s="11">
        <v>-9987536</v>
      </c>
      <c r="Z55" s="2">
        <v>-72.45</v>
      </c>
      <c r="AA55" s="15">
        <v>55141123</v>
      </c>
    </row>
    <row r="56" spans="1:27" ht="13.5">
      <c r="A56" s="84" t="s">
        <v>36</v>
      </c>
      <c r="B56" s="47"/>
      <c r="C56" s="9"/>
      <c r="D56" s="10"/>
      <c r="E56" s="11">
        <v>18043811</v>
      </c>
      <c r="F56" s="11">
        <v>18043811</v>
      </c>
      <c r="G56" s="11">
        <v>349800</v>
      </c>
      <c r="H56" s="11">
        <v>1327473</v>
      </c>
      <c r="I56" s="11">
        <v>1244713</v>
      </c>
      <c r="J56" s="11">
        <v>2921986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2921986</v>
      </c>
      <c r="X56" s="11">
        <v>4510953</v>
      </c>
      <c r="Y56" s="11">
        <v>-1588967</v>
      </c>
      <c r="Z56" s="2">
        <v>-35.22</v>
      </c>
      <c r="AA56" s="15">
        <v>18043811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777813106</v>
      </c>
      <c r="F57" s="51">
        <f t="shared" si="11"/>
        <v>777813106</v>
      </c>
      <c r="G57" s="51">
        <f t="shared" si="11"/>
        <v>25649838</v>
      </c>
      <c r="H57" s="51">
        <f t="shared" si="11"/>
        <v>57949644</v>
      </c>
      <c r="I57" s="51">
        <f t="shared" si="11"/>
        <v>35182449</v>
      </c>
      <c r="J57" s="51">
        <f t="shared" si="11"/>
        <v>118781931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118781931</v>
      </c>
      <c r="X57" s="51">
        <f t="shared" si="11"/>
        <v>194453277</v>
      </c>
      <c r="Y57" s="51">
        <f t="shared" si="11"/>
        <v>-75671346</v>
      </c>
      <c r="Z57" s="52">
        <f>+IF(X57&lt;&gt;0,+(Y57/X57)*100,0)</f>
        <v>-38.91492453480226</v>
      </c>
      <c r="AA57" s="53">
        <f>SUM(AA52:AA56)</f>
        <v>777813106</v>
      </c>
    </row>
    <row r="58" spans="1:27" ht="13.5">
      <c r="A58" s="86" t="s">
        <v>38</v>
      </c>
      <c r="B58" s="35"/>
      <c r="C58" s="9"/>
      <c r="D58" s="10"/>
      <c r="E58" s="11">
        <v>188374809</v>
      </c>
      <c r="F58" s="11">
        <v>188374809</v>
      </c>
      <c r="G58" s="11">
        <v>1338344</v>
      </c>
      <c r="H58" s="11">
        <v>3824763</v>
      </c>
      <c r="I58" s="11">
        <v>3659720</v>
      </c>
      <c r="J58" s="11">
        <v>8822827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8822827</v>
      </c>
      <c r="X58" s="11">
        <v>47093702</v>
      </c>
      <c r="Y58" s="11">
        <v>-38270875</v>
      </c>
      <c r="Z58" s="2">
        <v>-81.27</v>
      </c>
      <c r="AA58" s="15">
        <v>188374809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511059905</v>
      </c>
      <c r="F61" s="11">
        <v>511059905</v>
      </c>
      <c r="G61" s="11">
        <v>10106691</v>
      </c>
      <c r="H61" s="11">
        <v>14397871</v>
      </c>
      <c r="I61" s="11">
        <v>17904842</v>
      </c>
      <c r="J61" s="11">
        <v>42409404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42409404</v>
      </c>
      <c r="X61" s="11">
        <v>127764976</v>
      </c>
      <c r="Y61" s="11">
        <v>-85355572</v>
      </c>
      <c r="Z61" s="2">
        <v>-66.81</v>
      </c>
      <c r="AA61" s="15">
        <v>511059905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13083603</v>
      </c>
      <c r="H65" s="11">
        <v>38987295</v>
      </c>
      <c r="I65" s="11">
        <v>40092395</v>
      </c>
      <c r="J65" s="11">
        <v>92163293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92163293</v>
      </c>
      <c r="X65" s="11"/>
      <c r="Y65" s="11">
        <v>92163293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9433525</v>
      </c>
      <c r="F66" s="14"/>
      <c r="G66" s="14">
        <v>171159</v>
      </c>
      <c r="H66" s="14">
        <v>1946207</v>
      </c>
      <c r="I66" s="14">
        <v>351088</v>
      </c>
      <c r="J66" s="14">
        <v>2468454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2468454</v>
      </c>
      <c r="X66" s="14"/>
      <c r="Y66" s="14">
        <v>2468454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1241046234</v>
      </c>
      <c r="F67" s="11"/>
      <c r="G67" s="11">
        <v>33544527</v>
      </c>
      <c r="H67" s="11">
        <v>84703775</v>
      </c>
      <c r="I67" s="11">
        <v>69824552</v>
      </c>
      <c r="J67" s="11">
        <v>188072854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188072854</v>
      </c>
      <c r="X67" s="11"/>
      <c r="Y67" s="11">
        <v>188072854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226768060</v>
      </c>
      <c r="F68" s="11"/>
      <c r="G68" s="11">
        <v>5770352</v>
      </c>
      <c r="H68" s="11">
        <v>9604110</v>
      </c>
      <c r="I68" s="11">
        <v>8273821</v>
      </c>
      <c r="J68" s="11">
        <v>23648283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23648283</v>
      </c>
      <c r="X68" s="11"/>
      <c r="Y68" s="11">
        <v>23648283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1477247819</v>
      </c>
      <c r="F69" s="79">
        <f t="shared" si="12"/>
        <v>0</v>
      </c>
      <c r="G69" s="79">
        <f t="shared" si="12"/>
        <v>52569641</v>
      </c>
      <c r="H69" s="79">
        <f t="shared" si="12"/>
        <v>135241387</v>
      </c>
      <c r="I69" s="79">
        <f t="shared" si="12"/>
        <v>118541856</v>
      </c>
      <c r="J69" s="79">
        <f t="shared" si="12"/>
        <v>306352884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306352884</v>
      </c>
      <c r="X69" s="79">
        <f t="shared" si="12"/>
        <v>0</v>
      </c>
      <c r="Y69" s="79">
        <f t="shared" si="12"/>
        <v>306352884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3388083000</v>
      </c>
      <c r="F5" s="43">
        <f t="shared" si="0"/>
        <v>3388083000</v>
      </c>
      <c r="G5" s="43">
        <f t="shared" si="0"/>
        <v>47335000</v>
      </c>
      <c r="H5" s="43">
        <f t="shared" si="0"/>
        <v>177465000</v>
      </c>
      <c r="I5" s="43">
        <f t="shared" si="0"/>
        <v>123670000</v>
      </c>
      <c r="J5" s="43">
        <f t="shared" si="0"/>
        <v>348470000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348470000</v>
      </c>
      <c r="X5" s="43">
        <f t="shared" si="0"/>
        <v>847020750</v>
      </c>
      <c r="Y5" s="43">
        <f t="shared" si="0"/>
        <v>-498550750</v>
      </c>
      <c r="Z5" s="44">
        <f>+IF(X5&lt;&gt;0,+(Y5/X5)*100,0)</f>
        <v>-58.85933136821029</v>
      </c>
      <c r="AA5" s="45">
        <f>SUM(AA11:AA18)</f>
        <v>3388083000</v>
      </c>
    </row>
    <row r="6" spans="1:27" ht="13.5">
      <c r="A6" s="46" t="s">
        <v>32</v>
      </c>
      <c r="B6" s="47"/>
      <c r="C6" s="9"/>
      <c r="D6" s="10"/>
      <c r="E6" s="11">
        <v>192268000</v>
      </c>
      <c r="F6" s="11">
        <v>192268000</v>
      </c>
      <c r="G6" s="11">
        <v>19029000</v>
      </c>
      <c r="H6" s="11">
        <v>151417000</v>
      </c>
      <c r="I6" s="11">
        <v>1957000</v>
      </c>
      <c r="J6" s="11">
        <v>172403000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172403000</v>
      </c>
      <c r="X6" s="11">
        <v>48067000</v>
      </c>
      <c r="Y6" s="11">
        <v>124336000</v>
      </c>
      <c r="Z6" s="2">
        <v>258.67</v>
      </c>
      <c r="AA6" s="15">
        <v>192268000</v>
      </c>
    </row>
    <row r="7" spans="1:27" ht="13.5">
      <c r="A7" s="46" t="s">
        <v>33</v>
      </c>
      <c r="B7" s="47"/>
      <c r="C7" s="9"/>
      <c r="D7" s="10"/>
      <c r="E7" s="11">
        <v>417100000</v>
      </c>
      <c r="F7" s="11">
        <v>417100000</v>
      </c>
      <c r="G7" s="11">
        <v>17157000</v>
      </c>
      <c r="H7" s="11">
        <v>15705000</v>
      </c>
      <c r="I7" s="11">
        <v>21497000</v>
      </c>
      <c r="J7" s="11">
        <v>54359000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54359000</v>
      </c>
      <c r="X7" s="11">
        <v>104275000</v>
      </c>
      <c r="Y7" s="11">
        <v>-49916000</v>
      </c>
      <c r="Z7" s="2">
        <v>-47.87</v>
      </c>
      <c r="AA7" s="15">
        <v>417100000</v>
      </c>
    </row>
    <row r="8" spans="1:27" ht="13.5">
      <c r="A8" s="46" t="s">
        <v>34</v>
      </c>
      <c r="B8" s="47"/>
      <c r="C8" s="9"/>
      <c r="D8" s="10"/>
      <c r="E8" s="11">
        <v>587698000</v>
      </c>
      <c r="F8" s="11">
        <v>587698000</v>
      </c>
      <c r="G8" s="11">
        <v>1674000</v>
      </c>
      <c r="H8" s="11"/>
      <c r="I8" s="11">
        <v>32714000</v>
      </c>
      <c r="J8" s="11">
        <v>34388000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34388000</v>
      </c>
      <c r="X8" s="11">
        <v>146924500</v>
      </c>
      <c r="Y8" s="11">
        <v>-112536500</v>
      </c>
      <c r="Z8" s="2">
        <v>-76.59</v>
      </c>
      <c r="AA8" s="15">
        <v>587698000</v>
      </c>
    </row>
    <row r="9" spans="1:27" ht="13.5">
      <c r="A9" s="46" t="s">
        <v>35</v>
      </c>
      <c r="B9" s="47"/>
      <c r="C9" s="9"/>
      <c r="D9" s="10"/>
      <c r="E9" s="11">
        <v>290649000</v>
      </c>
      <c r="F9" s="11">
        <v>290649000</v>
      </c>
      <c r="G9" s="11">
        <v>28000</v>
      </c>
      <c r="H9" s="11"/>
      <c r="I9" s="11">
        <v>484000</v>
      </c>
      <c r="J9" s="11">
        <v>512000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512000</v>
      </c>
      <c r="X9" s="11">
        <v>72662250</v>
      </c>
      <c r="Y9" s="11">
        <v>-72150250</v>
      </c>
      <c r="Z9" s="2">
        <v>-99.3</v>
      </c>
      <c r="AA9" s="15">
        <v>290649000</v>
      </c>
    </row>
    <row r="10" spans="1:27" ht="13.5">
      <c r="A10" s="46" t="s">
        <v>36</v>
      </c>
      <c r="B10" s="47"/>
      <c r="C10" s="9"/>
      <c r="D10" s="10"/>
      <c r="E10" s="11">
        <v>801668000</v>
      </c>
      <c r="F10" s="11">
        <v>801668000</v>
      </c>
      <c r="G10" s="11">
        <v>5503000</v>
      </c>
      <c r="H10" s="11"/>
      <c r="I10" s="11">
        <v>34033000</v>
      </c>
      <c r="J10" s="11">
        <v>39536000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39536000</v>
      </c>
      <c r="X10" s="11">
        <v>200417000</v>
      </c>
      <c r="Y10" s="11">
        <v>-160881000</v>
      </c>
      <c r="Z10" s="2">
        <v>-80.27</v>
      </c>
      <c r="AA10" s="15">
        <v>801668000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2289383000</v>
      </c>
      <c r="F11" s="51">
        <f t="shared" si="1"/>
        <v>2289383000</v>
      </c>
      <c r="G11" s="51">
        <f t="shared" si="1"/>
        <v>43391000</v>
      </c>
      <c r="H11" s="51">
        <f t="shared" si="1"/>
        <v>167122000</v>
      </c>
      <c r="I11" s="51">
        <f t="shared" si="1"/>
        <v>90685000</v>
      </c>
      <c r="J11" s="51">
        <f t="shared" si="1"/>
        <v>301198000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301198000</v>
      </c>
      <c r="X11" s="51">
        <f t="shared" si="1"/>
        <v>572345750</v>
      </c>
      <c r="Y11" s="51">
        <f t="shared" si="1"/>
        <v>-271147750</v>
      </c>
      <c r="Z11" s="52">
        <f>+IF(X11&lt;&gt;0,+(Y11/X11)*100,0)</f>
        <v>-47.3748167082572</v>
      </c>
      <c r="AA11" s="53">
        <f>SUM(AA6:AA10)</f>
        <v>2289383000</v>
      </c>
    </row>
    <row r="12" spans="1:27" ht="13.5">
      <c r="A12" s="54" t="s">
        <v>38</v>
      </c>
      <c r="B12" s="35"/>
      <c r="C12" s="9"/>
      <c r="D12" s="10"/>
      <c r="E12" s="11">
        <v>263910000</v>
      </c>
      <c r="F12" s="11">
        <v>263910000</v>
      </c>
      <c r="G12" s="11">
        <v>4000</v>
      </c>
      <c r="H12" s="11">
        <v>484000</v>
      </c>
      <c r="I12" s="11">
        <v>6717000</v>
      </c>
      <c r="J12" s="11">
        <v>7205000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7205000</v>
      </c>
      <c r="X12" s="11">
        <v>65977500</v>
      </c>
      <c r="Y12" s="11">
        <v>-58772500</v>
      </c>
      <c r="Z12" s="2">
        <v>-89.08</v>
      </c>
      <c r="AA12" s="15">
        <v>263910000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794409000</v>
      </c>
      <c r="F15" s="11">
        <v>794409000</v>
      </c>
      <c r="G15" s="11">
        <v>3940000</v>
      </c>
      <c r="H15" s="11">
        <v>9859000</v>
      </c>
      <c r="I15" s="11">
        <v>26268000</v>
      </c>
      <c r="J15" s="11">
        <v>40067000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40067000</v>
      </c>
      <c r="X15" s="11">
        <v>198602250</v>
      </c>
      <c r="Y15" s="11">
        <v>-158535250</v>
      </c>
      <c r="Z15" s="2">
        <v>-79.83</v>
      </c>
      <c r="AA15" s="15">
        <v>794409000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>
        <v>177000</v>
      </c>
      <c r="F17" s="11">
        <v>177000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44250</v>
      </c>
      <c r="Y17" s="11">
        <v>-44250</v>
      </c>
      <c r="Z17" s="2">
        <v>-100</v>
      </c>
      <c r="AA17" s="15">
        <v>177000</v>
      </c>
    </row>
    <row r="18" spans="1:27" ht="13.5">
      <c r="A18" s="54" t="s">
        <v>45</v>
      </c>
      <c r="B18" s="35"/>
      <c r="C18" s="16"/>
      <c r="D18" s="17"/>
      <c r="E18" s="18">
        <v>40204000</v>
      </c>
      <c r="F18" s="18">
        <v>40204000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10051000</v>
      </c>
      <c r="Y18" s="18">
        <v>-10051000</v>
      </c>
      <c r="Z18" s="3">
        <v>-100</v>
      </c>
      <c r="AA18" s="23">
        <v>40204000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3336984000</v>
      </c>
      <c r="F20" s="60">
        <f t="shared" si="2"/>
        <v>3336984000</v>
      </c>
      <c r="G20" s="60">
        <f t="shared" si="2"/>
        <v>95602000</v>
      </c>
      <c r="H20" s="60">
        <f t="shared" si="2"/>
        <v>254851000</v>
      </c>
      <c r="I20" s="60">
        <f t="shared" si="2"/>
        <v>246040000</v>
      </c>
      <c r="J20" s="60">
        <f t="shared" si="2"/>
        <v>596493000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596493000</v>
      </c>
      <c r="X20" s="60">
        <f t="shared" si="2"/>
        <v>834246001</v>
      </c>
      <c r="Y20" s="60">
        <f t="shared" si="2"/>
        <v>-237753001</v>
      </c>
      <c r="Z20" s="61">
        <f>+IF(X20&lt;&gt;0,+(Y20/X20)*100,0)</f>
        <v>-28.49914781910953</v>
      </c>
      <c r="AA20" s="62">
        <f>SUM(AA26:AA33)</f>
        <v>3336984000</v>
      </c>
    </row>
    <row r="21" spans="1:27" ht="13.5">
      <c r="A21" s="46" t="s">
        <v>32</v>
      </c>
      <c r="B21" s="47"/>
      <c r="C21" s="9"/>
      <c r="D21" s="10"/>
      <c r="E21" s="11">
        <v>497520214</v>
      </c>
      <c r="F21" s="11">
        <v>497520214</v>
      </c>
      <c r="G21" s="11">
        <v>5813000</v>
      </c>
      <c r="H21" s="11"/>
      <c r="I21" s="11">
        <v>-43366000</v>
      </c>
      <c r="J21" s="11">
        <v>-37553000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-37553000</v>
      </c>
      <c r="X21" s="11">
        <v>124380054</v>
      </c>
      <c r="Y21" s="11">
        <v>-161933054</v>
      </c>
      <c r="Z21" s="2">
        <v>-130.19</v>
      </c>
      <c r="AA21" s="15">
        <v>497520214</v>
      </c>
    </row>
    <row r="22" spans="1:27" ht="13.5">
      <c r="A22" s="46" t="s">
        <v>33</v>
      </c>
      <c r="B22" s="47"/>
      <c r="C22" s="9"/>
      <c r="D22" s="10"/>
      <c r="E22" s="11">
        <v>181214000</v>
      </c>
      <c r="F22" s="11">
        <v>181214000</v>
      </c>
      <c r="G22" s="11"/>
      <c r="H22" s="11"/>
      <c r="I22" s="11">
        <v>16078000</v>
      </c>
      <c r="J22" s="11">
        <v>16078000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16078000</v>
      </c>
      <c r="X22" s="11">
        <v>45303500</v>
      </c>
      <c r="Y22" s="11">
        <v>-29225500</v>
      </c>
      <c r="Z22" s="2">
        <v>-64.51</v>
      </c>
      <c r="AA22" s="15">
        <v>181214000</v>
      </c>
    </row>
    <row r="23" spans="1:27" ht="13.5">
      <c r="A23" s="46" t="s">
        <v>34</v>
      </c>
      <c r="B23" s="47"/>
      <c r="C23" s="9"/>
      <c r="D23" s="10"/>
      <c r="E23" s="11">
        <v>146476000</v>
      </c>
      <c r="F23" s="11">
        <v>146476000</v>
      </c>
      <c r="G23" s="11">
        <v>356000</v>
      </c>
      <c r="H23" s="11">
        <v>38276000</v>
      </c>
      <c r="I23" s="11">
        <v>11171000</v>
      </c>
      <c r="J23" s="11">
        <v>49803000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49803000</v>
      </c>
      <c r="X23" s="11">
        <v>36619000</v>
      </c>
      <c r="Y23" s="11">
        <v>13184000</v>
      </c>
      <c r="Z23" s="2">
        <v>36</v>
      </c>
      <c r="AA23" s="15">
        <v>146476000</v>
      </c>
    </row>
    <row r="24" spans="1:27" ht="13.5">
      <c r="A24" s="46" t="s">
        <v>35</v>
      </c>
      <c r="B24" s="47"/>
      <c r="C24" s="9"/>
      <c r="D24" s="10"/>
      <c r="E24" s="11">
        <v>317102000</v>
      </c>
      <c r="F24" s="11">
        <v>317102000</v>
      </c>
      <c r="G24" s="11"/>
      <c r="H24" s="11">
        <v>80106000</v>
      </c>
      <c r="I24" s="11">
        <v>38495000</v>
      </c>
      <c r="J24" s="11">
        <v>118601000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118601000</v>
      </c>
      <c r="X24" s="11">
        <v>79275500</v>
      </c>
      <c r="Y24" s="11">
        <v>39325500</v>
      </c>
      <c r="Z24" s="2">
        <v>49.61</v>
      </c>
      <c r="AA24" s="15">
        <v>317102000</v>
      </c>
    </row>
    <row r="25" spans="1:27" ht="13.5">
      <c r="A25" s="46" t="s">
        <v>36</v>
      </c>
      <c r="B25" s="47"/>
      <c r="C25" s="9"/>
      <c r="D25" s="10"/>
      <c r="E25" s="11">
        <v>1584811786</v>
      </c>
      <c r="F25" s="11">
        <v>1584811786</v>
      </c>
      <c r="G25" s="11">
        <v>87115000</v>
      </c>
      <c r="H25" s="11">
        <v>130034000</v>
      </c>
      <c r="I25" s="11">
        <v>188714000</v>
      </c>
      <c r="J25" s="11">
        <v>405863000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405863000</v>
      </c>
      <c r="X25" s="11">
        <v>396202947</v>
      </c>
      <c r="Y25" s="11">
        <v>9660053</v>
      </c>
      <c r="Z25" s="2">
        <v>2.44</v>
      </c>
      <c r="AA25" s="15">
        <v>1584811786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2727124000</v>
      </c>
      <c r="F26" s="51">
        <f t="shared" si="3"/>
        <v>2727124000</v>
      </c>
      <c r="G26" s="51">
        <f t="shared" si="3"/>
        <v>93284000</v>
      </c>
      <c r="H26" s="51">
        <f t="shared" si="3"/>
        <v>248416000</v>
      </c>
      <c r="I26" s="51">
        <f t="shared" si="3"/>
        <v>211092000</v>
      </c>
      <c r="J26" s="51">
        <f t="shared" si="3"/>
        <v>552792000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552792000</v>
      </c>
      <c r="X26" s="51">
        <f t="shared" si="3"/>
        <v>681781001</v>
      </c>
      <c r="Y26" s="51">
        <f t="shared" si="3"/>
        <v>-128989001</v>
      </c>
      <c r="Z26" s="52">
        <f>+IF(X26&lt;&gt;0,+(Y26/X26)*100,0)</f>
        <v>-18.919418524541726</v>
      </c>
      <c r="AA26" s="53">
        <f>SUM(AA21:AA25)</f>
        <v>2727124000</v>
      </c>
    </row>
    <row r="27" spans="1:27" ht="13.5">
      <c r="A27" s="54" t="s">
        <v>38</v>
      </c>
      <c r="B27" s="64"/>
      <c r="C27" s="9"/>
      <c r="D27" s="10"/>
      <c r="E27" s="11">
        <v>165696000</v>
      </c>
      <c r="F27" s="11">
        <v>165696000</v>
      </c>
      <c r="G27" s="11"/>
      <c r="H27" s="11"/>
      <c r="I27" s="11">
        <v>21787000</v>
      </c>
      <c r="J27" s="11">
        <v>21787000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21787000</v>
      </c>
      <c r="X27" s="11">
        <v>41424000</v>
      </c>
      <c r="Y27" s="11">
        <v>-19637000</v>
      </c>
      <c r="Z27" s="2">
        <v>-47.4</v>
      </c>
      <c r="AA27" s="15">
        <v>165696000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411868000</v>
      </c>
      <c r="F30" s="11">
        <v>411868000</v>
      </c>
      <c r="G30" s="11">
        <v>2318000</v>
      </c>
      <c r="H30" s="11">
        <v>6435000</v>
      </c>
      <c r="I30" s="11">
        <v>13128000</v>
      </c>
      <c r="J30" s="11">
        <v>21881000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21881000</v>
      </c>
      <c r="X30" s="11">
        <v>102967000</v>
      </c>
      <c r="Y30" s="11">
        <v>-81086000</v>
      </c>
      <c r="Z30" s="2">
        <v>-78.75</v>
      </c>
      <c r="AA30" s="15">
        <v>411868000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32296000</v>
      </c>
      <c r="F33" s="18">
        <v>32296000</v>
      </c>
      <c r="G33" s="18"/>
      <c r="H33" s="18"/>
      <c r="I33" s="18">
        <v>33000</v>
      </c>
      <c r="J33" s="18">
        <v>33000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>
        <v>33000</v>
      </c>
      <c r="X33" s="18">
        <v>8074000</v>
      </c>
      <c r="Y33" s="18">
        <v>-8041000</v>
      </c>
      <c r="Z33" s="3">
        <v>-99.59</v>
      </c>
      <c r="AA33" s="23">
        <v>32296000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689788214</v>
      </c>
      <c r="F36" s="11">
        <f t="shared" si="4"/>
        <v>689788214</v>
      </c>
      <c r="G36" s="11">
        <f t="shared" si="4"/>
        <v>24842000</v>
      </c>
      <c r="H36" s="11">
        <f t="shared" si="4"/>
        <v>151417000</v>
      </c>
      <c r="I36" s="11">
        <f t="shared" si="4"/>
        <v>-41409000</v>
      </c>
      <c r="J36" s="11">
        <f t="shared" si="4"/>
        <v>134850000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134850000</v>
      </c>
      <c r="X36" s="11">
        <f t="shared" si="4"/>
        <v>172447054</v>
      </c>
      <c r="Y36" s="11">
        <f t="shared" si="4"/>
        <v>-37597054</v>
      </c>
      <c r="Z36" s="2">
        <f aca="true" t="shared" si="5" ref="Z36:Z49">+IF(X36&lt;&gt;0,+(Y36/X36)*100,0)</f>
        <v>-21.802085409936897</v>
      </c>
      <c r="AA36" s="15">
        <f>AA6+AA21</f>
        <v>689788214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598314000</v>
      </c>
      <c r="F37" s="11">
        <f t="shared" si="4"/>
        <v>598314000</v>
      </c>
      <c r="G37" s="11">
        <f t="shared" si="4"/>
        <v>17157000</v>
      </c>
      <c r="H37" s="11">
        <f t="shared" si="4"/>
        <v>15705000</v>
      </c>
      <c r="I37" s="11">
        <f t="shared" si="4"/>
        <v>37575000</v>
      </c>
      <c r="J37" s="11">
        <f t="shared" si="4"/>
        <v>70437000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70437000</v>
      </c>
      <c r="X37" s="11">
        <f t="shared" si="4"/>
        <v>149578500</v>
      </c>
      <c r="Y37" s="11">
        <f t="shared" si="4"/>
        <v>-79141500</v>
      </c>
      <c r="Z37" s="2">
        <f t="shared" si="5"/>
        <v>-52.90967619009417</v>
      </c>
      <c r="AA37" s="15">
        <f>AA7+AA22</f>
        <v>598314000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734174000</v>
      </c>
      <c r="F38" s="11">
        <f t="shared" si="4"/>
        <v>734174000</v>
      </c>
      <c r="G38" s="11">
        <f t="shared" si="4"/>
        <v>2030000</v>
      </c>
      <c r="H38" s="11">
        <f t="shared" si="4"/>
        <v>38276000</v>
      </c>
      <c r="I38" s="11">
        <f t="shared" si="4"/>
        <v>43885000</v>
      </c>
      <c r="J38" s="11">
        <f t="shared" si="4"/>
        <v>84191000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84191000</v>
      </c>
      <c r="X38" s="11">
        <f t="shared" si="4"/>
        <v>183543500</v>
      </c>
      <c r="Y38" s="11">
        <f t="shared" si="4"/>
        <v>-99352500</v>
      </c>
      <c r="Z38" s="2">
        <f t="shared" si="5"/>
        <v>-54.13021981165228</v>
      </c>
      <c r="AA38" s="15">
        <f>AA8+AA23</f>
        <v>734174000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607751000</v>
      </c>
      <c r="F39" s="11">
        <f t="shared" si="4"/>
        <v>607751000</v>
      </c>
      <c r="G39" s="11">
        <f t="shared" si="4"/>
        <v>28000</v>
      </c>
      <c r="H39" s="11">
        <f t="shared" si="4"/>
        <v>80106000</v>
      </c>
      <c r="I39" s="11">
        <f t="shared" si="4"/>
        <v>38979000</v>
      </c>
      <c r="J39" s="11">
        <f t="shared" si="4"/>
        <v>119113000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119113000</v>
      </c>
      <c r="X39" s="11">
        <f t="shared" si="4"/>
        <v>151937750</v>
      </c>
      <c r="Y39" s="11">
        <f t="shared" si="4"/>
        <v>-32824750</v>
      </c>
      <c r="Z39" s="2">
        <f t="shared" si="5"/>
        <v>-21.604077985885667</v>
      </c>
      <c r="AA39" s="15">
        <f>AA9+AA24</f>
        <v>607751000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2386479786</v>
      </c>
      <c r="F40" s="11">
        <f t="shared" si="4"/>
        <v>2386479786</v>
      </c>
      <c r="G40" s="11">
        <f t="shared" si="4"/>
        <v>92618000</v>
      </c>
      <c r="H40" s="11">
        <f t="shared" si="4"/>
        <v>130034000</v>
      </c>
      <c r="I40" s="11">
        <f t="shared" si="4"/>
        <v>222747000</v>
      </c>
      <c r="J40" s="11">
        <f t="shared" si="4"/>
        <v>445399000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445399000</v>
      </c>
      <c r="X40" s="11">
        <f t="shared" si="4"/>
        <v>596619947</v>
      </c>
      <c r="Y40" s="11">
        <f t="shared" si="4"/>
        <v>-151220947</v>
      </c>
      <c r="Z40" s="2">
        <f t="shared" si="5"/>
        <v>-25.346277435139125</v>
      </c>
      <c r="AA40" s="15">
        <f>AA10+AA25</f>
        <v>2386479786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5016507000</v>
      </c>
      <c r="F41" s="51">
        <f t="shared" si="6"/>
        <v>5016507000</v>
      </c>
      <c r="G41" s="51">
        <f t="shared" si="6"/>
        <v>136675000</v>
      </c>
      <c r="H41" s="51">
        <f t="shared" si="6"/>
        <v>415538000</v>
      </c>
      <c r="I41" s="51">
        <f t="shared" si="6"/>
        <v>301777000</v>
      </c>
      <c r="J41" s="51">
        <f t="shared" si="6"/>
        <v>853990000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853990000</v>
      </c>
      <c r="X41" s="51">
        <f t="shared" si="6"/>
        <v>1254126751</v>
      </c>
      <c r="Y41" s="51">
        <f t="shared" si="6"/>
        <v>-400136751</v>
      </c>
      <c r="Z41" s="52">
        <f t="shared" si="5"/>
        <v>-31.905606883908977</v>
      </c>
      <c r="AA41" s="53">
        <f>SUM(AA36:AA40)</f>
        <v>5016507000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429606000</v>
      </c>
      <c r="F42" s="67">
        <f t="shared" si="7"/>
        <v>429606000</v>
      </c>
      <c r="G42" s="67">
        <f t="shared" si="7"/>
        <v>4000</v>
      </c>
      <c r="H42" s="67">
        <f t="shared" si="7"/>
        <v>484000</v>
      </c>
      <c r="I42" s="67">
        <f t="shared" si="7"/>
        <v>28504000</v>
      </c>
      <c r="J42" s="67">
        <f t="shared" si="7"/>
        <v>28992000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28992000</v>
      </c>
      <c r="X42" s="67">
        <f t="shared" si="7"/>
        <v>107401500</v>
      </c>
      <c r="Y42" s="67">
        <f t="shared" si="7"/>
        <v>-78409500</v>
      </c>
      <c r="Z42" s="69">
        <f t="shared" si="5"/>
        <v>-73.00596360386028</v>
      </c>
      <c r="AA42" s="68">
        <f aca="true" t="shared" si="8" ref="AA42:AA48">AA12+AA27</f>
        <v>429606000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1206277000</v>
      </c>
      <c r="F45" s="67">
        <f t="shared" si="7"/>
        <v>1206277000</v>
      </c>
      <c r="G45" s="67">
        <f t="shared" si="7"/>
        <v>6258000</v>
      </c>
      <c r="H45" s="67">
        <f t="shared" si="7"/>
        <v>16294000</v>
      </c>
      <c r="I45" s="67">
        <f t="shared" si="7"/>
        <v>39396000</v>
      </c>
      <c r="J45" s="67">
        <f t="shared" si="7"/>
        <v>61948000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61948000</v>
      </c>
      <c r="X45" s="67">
        <f t="shared" si="7"/>
        <v>301569250</v>
      </c>
      <c r="Y45" s="67">
        <f t="shared" si="7"/>
        <v>-239621250</v>
      </c>
      <c r="Z45" s="69">
        <f t="shared" si="5"/>
        <v>-79.45811782865792</v>
      </c>
      <c r="AA45" s="68">
        <f t="shared" si="8"/>
        <v>1206277000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177000</v>
      </c>
      <c r="F47" s="67">
        <f t="shared" si="7"/>
        <v>177000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44250</v>
      </c>
      <c r="Y47" s="67">
        <f t="shared" si="7"/>
        <v>-44250</v>
      </c>
      <c r="Z47" s="69">
        <f t="shared" si="5"/>
        <v>-100</v>
      </c>
      <c r="AA47" s="68">
        <f t="shared" si="8"/>
        <v>177000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72500000</v>
      </c>
      <c r="F48" s="67">
        <f t="shared" si="7"/>
        <v>72500000</v>
      </c>
      <c r="G48" s="67">
        <f t="shared" si="7"/>
        <v>0</v>
      </c>
      <c r="H48" s="67">
        <f t="shared" si="7"/>
        <v>0</v>
      </c>
      <c r="I48" s="67">
        <f t="shared" si="7"/>
        <v>33000</v>
      </c>
      <c r="J48" s="67">
        <f t="shared" si="7"/>
        <v>33000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33000</v>
      </c>
      <c r="X48" s="67">
        <f t="shared" si="7"/>
        <v>18125000</v>
      </c>
      <c r="Y48" s="67">
        <f t="shared" si="7"/>
        <v>-18092000</v>
      </c>
      <c r="Z48" s="69">
        <f t="shared" si="5"/>
        <v>-99.81793103448275</v>
      </c>
      <c r="AA48" s="68">
        <f t="shared" si="8"/>
        <v>72500000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6725067000</v>
      </c>
      <c r="F49" s="79">
        <f t="shared" si="9"/>
        <v>6725067000</v>
      </c>
      <c r="G49" s="79">
        <f t="shared" si="9"/>
        <v>142937000</v>
      </c>
      <c r="H49" s="79">
        <f t="shared" si="9"/>
        <v>432316000</v>
      </c>
      <c r="I49" s="79">
        <f t="shared" si="9"/>
        <v>369710000</v>
      </c>
      <c r="J49" s="79">
        <f t="shared" si="9"/>
        <v>944963000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944963000</v>
      </c>
      <c r="X49" s="79">
        <f t="shared" si="9"/>
        <v>1681266751</v>
      </c>
      <c r="Y49" s="79">
        <f t="shared" si="9"/>
        <v>-736303751</v>
      </c>
      <c r="Z49" s="80">
        <f t="shared" si="5"/>
        <v>-43.79458230301969</v>
      </c>
      <c r="AA49" s="81">
        <f>SUM(AA41:AA48)</f>
        <v>6725067000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3527696032</v>
      </c>
      <c r="F51" s="67">
        <f t="shared" si="10"/>
        <v>3527696032</v>
      </c>
      <c r="G51" s="67">
        <f t="shared" si="10"/>
        <v>80414768</v>
      </c>
      <c r="H51" s="67">
        <f t="shared" si="10"/>
        <v>164067250</v>
      </c>
      <c r="I51" s="67">
        <f t="shared" si="10"/>
        <v>138560538</v>
      </c>
      <c r="J51" s="67">
        <f t="shared" si="10"/>
        <v>383042556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383042556</v>
      </c>
      <c r="X51" s="67">
        <f t="shared" si="10"/>
        <v>881924010</v>
      </c>
      <c r="Y51" s="67">
        <f t="shared" si="10"/>
        <v>-498881454</v>
      </c>
      <c r="Z51" s="69">
        <f>+IF(X51&lt;&gt;0,+(Y51/X51)*100,0)</f>
        <v>-56.56739677605557</v>
      </c>
      <c r="AA51" s="68">
        <f>SUM(AA57:AA61)</f>
        <v>3527696032</v>
      </c>
    </row>
    <row r="52" spans="1:27" ht="13.5">
      <c r="A52" s="84" t="s">
        <v>32</v>
      </c>
      <c r="B52" s="47"/>
      <c r="C52" s="9"/>
      <c r="D52" s="10"/>
      <c r="E52" s="11">
        <v>597208620</v>
      </c>
      <c r="F52" s="11">
        <v>597208620</v>
      </c>
      <c r="G52" s="11">
        <v>23823891</v>
      </c>
      <c r="H52" s="11">
        <v>26474089</v>
      </c>
      <c r="I52" s="11">
        <v>-15459667</v>
      </c>
      <c r="J52" s="11">
        <v>34838313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34838313</v>
      </c>
      <c r="X52" s="11">
        <v>149302155</v>
      </c>
      <c r="Y52" s="11">
        <v>-114463842</v>
      </c>
      <c r="Z52" s="2">
        <v>-76.67</v>
      </c>
      <c r="AA52" s="15">
        <v>597208620</v>
      </c>
    </row>
    <row r="53" spans="1:27" ht="13.5">
      <c r="A53" s="84" t="s">
        <v>33</v>
      </c>
      <c r="B53" s="47"/>
      <c r="C53" s="9"/>
      <c r="D53" s="10"/>
      <c r="E53" s="11">
        <v>1015796030</v>
      </c>
      <c r="F53" s="11">
        <v>1015796030</v>
      </c>
      <c r="G53" s="11">
        <v>21307243</v>
      </c>
      <c r="H53" s="11">
        <v>32080184</v>
      </c>
      <c r="I53" s="11">
        <v>56950782</v>
      </c>
      <c r="J53" s="11">
        <v>110338209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110338209</v>
      </c>
      <c r="X53" s="11">
        <v>253949008</v>
      </c>
      <c r="Y53" s="11">
        <v>-143610799</v>
      </c>
      <c r="Z53" s="2">
        <v>-56.55</v>
      </c>
      <c r="AA53" s="15">
        <v>1015796030</v>
      </c>
    </row>
    <row r="54" spans="1:27" ht="13.5">
      <c r="A54" s="84" t="s">
        <v>34</v>
      </c>
      <c r="B54" s="47"/>
      <c r="C54" s="9"/>
      <c r="D54" s="10"/>
      <c r="E54" s="11">
        <v>783645000</v>
      </c>
      <c r="F54" s="11">
        <v>783645000</v>
      </c>
      <c r="G54" s="11">
        <v>19557522</v>
      </c>
      <c r="H54" s="11">
        <v>42037798</v>
      </c>
      <c r="I54" s="11">
        <v>40438662</v>
      </c>
      <c r="J54" s="11">
        <v>102033982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102033982</v>
      </c>
      <c r="X54" s="11">
        <v>195911250</v>
      </c>
      <c r="Y54" s="11">
        <v>-93877268</v>
      </c>
      <c r="Z54" s="2">
        <v>-47.92</v>
      </c>
      <c r="AA54" s="15">
        <v>783645000</v>
      </c>
    </row>
    <row r="55" spans="1:27" ht="13.5">
      <c r="A55" s="84" t="s">
        <v>35</v>
      </c>
      <c r="B55" s="47"/>
      <c r="C55" s="9"/>
      <c r="D55" s="10"/>
      <c r="E55" s="11">
        <v>302601000</v>
      </c>
      <c r="F55" s="11">
        <v>302601000</v>
      </c>
      <c r="G55" s="11">
        <v>1125324</v>
      </c>
      <c r="H55" s="11">
        <v>14418457</v>
      </c>
      <c r="I55" s="11">
        <v>15438501</v>
      </c>
      <c r="J55" s="11">
        <v>30982282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30982282</v>
      </c>
      <c r="X55" s="11">
        <v>75650250</v>
      </c>
      <c r="Y55" s="11">
        <v>-44667968</v>
      </c>
      <c r="Z55" s="2">
        <v>-59.05</v>
      </c>
      <c r="AA55" s="15">
        <v>302601000</v>
      </c>
    </row>
    <row r="56" spans="1:27" ht="13.5">
      <c r="A56" s="84" t="s">
        <v>36</v>
      </c>
      <c r="B56" s="47"/>
      <c r="C56" s="9"/>
      <c r="D56" s="10"/>
      <c r="E56" s="11">
        <v>12004350</v>
      </c>
      <c r="F56" s="11">
        <v>12004350</v>
      </c>
      <c r="G56" s="11">
        <v>1974677</v>
      </c>
      <c r="H56" s="11">
        <v>20480035</v>
      </c>
      <c r="I56" s="11">
        <v>-10988639</v>
      </c>
      <c r="J56" s="11">
        <v>11466073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11466073</v>
      </c>
      <c r="X56" s="11">
        <v>3001088</v>
      </c>
      <c r="Y56" s="11">
        <v>8464985</v>
      </c>
      <c r="Z56" s="2">
        <v>282.06</v>
      </c>
      <c r="AA56" s="15">
        <v>12004350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2711255000</v>
      </c>
      <c r="F57" s="51">
        <f t="shared" si="11"/>
        <v>2711255000</v>
      </c>
      <c r="G57" s="51">
        <f t="shared" si="11"/>
        <v>67788657</v>
      </c>
      <c r="H57" s="51">
        <f t="shared" si="11"/>
        <v>135490563</v>
      </c>
      <c r="I57" s="51">
        <f t="shared" si="11"/>
        <v>86379639</v>
      </c>
      <c r="J57" s="51">
        <f t="shared" si="11"/>
        <v>289658859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289658859</v>
      </c>
      <c r="X57" s="51">
        <f t="shared" si="11"/>
        <v>677813751</v>
      </c>
      <c r="Y57" s="51">
        <f t="shared" si="11"/>
        <v>-388154892</v>
      </c>
      <c r="Z57" s="52">
        <f>+IF(X57&lt;&gt;0,+(Y57/X57)*100,0)</f>
        <v>-57.26571516546291</v>
      </c>
      <c r="AA57" s="53">
        <f>SUM(AA52:AA56)</f>
        <v>2711255000</v>
      </c>
    </row>
    <row r="58" spans="1:27" ht="13.5">
      <c r="A58" s="86" t="s">
        <v>38</v>
      </c>
      <c r="B58" s="35"/>
      <c r="C58" s="9"/>
      <c r="D58" s="10"/>
      <c r="E58" s="11">
        <v>257078002</v>
      </c>
      <c r="F58" s="11">
        <v>257078002</v>
      </c>
      <c r="G58" s="11">
        <v>1949723</v>
      </c>
      <c r="H58" s="11">
        <v>7328483</v>
      </c>
      <c r="I58" s="11">
        <v>10002637</v>
      </c>
      <c r="J58" s="11">
        <v>19280843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19280843</v>
      </c>
      <c r="X58" s="11">
        <v>64269501</v>
      </c>
      <c r="Y58" s="11">
        <v>-44988658</v>
      </c>
      <c r="Z58" s="2">
        <v>-70</v>
      </c>
      <c r="AA58" s="15">
        <v>257078002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559363030</v>
      </c>
      <c r="F61" s="11">
        <v>559363030</v>
      </c>
      <c r="G61" s="11">
        <v>10676388</v>
      </c>
      <c r="H61" s="11">
        <v>21248204</v>
      </c>
      <c r="I61" s="11">
        <v>42178262</v>
      </c>
      <c r="J61" s="11">
        <v>74102854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74102854</v>
      </c>
      <c r="X61" s="11">
        <v>139840758</v>
      </c>
      <c r="Y61" s="11">
        <v>-65737904</v>
      </c>
      <c r="Z61" s="2">
        <v>-47.01</v>
      </c>
      <c r="AA61" s="15">
        <v>559363030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660367262</v>
      </c>
      <c r="F65" s="11"/>
      <c r="G65" s="11"/>
      <c r="H65" s="11">
        <v>7437</v>
      </c>
      <c r="I65" s="11">
        <v>679952</v>
      </c>
      <c r="J65" s="11">
        <v>687389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687389</v>
      </c>
      <c r="X65" s="11"/>
      <c r="Y65" s="11">
        <v>687389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138315875</v>
      </c>
      <c r="F66" s="14"/>
      <c r="G66" s="14">
        <v>787779</v>
      </c>
      <c r="H66" s="14">
        <v>1285181</v>
      </c>
      <c r="I66" s="14">
        <v>1658718</v>
      </c>
      <c r="J66" s="14">
        <v>3731678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3731678</v>
      </c>
      <c r="X66" s="14"/>
      <c r="Y66" s="14">
        <v>3731678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2452996616</v>
      </c>
      <c r="F67" s="11"/>
      <c r="G67" s="11">
        <v>79617999</v>
      </c>
      <c r="H67" s="11">
        <v>161297468</v>
      </c>
      <c r="I67" s="11">
        <v>136195488</v>
      </c>
      <c r="J67" s="11">
        <v>377110955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377110955</v>
      </c>
      <c r="X67" s="11"/>
      <c r="Y67" s="11">
        <v>377110955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276019686</v>
      </c>
      <c r="F68" s="11"/>
      <c r="G68" s="11">
        <v>8990</v>
      </c>
      <c r="H68" s="11">
        <v>1477164</v>
      </c>
      <c r="I68" s="11">
        <v>26380</v>
      </c>
      <c r="J68" s="11">
        <v>1512534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1512534</v>
      </c>
      <c r="X68" s="11"/>
      <c r="Y68" s="11">
        <v>1512534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3527699439</v>
      </c>
      <c r="F69" s="79">
        <f t="shared" si="12"/>
        <v>0</v>
      </c>
      <c r="G69" s="79">
        <f t="shared" si="12"/>
        <v>80414768</v>
      </c>
      <c r="H69" s="79">
        <f t="shared" si="12"/>
        <v>164067250</v>
      </c>
      <c r="I69" s="79">
        <f t="shared" si="12"/>
        <v>138560538</v>
      </c>
      <c r="J69" s="79">
        <f t="shared" si="12"/>
        <v>383042556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383042556</v>
      </c>
      <c r="X69" s="79">
        <f t="shared" si="12"/>
        <v>0</v>
      </c>
      <c r="Y69" s="79">
        <f t="shared" si="12"/>
        <v>383042556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3099399103</v>
      </c>
      <c r="D5" s="42">
        <f t="shared" si="0"/>
        <v>0</v>
      </c>
      <c r="E5" s="43">
        <f t="shared" si="0"/>
        <v>3598929235</v>
      </c>
      <c r="F5" s="43">
        <f t="shared" si="0"/>
        <v>3621871376</v>
      </c>
      <c r="G5" s="43">
        <f t="shared" si="0"/>
        <v>28430058</v>
      </c>
      <c r="H5" s="43">
        <f t="shared" si="0"/>
        <v>168418417</v>
      </c>
      <c r="I5" s="43">
        <f t="shared" si="0"/>
        <v>260223408</v>
      </c>
      <c r="J5" s="43">
        <f t="shared" si="0"/>
        <v>457071883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457071883</v>
      </c>
      <c r="X5" s="43">
        <f t="shared" si="0"/>
        <v>905467845</v>
      </c>
      <c r="Y5" s="43">
        <f t="shared" si="0"/>
        <v>-448395962</v>
      </c>
      <c r="Z5" s="44">
        <f>+IF(X5&lt;&gt;0,+(Y5/X5)*100,0)</f>
        <v>-49.52091501382912</v>
      </c>
      <c r="AA5" s="45">
        <f>SUM(AA11:AA18)</f>
        <v>3621871376</v>
      </c>
    </row>
    <row r="6" spans="1:27" ht="13.5">
      <c r="A6" s="46" t="s">
        <v>32</v>
      </c>
      <c r="B6" s="47"/>
      <c r="C6" s="9">
        <v>691314860</v>
      </c>
      <c r="D6" s="10"/>
      <c r="E6" s="11">
        <v>820979739</v>
      </c>
      <c r="F6" s="11">
        <v>826152591</v>
      </c>
      <c r="G6" s="11">
        <v>-3156911</v>
      </c>
      <c r="H6" s="11">
        <v>60074907</v>
      </c>
      <c r="I6" s="11">
        <v>78593061</v>
      </c>
      <c r="J6" s="11">
        <v>135511057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135511057</v>
      </c>
      <c r="X6" s="11">
        <v>206538148</v>
      </c>
      <c r="Y6" s="11">
        <v>-71027091</v>
      </c>
      <c r="Z6" s="2">
        <v>-34.39</v>
      </c>
      <c r="AA6" s="15">
        <v>826152591</v>
      </c>
    </row>
    <row r="7" spans="1:27" ht="13.5">
      <c r="A7" s="46" t="s">
        <v>33</v>
      </c>
      <c r="B7" s="47"/>
      <c r="C7" s="9">
        <v>469844511</v>
      </c>
      <c r="D7" s="10"/>
      <c r="E7" s="11">
        <v>635891000</v>
      </c>
      <c r="F7" s="11">
        <v>636686980</v>
      </c>
      <c r="G7" s="11">
        <v>14623632</v>
      </c>
      <c r="H7" s="11">
        <v>31333109</v>
      </c>
      <c r="I7" s="11">
        <v>38076986</v>
      </c>
      <c r="J7" s="11">
        <v>84033727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84033727</v>
      </c>
      <c r="X7" s="11">
        <v>159171745</v>
      </c>
      <c r="Y7" s="11">
        <v>-75138018</v>
      </c>
      <c r="Z7" s="2">
        <v>-47.21</v>
      </c>
      <c r="AA7" s="15">
        <v>636686980</v>
      </c>
    </row>
    <row r="8" spans="1:27" ht="13.5">
      <c r="A8" s="46" t="s">
        <v>34</v>
      </c>
      <c r="B8" s="47"/>
      <c r="C8" s="9">
        <v>155591091</v>
      </c>
      <c r="D8" s="10"/>
      <c r="E8" s="11">
        <v>311421386</v>
      </c>
      <c r="F8" s="11">
        <v>311421386</v>
      </c>
      <c r="G8" s="11">
        <v>-1740262</v>
      </c>
      <c r="H8" s="11">
        <v>5804997</v>
      </c>
      <c r="I8" s="11">
        <v>7939413</v>
      </c>
      <c r="J8" s="11">
        <v>12004148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12004148</v>
      </c>
      <c r="X8" s="11">
        <v>77855347</v>
      </c>
      <c r="Y8" s="11">
        <v>-65851199</v>
      </c>
      <c r="Z8" s="2">
        <v>-84.58</v>
      </c>
      <c r="AA8" s="15">
        <v>311421386</v>
      </c>
    </row>
    <row r="9" spans="1:27" ht="13.5">
      <c r="A9" s="46" t="s">
        <v>35</v>
      </c>
      <c r="B9" s="47"/>
      <c r="C9" s="9">
        <v>221385217</v>
      </c>
      <c r="D9" s="10"/>
      <c r="E9" s="11">
        <v>261175099</v>
      </c>
      <c r="F9" s="11">
        <v>263006795</v>
      </c>
      <c r="G9" s="11">
        <v>12171190</v>
      </c>
      <c r="H9" s="11">
        <v>13362961</v>
      </c>
      <c r="I9" s="11">
        <v>21048875</v>
      </c>
      <c r="J9" s="11">
        <v>46583026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46583026</v>
      </c>
      <c r="X9" s="11">
        <v>65751699</v>
      </c>
      <c r="Y9" s="11">
        <v>-19168673</v>
      </c>
      <c r="Z9" s="2">
        <v>-29.15</v>
      </c>
      <c r="AA9" s="15">
        <v>263006795</v>
      </c>
    </row>
    <row r="10" spans="1:27" ht="13.5">
      <c r="A10" s="46" t="s">
        <v>36</v>
      </c>
      <c r="B10" s="47"/>
      <c r="C10" s="9">
        <v>331857611</v>
      </c>
      <c r="D10" s="10"/>
      <c r="E10" s="11">
        <v>359148759</v>
      </c>
      <c r="F10" s="11">
        <v>379856951</v>
      </c>
      <c r="G10" s="11">
        <v>-1481995</v>
      </c>
      <c r="H10" s="11">
        <v>5521766</v>
      </c>
      <c r="I10" s="11">
        <v>10022150</v>
      </c>
      <c r="J10" s="11">
        <v>14061921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14061921</v>
      </c>
      <c r="X10" s="11">
        <v>94964238</v>
      </c>
      <c r="Y10" s="11">
        <v>-80902317</v>
      </c>
      <c r="Z10" s="2">
        <v>-85.19</v>
      </c>
      <c r="AA10" s="15">
        <v>379856951</v>
      </c>
    </row>
    <row r="11" spans="1:27" ht="13.5">
      <c r="A11" s="48" t="s">
        <v>37</v>
      </c>
      <c r="B11" s="47"/>
      <c r="C11" s="49">
        <f aca="true" t="shared" si="1" ref="C11:Y11">SUM(C6:C10)</f>
        <v>1869993290</v>
      </c>
      <c r="D11" s="50">
        <f t="shared" si="1"/>
        <v>0</v>
      </c>
      <c r="E11" s="51">
        <f t="shared" si="1"/>
        <v>2388615983</v>
      </c>
      <c r="F11" s="51">
        <f t="shared" si="1"/>
        <v>2417124703</v>
      </c>
      <c r="G11" s="51">
        <f t="shared" si="1"/>
        <v>20415654</v>
      </c>
      <c r="H11" s="51">
        <f t="shared" si="1"/>
        <v>116097740</v>
      </c>
      <c r="I11" s="51">
        <f t="shared" si="1"/>
        <v>155680485</v>
      </c>
      <c r="J11" s="51">
        <f t="shared" si="1"/>
        <v>292193879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292193879</v>
      </c>
      <c r="X11" s="51">
        <f t="shared" si="1"/>
        <v>604281177</v>
      </c>
      <c r="Y11" s="51">
        <f t="shared" si="1"/>
        <v>-312087298</v>
      </c>
      <c r="Z11" s="52">
        <f>+IF(X11&lt;&gt;0,+(Y11/X11)*100,0)</f>
        <v>-51.64603993614052</v>
      </c>
      <c r="AA11" s="53">
        <f>SUM(AA6:AA10)</f>
        <v>2417124703</v>
      </c>
    </row>
    <row r="12" spans="1:27" ht="13.5">
      <c r="A12" s="54" t="s">
        <v>38</v>
      </c>
      <c r="B12" s="35"/>
      <c r="C12" s="9">
        <v>79887938</v>
      </c>
      <c r="D12" s="10"/>
      <c r="E12" s="11">
        <v>96810098</v>
      </c>
      <c r="F12" s="11">
        <v>97566693</v>
      </c>
      <c r="G12" s="11">
        <v>1321144</v>
      </c>
      <c r="H12" s="11">
        <v>9504844</v>
      </c>
      <c r="I12" s="11">
        <v>2969938</v>
      </c>
      <c r="J12" s="11">
        <v>13795926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13795926</v>
      </c>
      <c r="X12" s="11">
        <v>24391673</v>
      </c>
      <c r="Y12" s="11">
        <v>-10595747</v>
      </c>
      <c r="Z12" s="2">
        <v>-43.44</v>
      </c>
      <c r="AA12" s="15">
        <v>97566693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53319291</v>
      </c>
      <c r="D14" s="10"/>
      <c r="E14" s="11">
        <v>650000</v>
      </c>
      <c r="F14" s="11">
        <v>650000</v>
      </c>
      <c r="G14" s="11"/>
      <c r="H14" s="11"/>
      <c r="I14" s="11">
        <v>1520973</v>
      </c>
      <c r="J14" s="11">
        <v>1520973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1520973</v>
      </c>
      <c r="X14" s="11">
        <v>162500</v>
      </c>
      <c r="Y14" s="11">
        <v>1358473</v>
      </c>
      <c r="Z14" s="2">
        <v>835.98</v>
      </c>
      <c r="AA14" s="15">
        <v>650000</v>
      </c>
    </row>
    <row r="15" spans="1:27" ht="13.5">
      <c r="A15" s="54" t="s">
        <v>41</v>
      </c>
      <c r="B15" s="35" t="s">
        <v>42</v>
      </c>
      <c r="C15" s="9">
        <v>1095703962</v>
      </c>
      <c r="D15" s="10"/>
      <c r="E15" s="11">
        <v>1112853154</v>
      </c>
      <c r="F15" s="11">
        <v>1106529980</v>
      </c>
      <c r="G15" s="11">
        <v>6693260</v>
      </c>
      <c r="H15" s="11">
        <v>42815833</v>
      </c>
      <c r="I15" s="11">
        <v>100052012</v>
      </c>
      <c r="J15" s="11">
        <v>149561105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149561105</v>
      </c>
      <c r="X15" s="11">
        <v>276632495</v>
      </c>
      <c r="Y15" s="11">
        <v>-127071390</v>
      </c>
      <c r="Z15" s="2">
        <v>-45.94</v>
      </c>
      <c r="AA15" s="15">
        <v>1106529980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494622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2834886582</v>
      </c>
      <c r="D20" s="59">
        <f t="shared" si="2"/>
        <v>0</v>
      </c>
      <c r="E20" s="60">
        <f t="shared" si="2"/>
        <v>3175326921</v>
      </c>
      <c r="F20" s="60">
        <f t="shared" si="2"/>
        <v>3282852425</v>
      </c>
      <c r="G20" s="60">
        <f t="shared" si="2"/>
        <v>35246054</v>
      </c>
      <c r="H20" s="60">
        <f t="shared" si="2"/>
        <v>156278950</v>
      </c>
      <c r="I20" s="60">
        <f t="shared" si="2"/>
        <v>193996449</v>
      </c>
      <c r="J20" s="60">
        <f t="shared" si="2"/>
        <v>385521453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385521453</v>
      </c>
      <c r="X20" s="60">
        <f t="shared" si="2"/>
        <v>820713107</v>
      </c>
      <c r="Y20" s="60">
        <f t="shared" si="2"/>
        <v>-435191654</v>
      </c>
      <c r="Z20" s="61">
        <f>+IF(X20&lt;&gt;0,+(Y20/X20)*100,0)</f>
        <v>-53.026039219817164</v>
      </c>
      <c r="AA20" s="62">
        <f>SUM(AA26:AA33)</f>
        <v>3282852425</v>
      </c>
    </row>
    <row r="21" spans="1:27" ht="13.5">
      <c r="A21" s="46" t="s">
        <v>32</v>
      </c>
      <c r="B21" s="47"/>
      <c r="C21" s="9">
        <v>489554830</v>
      </c>
      <c r="D21" s="10"/>
      <c r="E21" s="11">
        <v>589079715</v>
      </c>
      <c r="F21" s="11">
        <v>644927187</v>
      </c>
      <c r="G21" s="11">
        <v>334972</v>
      </c>
      <c r="H21" s="11">
        <v>48689173</v>
      </c>
      <c r="I21" s="11">
        <v>43873353</v>
      </c>
      <c r="J21" s="11">
        <v>92897498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92897498</v>
      </c>
      <c r="X21" s="11">
        <v>161231797</v>
      </c>
      <c r="Y21" s="11">
        <v>-68334299</v>
      </c>
      <c r="Z21" s="2">
        <v>-42.38</v>
      </c>
      <c r="AA21" s="15">
        <v>644927187</v>
      </c>
    </row>
    <row r="22" spans="1:27" ht="13.5">
      <c r="A22" s="46" t="s">
        <v>33</v>
      </c>
      <c r="B22" s="47"/>
      <c r="C22" s="9">
        <v>466390780</v>
      </c>
      <c r="D22" s="10"/>
      <c r="E22" s="11">
        <v>664045800</v>
      </c>
      <c r="F22" s="11">
        <v>668165193</v>
      </c>
      <c r="G22" s="11">
        <v>12905673</v>
      </c>
      <c r="H22" s="11">
        <v>24699504</v>
      </c>
      <c r="I22" s="11">
        <v>26400182</v>
      </c>
      <c r="J22" s="11">
        <v>64005359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64005359</v>
      </c>
      <c r="X22" s="11">
        <v>167041298</v>
      </c>
      <c r="Y22" s="11">
        <v>-103035939</v>
      </c>
      <c r="Z22" s="2">
        <v>-61.68</v>
      </c>
      <c r="AA22" s="15">
        <v>668165193</v>
      </c>
    </row>
    <row r="23" spans="1:27" ht="13.5">
      <c r="A23" s="46" t="s">
        <v>34</v>
      </c>
      <c r="B23" s="47"/>
      <c r="C23" s="9">
        <v>405673536</v>
      </c>
      <c r="D23" s="10"/>
      <c r="E23" s="11">
        <v>286166685</v>
      </c>
      <c r="F23" s="11">
        <v>286266685</v>
      </c>
      <c r="G23" s="11">
        <v>17113823</v>
      </c>
      <c r="H23" s="11">
        <v>26151621</v>
      </c>
      <c r="I23" s="11">
        <v>32662794</v>
      </c>
      <c r="J23" s="11">
        <v>75928238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75928238</v>
      </c>
      <c r="X23" s="11">
        <v>71566671</v>
      </c>
      <c r="Y23" s="11">
        <v>4361567</v>
      </c>
      <c r="Z23" s="2">
        <v>6.09</v>
      </c>
      <c r="AA23" s="15">
        <v>286266685</v>
      </c>
    </row>
    <row r="24" spans="1:27" ht="13.5">
      <c r="A24" s="46" t="s">
        <v>35</v>
      </c>
      <c r="B24" s="47"/>
      <c r="C24" s="9">
        <v>467649716</v>
      </c>
      <c r="D24" s="10"/>
      <c r="E24" s="11">
        <v>547701685</v>
      </c>
      <c r="F24" s="11">
        <v>547701685</v>
      </c>
      <c r="G24" s="11">
        <v>3602680</v>
      </c>
      <c r="H24" s="11">
        <v>20131569</v>
      </c>
      <c r="I24" s="11">
        <v>36413787</v>
      </c>
      <c r="J24" s="11">
        <v>60148036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60148036</v>
      </c>
      <c r="X24" s="11">
        <v>136925421</v>
      </c>
      <c r="Y24" s="11">
        <v>-76777385</v>
      </c>
      <c r="Z24" s="2">
        <v>-56.07</v>
      </c>
      <c r="AA24" s="15">
        <v>547701685</v>
      </c>
    </row>
    <row r="25" spans="1:27" ht="13.5">
      <c r="A25" s="46" t="s">
        <v>36</v>
      </c>
      <c r="B25" s="47"/>
      <c r="C25" s="9">
        <v>322229796</v>
      </c>
      <c r="D25" s="10"/>
      <c r="E25" s="11">
        <v>145460000</v>
      </c>
      <c r="F25" s="11">
        <v>174952914</v>
      </c>
      <c r="G25" s="11">
        <v>-3045930</v>
      </c>
      <c r="H25" s="11">
        <v>5136719</v>
      </c>
      <c r="I25" s="11">
        <v>12335345</v>
      </c>
      <c r="J25" s="11">
        <v>14426134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14426134</v>
      </c>
      <c r="X25" s="11">
        <v>43738229</v>
      </c>
      <c r="Y25" s="11">
        <v>-29312095</v>
      </c>
      <c r="Z25" s="2">
        <v>-67.02</v>
      </c>
      <c r="AA25" s="15">
        <v>174952914</v>
      </c>
    </row>
    <row r="26" spans="1:27" ht="13.5">
      <c r="A26" s="48" t="s">
        <v>37</v>
      </c>
      <c r="B26" s="63"/>
      <c r="C26" s="49">
        <f aca="true" t="shared" si="3" ref="C26:Y26">SUM(C21:C25)</f>
        <v>2151498658</v>
      </c>
      <c r="D26" s="50">
        <f t="shared" si="3"/>
        <v>0</v>
      </c>
      <c r="E26" s="51">
        <f t="shared" si="3"/>
        <v>2232453885</v>
      </c>
      <c r="F26" s="51">
        <f t="shared" si="3"/>
        <v>2322013664</v>
      </c>
      <c r="G26" s="51">
        <f t="shared" si="3"/>
        <v>30911218</v>
      </c>
      <c r="H26" s="51">
        <f t="shared" si="3"/>
        <v>124808586</v>
      </c>
      <c r="I26" s="51">
        <f t="shared" si="3"/>
        <v>151685461</v>
      </c>
      <c r="J26" s="51">
        <f t="shared" si="3"/>
        <v>307405265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307405265</v>
      </c>
      <c r="X26" s="51">
        <f t="shared" si="3"/>
        <v>580503416</v>
      </c>
      <c r="Y26" s="51">
        <f t="shared" si="3"/>
        <v>-273098151</v>
      </c>
      <c r="Z26" s="52">
        <f>+IF(X26&lt;&gt;0,+(Y26/X26)*100,0)</f>
        <v>-47.04505494245016</v>
      </c>
      <c r="AA26" s="53">
        <f>SUM(AA21:AA25)</f>
        <v>2322013664</v>
      </c>
    </row>
    <row r="27" spans="1:27" ht="13.5">
      <c r="A27" s="54" t="s">
        <v>38</v>
      </c>
      <c r="B27" s="64"/>
      <c r="C27" s="9">
        <v>144735127</v>
      </c>
      <c r="D27" s="10"/>
      <c r="E27" s="11">
        <v>199834987</v>
      </c>
      <c r="F27" s="11">
        <v>202941218</v>
      </c>
      <c r="G27" s="11">
        <v>1115631</v>
      </c>
      <c r="H27" s="11">
        <v>10252414</v>
      </c>
      <c r="I27" s="11">
        <v>12267508</v>
      </c>
      <c r="J27" s="11">
        <v>23635553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23635553</v>
      </c>
      <c r="X27" s="11">
        <v>50735305</v>
      </c>
      <c r="Y27" s="11">
        <v>-27099752</v>
      </c>
      <c r="Z27" s="2">
        <v>-53.41</v>
      </c>
      <c r="AA27" s="15">
        <v>202941218</v>
      </c>
    </row>
    <row r="28" spans="1:27" ht="13.5">
      <c r="A28" s="54" t="s">
        <v>39</v>
      </c>
      <c r="B28" s="64"/>
      <c r="C28" s="12">
        <v>6546520</v>
      </c>
      <c r="D28" s="13"/>
      <c r="E28" s="14">
        <v>47207919</v>
      </c>
      <c r="F28" s="14">
        <v>47228883</v>
      </c>
      <c r="G28" s="14"/>
      <c r="H28" s="14">
        <v>3440524</v>
      </c>
      <c r="I28" s="14">
        <v>2826026</v>
      </c>
      <c r="J28" s="14">
        <v>6266550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6266550</v>
      </c>
      <c r="X28" s="14">
        <v>11807221</v>
      </c>
      <c r="Y28" s="14">
        <v>-5540671</v>
      </c>
      <c r="Z28" s="2">
        <v>-46.93</v>
      </c>
      <c r="AA28" s="22">
        <v>47228883</v>
      </c>
    </row>
    <row r="29" spans="1:27" ht="13.5">
      <c r="A29" s="54" t="s">
        <v>40</v>
      </c>
      <c r="B29" s="64"/>
      <c r="C29" s="9">
        <v>2399971</v>
      </c>
      <c r="D29" s="10"/>
      <c r="E29" s="11">
        <v>52850000</v>
      </c>
      <c r="F29" s="11">
        <v>52850000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13212500</v>
      </c>
      <c r="Y29" s="11">
        <v>-13212500</v>
      </c>
      <c r="Z29" s="2">
        <v>-100</v>
      </c>
      <c r="AA29" s="15">
        <v>52850000</v>
      </c>
    </row>
    <row r="30" spans="1:27" ht="13.5">
      <c r="A30" s="54" t="s">
        <v>41</v>
      </c>
      <c r="B30" s="35" t="s">
        <v>42</v>
      </c>
      <c r="C30" s="9">
        <v>529706306</v>
      </c>
      <c r="D30" s="10"/>
      <c r="E30" s="11">
        <v>637730130</v>
      </c>
      <c r="F30" s="11">
        <v>652568660</v>
      </c>
      <c r="G30" s="11">
        <v>3219205</v>
      </c>
      <c r="H30" s="11">
        <v>17777426</v>
      </c>
      <c r="I30" s="11">
        <v>27217454</v>
      </c>
      <c r="J30" s="11">
        <v>48214085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48214085</v>
      </c>
      <c r="X30" s="11">
        <v>163142165</v>
      </c>
      <c r="Y30" s="11">
        <v>-114928080</v>
      </c>
      <c r="Z30" s="2">
        <v>-70.45</v>
      </c>
      <c r="AA30" s="15">
        <v>652568660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5250000</v>
      </c>
      <c r="F33" s="18">
        <v>5250000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1312500</v>
      </c>
      <c r="Y33" s="18">
        <v>-1312500</v>
      </c>
      <c r="Z33" s="3">
        <v>-100</v>
      </c>
      <c r="AA33" s="23">
        <v>5250000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1180869690</v>
      </c>
      <c r="D36" s="10">
        <f t="shared" si="4"/>
        <v>0</v>
      </c>
      <c r="E36" s="11">
        <f t="shared" si="4"/>
        <v>1410059454</v>
      </c>
      <c r="F36" s="11">
        <f t="shared" si="4"/>
        <v>1471079778</v>
      </c>
      <c r="G36" s="11">
        <f t="shared" si="4"/>
        <v>-2821939</v>
      </c>
      <c r="H36" s="11">
        <f t="shared" si="4"/>
        <v>108764080</v>
      </c>
      <c r="I36" s="11">
        <f t="shared" si="4"/>
        <v>122466414</v>
      </c>
      <c r="J36" s="11">
        <f t="shared" si="4"/>
        <v>228408555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228408555</v>
      </c>
      <c r="X36" s="11">
        <f t="shared" si="4"/>
        <v>367769945</v>
      </c>
      <c r="Y36" s="11">
        <f t="shared" si="4"/>
        <v>-139361390</v>
      </c>
      <c r="Z36" s="2">
        <f aca="true" t="shared" si="5" ref="Z36:Z49">+IF(X36&lt;&gt;0,+(Y36/X36)*100,0)</f>
        <v>-37.893632118307</v>
      </c>
      <c r="AA36" s="15">
        <f>AA6+AA21</f>
        <v>1471079778</v>
      </c>
    </row>
    <row r="37" spans="1:27" ht="13.5">
      <c r="A37" s="46" t="s">
        <v>33</v>
      </c>
      <c r="B37" s="47"/>
      <c r="C37" s="9">
        <f t="shared" si="4"/>
        <v>936235291</v>
      </c>
      <c r="D37" s="10">
        <f t="shared" si="4"/>
        <v>0</v>
      </c>
      <c r="E37" s="11">
        <f t="shared" si="4"/>
        <v>1299936800</v>
      </c>
      <c r="F37" s="11">
        <f t="shared" si="4"/>
        <v>1304852173</v>
      </c>
      <c r="G37" s="11">
        <f t="shared" si="4"/>
        <v>27529305</v>
      </c>
      <c r="H37" s="11">
        <f t="shared" si="4"/>
        <v>56032613</v>
      </c>
      <c r="I37" s="11">
        <f t="shared" si="4"/>
        <v>64477168</v>
      </c>
      <c r="J37" s="11">
        <f t="shared" si="4"/>
        <v>148039086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148039086</v>
      </c>
      <c r="X37" s="11">
        <f t="shared" si="4"/>
        <v>326213043</v>
      </c>
      <c r="Y37" s="11">
        <f t="shared" si="4"/>
        <v>-178173957</v>
      </c>
      <c r="Z37" s="2">
        <f t="shared" si="5"/>
        <v>-54.618894254329376</v>
      </c>
      <c r="AA37" s="15">
        <f>AA7+AA22</f>
        <v>1304852173</v>
      </c>
    </row>
    <row r="38" spans="1:27" ht="13.5">
      <c r="A38" s="46" t="s">
        <v>34</v>
      </c>
      <c r="B38" s="47"/>
      <c r="C38" s="9">
        <f t="shared" si="4"/>
        <v>561264627</v>
      </c>
      <c r="D38" s="10">
        <f t="shared" si="4"/>
        <v>0</v>
      </c>
      <c r="E38" s="11">
        <f t="shared" si="4"/>
        <v>597588071</v>
      </c>
      <c r="F38" s="11">
        <f t="shared" si="4"/>
        <v>597688071</v>
      </c>
      <c r="G38" s="11">
        <f t="shared" si="4"/>
        <v>15373561</v>
      </c>
      <c r="H38" s="11">
        <f t="shared" si="4"/>
        <v>31956618</v>
      </c>
      <c r="I38" s="11">
        <f t="shared" si="4"/>
        <v>40602207</v>
      </c>
      <c r="J38" s="11">
        <f t="shared" si="4"/>
        <v>87932386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87932386</v>
      </c>
      <c r="X38" s="11">
        <f t="shared" si="4"/>
        <v>149422018</v>
      </c>
      <c r="Y38" s="11">
        <f t="shared" si="4"/>
        <v>-61489632</v>
      </c>
      <c r="Z38" s="2">
        <f t="shared" si="5"/>
        <v>-41.15165410227561</v>
      </c>
      <c r="AA38" s="15">
        <f>AA8+AA23</f>
        <v>597688071</v>
      </c>
    </row>
    <row r="39" spans="1:27" ht="13.5">
      <c r="A39" s="46" t="s">
        <v>35</v>
      </c>
      <c r="B39" s="47"/>
      <c r="C39" s="9">
        <f t="shared" si="4"/>
        <v>689034933</v>
      </c>
      <c r="D39" s="10">
        <f t="shared" si="4"/>
        <v>0</v>
      </c>
      <c r="E39" s="11">
        <f t="shared" si="4"/>
        <v>808876784</v>
      </c>
      <c r="F39" s="11">
        <f t="shared" si="4"/>
        <v>810708480</v>
      </c>
      <c r="G39" s="11">
        <f t="shared" si="4"/>
        <v>15773870</v>
      </c>
      <c r="H39" s="11">
        <f t="shared" si="4"/>
        <v>33494530</v>
      </c>
      <c r="I39" s="11">
        <f t="shared" si="4"/>
        <v>57462662</v>
      </c>
      <c r="J39" s="11">
        <f t="shared" si="4"/>
        <v>106731062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106731062</v>
      </c>
      <c r="X39" s="11">
        <f t="shared" si="4"/>
        <v>202677120</v>
      </c>
      <c r="Y39" s="11">
        <f t="shared" si="4"/>
        <v>-95946058</v>
      </c>
      <c r="Z39" s="2">
        <f t="shared" si="5"/>
        <v>-47.33936321968656</v>
      </c>
      <c r="AA39" s="15">
        <f>AA9+AA24</f>
        <v>810708480</v>
      </c>
    </row>
    <row r="40" spans="1:27" ht="13.5">
      <c r="A40" s="46" t="s">
        <v>36</v>
      </c>
      <c r="B40" s="47"/>
      <c r="C40" s="9">
        <f t="shared" si="4"/>
        <v>654087407</v>
      </c>
      <c r="D40" s="10">
        <f t="shared" si="4"/>
        <v>0</v>
      </c>
      <c r="E40" s="11">
        <f t="shared" si="4"/>
        <v>504608759</v>
      </c>
      <c r="F40" s="11">
        <f t="shared" si="4"/>
        <v>554809865</v>
      </c>
      <c r="G40" s="11">
        <f t="shared" si="4"/>
        <v>-4527925</v>
      </c>
      <c r="H40" s="11">
        <f t="shared" si="4"/>
        <v>10658485</v>
      </c>
      <c r="I40" s="11">
        <f t="shared" si="4"/>
        <v>22357495</v>
      </c>
      <c r="J40" s="11">
        <f t="shared" si="4"/>
        <v>28488055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28488055</v>
      </c>
      <c r="X40" s="11">
        <f t="shared" si="4"/>
        <v>138702467</v>
      </c>
      <c r="Y40" s="11">
        <f t="shared" si="4"/>
        <v>-110214412</v>
      </c>
      <c r="Z40" s="2">
        <f t="shared" si="5"/>
        <v>-79.46103222518745</v>
      </c>
      <c r="AA40" s="15">
        <f>AA10+AA25</f>
        <v>554809865</v>
      </c>
    </row>
    <row r="41" spans="1:27" ht="13.5">
      <c r="A41" s="48" t="s">
        <v>37</v>
      </c>
      <c r="B41" s="47"/>
      <c r="C41" s="49">
        <f aca="true" t="shared" si="6" ref="C41:Y41">SUM(C36:C40)</f>
        <v>4021491948</v>
      </c>
      <c r="D41" s="50">
        <f t="shared" si="6"/>
        <v>0</v>
      </c>
      <c r="E41" s="51">
        <f t="shared" si="6"/>
        <v>4621069868</v>
      </c>
      <c r="F41" s="51">
        <f t="shared" si="6"/>
        <v>4739138367</v>
      </c>
      <c r="G41" s="51">
        <f t="shared" si="6"/>
        <v>51326872</v>
      </c>
      <c r="H41" s="51">
        <f t="shared" si="6"/>
        <v>240906326</v>
      </c>
      <c r="I41" s="51">
        <f t="shared" si="6"/>
        <v>307365946</v>
      </c>
      <c r="J41" s="51">
        <f t="shared" si="6"/>
        <v>599599144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599599144</v>
      </c>
      <c r="X41" s="51">
        <f t="shared" si="6"/>
        <v>1184784593</v>
      </c>
      <c r="Y41" s="51">
        <f t="shared" si="6"/>
        <v>-585185449</v>
      </c>
      <c r="Z41" s="52">
        <f t="shared" si="5"/>
        <v>-49.3917166426218</v>
      </c>
      <c r="AA41" s="53">
        <f>SUM(AA36:AA40)</f>
        <v>4739138367</v>
      </c>
    </row>
    <row r="42" spans="1:27" ht="13.5">
      <c r="A42" s="54" t="s">
        <v>38</v>
      </c>
      <c r="B42" s="35"/>
      <c r="C42" s="65">
        <f aca="true" t="shared" si="7" ref="C42:Y48">C12+C27</f>
        <v>224623065</v>
      </c>
      <c r="D42" s="66">
        <f t="shared" si="7"/>
        <v>0</v>
      </c>
      <c r="E42" s="67">
        <f t="shared" si="7"/>
        <v>296645085</v>
      </c>
      <c r="F42" s="67">
        <f t="shared" si="7"/>
        <v>300507911</v>
      </c>
      <c r="G42" s="67">
        <f t="shared" si="7"/>
        <v>2436775</v>
      </c>
      <c r="H42" s="67">
        <f t="shared" si="7"/>
        <v>19757258</v>
      </c>
      <c r="I42" s="67">
        <f t="shared" si="7"/>
        <v>15237446</v>
      </c>
      <c r="J42" s="67">
        <f t="shared" si="7"/>
        <v>37431479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37431479</v>
      </c>
      <c r="X42" s="67">
        <f t="shared" si="7"/>
        <v>75126978</v>
      </c>
      <c r="Y42" s="67">
        <f t="shared" si="7"/>
        <v>-37695499</v>
      </c>
      <c r="Z42" s="69">
        <f t="shared" si="5"/>
        <v>-50.175715839388616</v>
      </c>
      <c r="AA42" s="68">
        <f aca="true" t="shared" si="8" ref="AA42:AA48">AA12+AA27</f>
        <v>300507911</v>
      </c>
    </row>
    <row r="43" spans="1:27" ht="13.5">
      <c r="A43" s="54" t="s">
        <v>39</v>
      </c>
      <c r="B43" s="35"/>
      <c r="C43" s="70">
        <f t="shared" si="7"/>
        <v>6546520</v>
      </c>
      <c r="D43" s="71">
        <f t="shared" si="7"/>
        <v>0</v>
      </c>
      <c r="E43" s="72">
        <f t="shared" si="7"/>
        <v>47207919</v>
      </c>
      <c r="F43" s="72">
        <f t="shared" si="7"/>
        <v>47228883</v>
      </c>
      <c r="G43" s="72">
        <f t="shared" si="7"/>
        <v>0</v>
      </c>
      <c r="H43" s="72">
        <f t="shared" si="7"/>
        <v>3440524</v>
      </c>
      <c r="I43" s="72">
        <f t="shared" si="7"/>
        <v>2826026</v>
      </c>
      <c r="J43" s="72">
        <f t="shared" si="7"/>
        <v>6266550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6266550</v>
      </c>
      <c r="X43" s="72">
        <f t="shared" si="7"/>
        <v>11807221</v>
      </c>
      <c r="Y43" s="72">
        <f t="shared" si="7"/>
        <v>-5540671</v>
      </c>
      <c r="Z43" s="73">
        <f t="shared" si="5"/>
        <v>-46.92612258210463</v>
      </c>
      <c r="AA43" s="74">
        <f t="shared" si="8"/>
        <v>47228883</v>
      </c>
    </row>
    <row r="44" spans="1:27" ht="13.5">
      <c r="A44" s="54" t="s">
        <v>40</v>
      </c>
      <c r="B44" s="35"/>
      <c r="C44" s="65">
        <f t="shared" si="7"/>
        <v>55719262</v>
      </c>
      <c r="D44" s="66">
        <f t="shared" si="7"/>
        <v>0</v>
      </c>
      <c r="E44" s="67">
        <f t="shared" si="7"/>
        <v>53500000</v>
      </c>
      <c r="F44" s="67">
        <f t="shared" si="7"/>
        <v>53500000</v>
      </c>
      <c r="G44" s="67">
        <f t="shared" si="7"/>
        <v>0</v>
      </c>
      <c r="H44" s="67">
        <f t="shared" si="7"/>
        <v>0</v>
      </c>
      <c r="I44" s="67">
        <f t="shared" si="7"/>
        <v>1520973</v>
      </c>
      <c r="J44" s="67">
        <f t="shared" si="7"/>
        <v>1520973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1520973</v>
      </c>
      <c r="X44" s="67">
        <f t="shared" si="7"/>
        <v>13375000</v>
      </c>
      <c r="Y44" s="67">
        <f t="shared" si="7"/>
        <v>-11854027</v>
      </c>
      <c r="Z44" s="69">
        <f t="shared" si="5"/>
        <v>-88.62823925233644</v>
      </c>
      <c r="AA44" s="68">
        <f t="shared" si="8"/>
        <v>53500000</v>
      </c>
    </row>
    <row r="45" spans="1:27" ht="13.5">
      <c r="A45" s="54" t="s">
        <v>41</v>
      </c>
      <c r="B45" s="35" t="s">
        <v>42</v>
      </c>
      <c r="C45" s="65">
        <f t="shared" si="7"/>
        <v>1625410268</v>
      </c>
      <c r="D45" s="66">
        <f t="shared" si="7"/>
        <v>0</v>
      </c>
      <c r="E45" s="67">
        <f t="shared" si="7"/>
        <v>1750583284</v>
      </c>
      <c r="F45" s="67">
        <f t="shared" si="7"/>
        <v>1759098640</v>
      </c>
      <c r="G45" s="67">
        <f t="shared" si="7"/>
        <v>9912465</v>
      </c>
      <c r="H45" s="67">
        <f t="shared" si="7"/>
        <v>60593259</v>
      </c>
      <c r="I45" s="67">
        <f t="shared" si="7"/>
        <v>127269466</v>
      </c>
      <c r="J45" s="67">
        <f t="shared" si="7"/>
        <v>197775190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197775190</v>
      </c>
      <c r="X45" s="67">
        <f t="shared" si="7"/>
        <v>439774660</v>
      </c>
      <c r="Y45" s="67">
        <f t="shared" si="7"/>
        <v>-241999470</v>
      </c>
      <c r="Z45" s="69">
        <f t="shared" si="5"/>
        <v>-55.02806141672647</v>
      </c>
      <c r="AA45" s="68">
        <f t="shared" si="8"/>
        <v>1759098640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494622</v>
      </c>
      <c r="D48" s="66">
        <f t="shared" si="7"/>
        <v>0</v>
      </c>
      <c r="E48" s="67">
        <f t="shared" si="7"/>
        <v>5250000</v>
      </c>
      <c r="F48" s="67">
        <f t="shared" si="7"/>
        <v>5250000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1312500</v>
      </c>
      <c r="Y48" s="67">
        <f t="shared" si="7"/>
        <v>-1312500</v>
      </c>
      <c r="Z48" s="69">
        <f t="shared" si="5"/>
        <v>-100</v>
      </c>
      <c r="AA48" s="68">
        <f t="shared" si="8"/>
        <v>5250000</v>
      </c>
    </row>
    <row r="49" spans="1:27" ht="13.5">
      <c r="A49" s="75" t="s">
        <v>49</v>
      </c>
      <c r="B49" s="76"/>
      <c r="C49" s="77">
        <f aca="true" t="shared" si="9" ref="C49:Y49">SUM(C41:C48)</f>
        <v>5934285685</v>
      </c>
      <c r="D49" s="78">
        <f t="shared" si="9"/>
        <v>0</v>
      </c>
      <c r="E49" s="79">
        <f t="shared" si="9"/>
        <v>6774256156</v>
      </c>
      <c r="F49" s="79">
        <f t="shared" si="9"/>
        <v>6904723801</v>
      </c>
      <c r="G49" s="79">
        <f t="shared" si="9"/>
        <v>63676112</v>
      </c>
      <c r="H49" s="79">
        <f t="shared" si="9"/>
        <v>324697367</v>
      </c>
      <c r="I49" s="79">
        <f t="shared" si="9"/>
        <v>454219857</v>
      </c>
      <c r="J49" s="79">
        <f t="shared" si="9"/>
        <v>842593336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842593336</v>
      </c>
      <c r="X49" s="79">
        <f t="shared" si="9"/>
        <v>1726180952</v>
      </c>
      <c r="Y49" s="79">
        <f t="shared" si="9"/>
        <v>-883587616</v>
      </c>
      <c r="Z49" s="80">
        <f t="shared" si="5"/>
        <v>-51.18742707572178</v>
      </c>
      <c r="AA49" s="81">
        <f>SUM(AA41:AA48)</f>
        <v>6904723801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3338994810</v>
      </c>
      <c r="D51" s="66">
        <f t="shared" si="10"/>
        <v>0</v>
      </c>
      <c r="E51" s="67">
        <f t="shared" si="10"/>
        <v>3812039380</v>
      </c>
      <c r="F51" s="67">
        <f t="shared" si="10"/>
        <v>3812039387</v>
      </c>
      <c r="G51" s="67">
        <f t="shared" si="10"/>
        <v>128266485</v>
      </c>
      <c r="H51" s="67">
        <f t="shared" si="10"/>
        <v>243339537</v>
      </c>
      <c r="I51" s="67">
        <f t="shared" si="10"/>
        <v>281144157</v>
      </c>
      <c r="J51" s="67">
        <f t="shared" si="10"/>
        <v>652750179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652750179</v>
      </c>
      <c r="X51" s="67">
        <f t="shared" si="10"/>
        <v>953009847</v>
      </c>
      <c r="Y51" s="67">
        <f t="shared" si="10"/>
        <v>-300259668</v>
      </c>
      <c r="Z51" s="69">
        <f>+IF(X51&lt;&gt;0,+(Y51/X51)*100,0)</f>
        <v>-31.506460184560925</v>
      </c>
      <c r="AA51" s="68">
        <f>SUM(AA57:AA61)</f>
        <v>3812039387</v>
      </c>
    </row>
    <row r="52" spans="1:27" ht="13.5">
      <c r="A52" s="84" t="s">
        <v>32</v>
      </c>
      <c r="B52" s="47"/>
      <c r="C52" s="9">
        <v>430595432</v>
      </c>
      <c r="D52" s="10"/>
      <c r="E52" s="11">
        <v>824572602</v>
      </c>
      <c r="F52" s="11">
        <v>422970559</v>
      </c>
      <c r="G52" s="11">
        <v>13641387</v>
      </c>
      <c r="H52" s="11">
        <v>29903500</v>
      </c>
      <c r="I52" s="11">
        <v>65451179</v>
      </c>
      <c r="J52" s="11">
        <v>108996066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108996066</v>
      </c>
      <c r="X52" s="11">
        <v>105742640</v>
      </c>
      <c r="Y52" s="11">
        <v>3253426</v>
      </c>
      <c r="Z52" s="2">
        <v>3.08</v>
      </c>
      <c r="AA52" s="15">
        <v>422970559</v>
      </c>
    </row>
    <row r="53" spans="1:27" ht="13.5">
      <c r="A53" s="84" t="s">
        <v>33</v>
      </c>
      <c r="B53" s="47"/>
      <c r="C53" s="9">
        <v>394456145</v>
      </c>
      <c r="D53" s="10"/>
      <c r="E53" s="11">
        <v>570090534</v>
      </c>
      <c r="F53" s="11">
        <v>417391187</v>
      </c>
      <c r="G53" s="11">
        <v>19315347</v>
      </c>
      <c r="H53" s="11">
        <v>30845427</v>
      </c>
      <c r="I53" s="11">
        <v>45580719</v>
      </c>
      <c r="J53" s="11">
        <v>95741493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95741493</v>
      </c>
      <c r="X53" s="11">
        <v>104347797</v>
      </c>
      <c r="Y53" s="11">
        <v>-8606304</v>
      </c>
      <c r="Z53" s="2">
        <v>-8.25</v>
      </c>
      <c r="AA53" s="15">
        <v>417391187</v>
      </c>
    </row>
    <row r="54" spans="1:27" ht="13.5">
      <c r="A54" s="84" t="s">
        <v>34</v>
      </c>
      <c r="B54" s="47"/>
      <c r="C54" s="9">
        <v>51128732</v>
      </c>
      <c r="D54" s="10"/>
      <c r="E54" s="11">
        <v>87236335</v>
      </c>
      <c r="F54" s="11">
        <v>43812889</v>
      </c>
      <c r="G54" s="11">
        <v>4148109</v>
      </c>
      <c r="H54" s="11">
        <v>3817779</v>
      </c>
      <c r="I54" s="11">
        <v>6052398</v>
      </c>
      <c r="J54" s="11">
        <v>14018286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14018286</v>
      </c>
      <c r="X54" s="11">
        <v>10953222</v>
      </c>
      <c r="Y54" s="11">
        <v>3065064</v>
      </c>
      <c r="Z54" s="2">
        <v>27.98</v>
      </c>
      <c r="AA54" s="15">
        <v>43812889</v>
      </c>
    </row>
    <row r="55" spans="1:27" ht="13.5">
      <c r="A55" s="84" t="s">
        <v>35</v>
      </c>
      <c r="B55" s="47"/>
      <c r="C55" s="9">
        <v>118364961</v>
      </c>
      <c r="D55" s="10"/>
      <c r="E55" s="11">
        <v>532006650</v>
      </c>
      <c r="F55" s="11">
        <v>133604117</v>
      </c>
      <c r="G55" s="11">
        <v>3739767</v>
      </c>
      <c r="H55" s="11">
        <v>8009904</v>
      </c>
      <c r="I55" s="11">
        <v>41145654</v>
      </c>
      <c r="J55" s="11">
        <v>52895325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52895325</v>
      </c>
      <c r="X55" s="11">
        <v>33401029</v>
      </c>
      <c r="Y55" s="11">
        <v>19494296</v>
      </c>
      <c r="Z55" s="2">
        <v>58.36</v>
      </c>
      <c r="AA55" s="15">
        <v>133604117</v>
      </c>
    </row>
    <row r="56" spans="1:27" ht="13.5">
      <c r="A56" s="84" t="s">
        <v>36</v>
      </c>
      <c r="B56" s="47"/>
      <c r="C56" s="9">
        <v>54787808</v>
      </c>
      <c r="D56" s="10"/>
      <c r="E56" s="11">
        <v>519717831</v>
      </c>
      <c r="F56" s="11">
        <v>62416661</v>
      </c>
      <c r="G56" s="11">
        <v>3686531</v>
      </c>
      <c r="H56" s="11">
        <v>2879724</v>
      </c>
      <c r="I56" s="11">
        <v>35589682</v>
      </c>
      <c r="J56" s="11">
        <v>42155937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42155937</v>
      </c>
      <c r="X56" s="11">
        <v>15604165</v>
      </c>
      <c r="Y56" s="11">
        <v>26551772</v>
      </c>
      <c r="Z56" s="2">
        <v>170.16</v>
      </c>
      <c r="AA56" s="15">
        <v>62416661</v>
      </c>
    </row>
    <row r="57" spans="1:27" ht="13.5">
      <c r="A57" s="85" t="s">
        <v>37</v>
      </c>
      <c r="B57" s="47"/>
      <c r="C57" s="49">
        <f aca="true" t="shared" si="11" ref="C57:Y57">SUM(C52:C56)</f>
        <v>1049333078</v>
      </c>
      <c r="D57" s="50">
        <f t="shared" si="11"/>
        <v>0</v>
      </c>
      <c r="E57" s="51">
        <f t="shared" si="11"/>
        <v>2533623952</v>
      </c>
      <c r="F57" s="51">
        <f t="shared" si="11"/>
        <v>1080195413</v>
      </c>
      <c r="G57" s="51">
        <f t="shared" si="11"/>
        <v>44531141</v>
      </c>
      <c r="H57" s="51">
        <f t="shared" si="11"/>
        <v>75456334</v>
      </c>
      <c r="I57" s="51">
        <f t="shared" si="11"/>
        <v>193819632</v>
      </c>
      <c r="J57" s="51">
        <f t="shared" si="11"/>
        <v>313807107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313807107</v>
      </c>
      <c r="X57" s="51">
        <f t="shared" si="11"/>
        <v>270048853</v>
      </c>
      <c r="Y57" s="51">
        <f t="shared" si="11"/>
        <v>43758254</v>
      </c>
      <c r="Z57" s="52">
        <f>+IF(X57&lt;&gt;0,+(Y57/X57)*100,0)</f>
        <v>16.20382886795672</v>
      </c>
      <c r="AA57" s="53">
        <f>SUM(AA52:AA56)</f>
        <v>1080195413</v>
      </c>
    </row>
    <row r="58" spans="1:27" ht="13.5">
      <c r="A58" s="86" t="s">
        <v>38</v>
      </c>
      <c r="B58" s="35"/>
      <c r="C58" s="9">
        <v>103415185</v>
      </c>
      <c r="D58" s="10"/>
      <c r="E58" s="11">
        <v>540573774</v>
      </c>
      <c r="F58" s="11">
        <v>84405304</v>
      </c>
      <c r="G58" s="11">
        <v>1180575</v>
      </c>
      <c r="H58" s="11">
        <v>2790946</v>
      </c>
      <c r="I58" s="11">
        <v>28698727</v>
      </c>
      <c r="J58" s="11">
        <v>32670248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32670248</v>
      </c>
      <c r="X58" s="11">
        <v>21101326</v>
      </c>
      <c r="Y58" s="11">
        <v>11568922</v>
      </c>
      <c r="Z58" s="2">
        <v>54.83</v>
      </c>
      <c r="AA58" s="15">
        <v>84405304</v>
      </c>
    </row>
    <row r="59" spans="1:27" ht="13.5">
      <c r="A59" s="86" t="s">
        <v>39</v>
      </c>
      <c r="B59" s="35"/>
      <c r="C59" s="12">
        <v>21530031</v>
      </c>
      <c r="D59" s="13"/>
      <c r="E59" s="14">
        <v>10840</v>
      </c>
      <c r="F59" s="14">
        <v>13534575</v>
      </c>
      <c r="G59" s="14">
        <v>887814</v>
      </c>
      <c r="H59" s="14">
        <v>1449654</v>
      </c>
      <c r="I59" s="14"/>
      <c r="J59" s="14">
        <v>2337468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>
        <v>2337468</v>
      </c>
      <c r="X59" s="14">
        <v>3383644</v>
      </c>
      <c r="Y59" s="14">
        <v>-1046176</v>
      </c>
      <c r="Z59" s="2">
        <v>-30.92</v>
      </c>
      <c r="AA59" s="22">
        <v>13534575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2164716516</v>
      </c>
      <c r="D61" s="10"/>
      <c r="E61" s="11">
        <v>737830814</v>
      </c>
      <c r="F61" s="11">
        <v>2633904095</v>
      </c>
      <c r="G61" s="11">
        <v>81666955</v>
      </c>
      <c r="H61" s="11">
        <v>163642603</v>
      </c>
      <c r="I61" s="11">
        <v>58625798</v>
      </c>
      <c r="J61" s="11">
        <v>303935356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303935356</v>
      </c>
      <c r="X61" s="11">
        <v>658476024</v>
      </c>
      <c r="Y61" s="11">
        <v>-354540668</v>
      </c>
      <c r="Z61" s="2">
        <v>-53.84</v>
      </c>
      <c r="AA61" s="15">
        <v>2633904095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1513633729</v>
      </c>
      <c r="F65" s="11"/>
      <c r="G65" s="11">
        <v>65503529</v>
      </c>
      <c r="H65" s="11">
        <v>173018247</v>
      </c>
      <c r="I65" s="11">
        <v>287209636</v>
      </c>
      <c r="J65" s="11">
        <v>525731412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525731412</v>
      </c>
      <c r="X65" s="11"/>
      <c r="Y65" s="11">
        <v>525731412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244701144</v>
      </c>
      <c r="F66" s="14"/>
      <c r="G66" s="14">
        <v>12930335</v>
      </c>
      <c r="H66" s="14">
        <v>33823017</v>
      </c>
      <c r="I66" s="14">
        <v>57872929</v>
      </c>
      <c r="J66" s="14">
        <v>104626281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104626281</v>
      </c>
      <c r="X66" s="14"/>
      <c r="Y66" s="14">
        <v>104626281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1792998108</v>
      </c>
      <c r="F67" s="11"/>
      <c r="G67" s="11">
        <v>41191597</v>
      </c>
      <c r="H67" s="11">
        <v>142571789</v>
      </c>
      <c r="I67" s="11">
        <v>270578621</v>
      </c>
      <c r="J67" s="11">
        <v>454342007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454342007</v>
      </c>
      <c r="X67" s="11"/>
      <c r="Y67" s="11">
        <v>454342007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260706389</v>
      </c>
      <c r="F68" s="11"/>
      <c r="G68" s="11">
        <v>8641021</v>
      </c>
      <c r="H68" s="11">
        <v>22192966</v>
      </c>
      <c r="I68" s="11">
        <v>36151681</v>
      </c>
      <c r="J68" s="11">
        <v>66985668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66985668</v>
      </c>
      <c r="X68" s="11"/>
      <c r="Y68" s="11">
        <v>66985668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3812039370</v>
      </c>
      <c r="F69" s="79">
        <f t="shared" si="12"/>
        <v>0</v>
      </c>
      <c r="G69" s="79">
        <f t="shared" si="12"/>
        <v>128266482</v>
      </c>
      <c r="H69" s="79">
        <f t="shared" si="12"/>
        <v>371606019</v>
      </c>
      <c r="I69" s="79">
        <f t="shared" si="12"/>
        <v>651812867</v>
      </c>
      <c r="J69" s="79">
        <f t="shared" si="12"/>
        <v>1151685368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1151685368</v>
      </c>
      <c r="X69" s="79">
        <f t="shared" si="12"/>
        <v>0</v>
      </c>
      <c r="Y69" s="79">
        <f t="shared" si="12"/>
        <v>1151685368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2017-01-26T11:13:00Z</dcterms:created>
  <dcterms:modified xsi:type="dcterms:W3CDTF">2017-01-26T11:13:26Z</dcterms:modified>
  <cp:category/>
  <cp:version/>
  <cp:contentType/>
  <cp:contentStatus/>
</cp:coreProperties>
</file>