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'FS184'!$A$1:$AA$74</definedName>
    <definedName name="_xlnm.Print_Area" localSheetId="2">'GT421'!$A$1:$AA$74</definedName>
    <definedName name="_xlnm.Print_Area" localSheetId="3">'GT481'!$A$1:$AA$74</definedName>
    <definedName name="_xlnm.Print_Area" localSheetId="4">'KZN225'!$A$1:$AA$74</definedName>
    <definedName name="_xlnm.Print_Area" localSheetId="5">'KZN252'!$A$1:$AA$74</definedName>
    <definedName name="_xlnm.Print_Area" localSheetId="6">'KZN282'!$A$1:$AA$74</definedName>
    <definedName name="_xlnm.Print_Area" localSheetId="7">'LIM354'!$A$1:$AA$74</definedName>
    <definedName name="_xlnm.Print_Area" localSheetId="8">'MP307'!$A$1:$AA$74</definedName>
    <definedName name="_xlnm.Print_Area" localSheetId="9">'MP312'!$A$1:$AA$74</definedName>
    <definedName name="_xlnm.Print_Area" localSheetId="10">'MP313'!$A$1:$AA$74</definedName>
    <definedName name="_xlnm.Print_Area" localSheetId="11">'MP326'!$A$1:$AA$74</definedName>
    <definedName name="_xlnm.Print_Area" localSheetId="12">'NC091'!$A$1:$AA$74</definedName>
    <definedName name="_xlnm.Print_Area" localSheetId="13">'NW372'!$A$1:$AA$74</definedName>
    <definedName name="_xlnm.Print_Area" localSheetId="14">'NW373'!$A$1:$AA$74</definedName>
    <definedName name="_xlnm.Print_Area" localSheetId="15">'NW403'!$A$1:$AA$74</definedName>
    <definedName name="_xlnm.Print_Area" localSheetId="16">'NW405'!$A$1:$AA$74</definedName>
    <definedName name="_xlnm.Print_Area" localSheetId="0">'Summary'!$A$1:$AA$74</definedName>
    <definedName name="_xlnm.Print_Area" localSheetId="17">'WC023'!$A$1:$AA$74</definedName>
    <definedName name="_xlnm.Print_Area" localSheetId="18">'WC024'!$A$1:$AA$74</definedName>
    <definedName name="_xlnm.Print_Area" localSheetId="19">'WC044'!$A$1:$AA$74</definedName>
  </definedNames>
  <calcPr calcMode="manual" fullCalcOnLoad="1"/>
</workbook>
</file>

<file path=xl/sharedStrings.xml><?xml version="1.0" encoding="utf-8"?>
<sst xmlns="http://schemas.openxmlformats.org/spreadsheetml/2006/main" count="2060" uniqueCount="83">
  <si>
    <t>Free State: Matjhabeng(FS184)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</si>
  <si>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</si>
  <si>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</si>
  <si>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</si>
  <si>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</si>
  <si>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</si>
  <si>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</si>
  <si>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</si>
  <si>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</si>
  <si>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</si>
  <si>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</si>
  <si>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</si>
  <si>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</si>
  <si>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</si>
  <si>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</si>
  <si>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</si>
  <si>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</si>
  <si>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</si>
  <si>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</si>
  <si>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</si>
  <si>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</si>
  <si>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</si>
  <si>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</si>
  <si>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</si>
  <si>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</si>
  <si>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</si>
  <si>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</si>
  <si>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</si>
  <si>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</si>
  <si>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</si>
  <si>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</si>
  <si>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</si>
  <si>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</si>
  <si>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</si>
  <si>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</si>
  <si>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</si>
  <si>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</si>
  <si>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</si>
  <si>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</si>
  <si>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</si>
  <si>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</si>
  <si>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</si>
  <si>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</si>
  <si>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</si>
  <si>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</si>
  <si>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</si>
  <si>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</si>
  <si>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</si>
  <si>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</si>
  <si>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</si>
  <si>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</si>
  <si>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</si>
  <si>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</si>
  <si>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</si>
  <si>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</si>
  <si>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</si>
  <si>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</si>
  <si>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</si>
  <si>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Gauteng: Emfuleni(GT421) - Table C9 Quarterly Budget Statement - Capital Expenditure by Asset Clas ( All ) for 1st Quarter ended 30 September 2016 (Figures Finalised as at 2016/11/02)</t>
  </si>
  <si>
    <t>Gauteng: Mogale City(GT481) - Table C9 Quarterly Budget Statement - Capital Expenditure by Asset Clas ( All ) for 1st Quarter ended 30 September 2016 (Figures Finalised as at 2016/11/02)</t>
  </si>
  <si>
    <t>Kwazulu-Natal: Msunduzi(KZN225) - Table C9 Quarterly Budget Statement - Capital Expenditure by Asset Clas ( All ) for 1st Quarter ended 30 September 2016 (Figures Finalised as at 2016/11/02)</t>
  </si>
  <si>
    <t>Kwazulu-Natal: Newcastle(KZN252) - Table C9 Quarterly Budget Statement - Capital Expenditure by Asset Clas ( All ) for 1st Quarter ended 30 September 2016 (Figures Finalised as at 2016/11/02)</t>
  </si>
  <si>
    <t>Kwazulu-Natal: uMhlathuze(KZN282) - Table C9 Quarterly Budget Statement - Capital Expenditure by Asset Clas ( All ) for 1st Quarter ended 30 September 2016 (Figures Finalised as at 2016/11/02)</t>
  </si>
  <si>
    <t>Limpopo: Polokwane(LIM354) - Table C9 Quarterly Budget Statement - Capital Expenditure by Asset Clas ( All ) for 1st Quarter ended 30 September 2016 (Figures Finalised as at 2016/11/02)</t>
  </si>
  <si>
    <t>Mpumalanga: Govan Mbeki(MP307) - Table C9 Quarterly Budget Statement - Capital Expenditure by Asset Clas ( All ) for 1st Quarter ended 30 September 2016 (Figures Finalised as at 2016/11/02)</t>
  </si>
  <si>
    <t>Mpumalanga: Emalahleni (Mp)(MP312) - Table C9 Quarterly Budget Statement - Capital Expenditure by Asset Clas ( All ) for 1st Quarter ended 30 September 2016 (Figures Finalised as at 2016/11/02)</t>
  </si>
  <si>
    <t>Mpumalanga: Steve Tshwete(MP313) - Table C9 Quarterly Budget Statement - Capital Expenditure by Asset Clas ( All ) for 1st Quarter ended 30 September 2016 (Figures Finalised as at 2016/11/02)</t>
  </si>
  <si>
    <t>Mpumalanga: City of Mbombela(MP326) - Table C9 Quarterly Budget Statement - Capital Expenditure by Asset Clas ( All ) for 1st Quarter ended 30 September 2016 (Figures Finalised as at 2016/11/02)</t>
  </si>
  <si>
    <t>Northern Cape: Sol Plaatje(NC091) - Table C9 Quarterly Budget Statement - Capital Expenditure by Asset Clas ( All ) for 1st Quarter ended 30 September 2016 (Figures Finalised as at 2016/11/02)</t>
  </si>
  <si>
    <t>North West: Madibeng(NW372) - Table C9 Quarterly Budget Statement - Capital Expenditure by Asset Clas ( All ) for 1st Quarter ended 30 September 2016 (Figures Finalised as at 2016/11/02)</t>
  </si>
  <si>
    <t>North West: Rustenburg(NW373) - Table C9 Quarterly Budget Statement - Capital Expenditure by Asset Clas ( All ) for 1st Quarter ended 30 September 2016 (Figures Finalised as at 2016/11/02)</t>
  </si>
  <si>
    <t>North West: City Of Matlosana(NW403) - Table C9 Quarterly Budget Statement - Capital Expenditure by Asset Clas ( All ) for 1st Quarter ended 30 September 2016 (Figures Finalised as at 2016/11/02)</t>
  </si>
  <si>
    <t>North West: Tlokwe-Ventersdorp(NW405) - Table C9 Quarterly Budget Statement - Capital Expenditure by Asset Clas ( All ) for 1st Quarter ended 30 September 2016 (Figures Finalised as at 2016/11/02)</t>
  </si>
  <si>
    <t>Western Cape: Drakenstein(WC023) - Table C9 Quarterly Budget Statement - Capital Expenditure by Asset Clas ( All ) for 1st Quarter ended 30 September 2016 (Figures Finalised as at 2016/11/02)</t>
  </si>
  <si>
    <t>Western Cape: Stellenbosch(WC024) - Table C9 Quarterly Budget Statement - Capital Expenditure by Asset Clas ( All ) for 1st Quarter ended 30 September 2016 (Figures Finalised as at 2016/11/02)</t>
  </si>
  <si>
    <t>Western Cape: George(WC044)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</si>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</sst>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2468893782</v>
      </c>
      <c r="D5" s="42">
        <f t="shared" si="0"/>
        <v>0</v>
      </c>
      <c r="E5" s="43">
        <f t="shared" si="0"/>
        <v>4779352234</v>
      </c>
      <c r="F5" s="43">
        <f t="shared" si="0"/>
        <v>5035545533</v>
      </c>
      <c r="G5" s="43">
        <f t="shared" si="0"/>
        <v>73625156</v>
      </c>
      <c r="H5" s="43">
        <f t="shared" si="0"/>
        <v>154680378</v>
      </c>
      <c r="I5" s="43">
        <f t="shared" si="0"/>
        <v>219369096</v>
      </c>
      <c r="J5" s="43">
        <f t="shared" si="0"/>
        <v>447674630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447674630</v>
      </c>
      <c r="X5" s="43">
        <f t="shared" si="0"/>
        <v>1258886393</v>
      </c>
      <c r="Y5" s="43">
        <f t="shared" si="0"/>
        <v>-811211763</v>
      </c>
      <c r="Z5" s="44">
        <f>+IF(X5&lt;&gt;0,+(Y5/X5)*100,0)</f>
        <v>-64.43883796907478</v>
      </c>
      <c r="AA5" s="45">
        <f>SUM(AA11:AA18)</f>
        <v>5035545533</v>
      </c>
    </row>
    <row r="6" spans="1:27" ht="13.5">
      <c r="A6" s="46" t="s">
        <v>32</v>
      </c>
      <c r="B6" s="47"/>
      <c r="C6" s="9">
        <v>553124625</v>
      </c>
      <c r="D6" s="10"/>
      <c r="E6" s="11">
        <v>1319576864</v>
      </c>
      <c r="F6" s="11">
        <v>1310895840</v>
      </c>
      <c r="G6" s="11">
        <v>46166025</v>
      </c>
      <c r="H6" s="11">
        <v>52446358</v>
      </c>
      <c r="I6" s="11">
        <v>55572163</v>
      </c>
      <c r="J6" s="11">
        <v>154184546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154184546</v>
      </c>
      <c r="X6" s="11">
        <v>327723961</v>
      </c>
      <c r="Y6" s="11">
        <v>-173539415</v>
      </c>
      <c r="Z6" s="2">
        <v>-52.95</v>
      </c>
      <c r="AA6" s="15">
        <v>1310895840</v>
      </c>
    </row>
    <row r="7" spans="1:27" ht="13.5">
      <c r="A7" s="46" t="s">
        <v>33</v>
      </c>
      <c r="B7" s="47"/>
      <c r="C7" s="9">
        <v>203707396</v>
      </c>
      <c r="D7" s="10"/>
      <c r="E7" s="11">
        <v>566910305</v>
      </c>
      <c r="F7" s="11">
        <v>593201021</v>
      </c>
      <c r="G7" s="11">
        <v>5552466</v>
      </c>
      <c r="H7" s="11">
        <v>6845589</v>
      </c>
      <c r="I7" s="11">
        <v>12706321</v>
      </c>
      <c r="J7" s="11">
        <v>25104376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25104376</v>
      </c>
      <c r="X7" s="11">
        <v>148300256</v>
      </c>
      <c r="Y7" s="11">
        <v>-123195880</v>
      </c>
      <c r="Z7" s="2">
        <v>-83.07</v>
      </c>
      <c r="AA7" s="15">
        <v>593201021</v>
      </c>
    </row>
    <row r="8" spans="1:27" ht="13.5">
      <c r="A8" s="46" t="s">
        <v>34</v>
      </c>
      <c r="B8" s="47"/>
      <c r="C8" s="9">
        <v>487127862</v>
      </c>
      <c r="D8" s="10"/>
      <c r="E8" s="11">
        <v>810385162</v>
      </c>
      <c r="F8" s="11">
        <v>849019502</v>
      </c>
      <c r="G8" s="11">
        <v>2855445</v>
      </c>
      <c r="H8" s="11">
        <v>51288289</v>
      </c>
      <c r="I8" s="11">
        <v>66366037</v>
      </c>
      <c r="J8" s="11">
        <v>120509771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120509771</v>
      </c>
      <c r="X8" s="11">
        <v>212254876</v>
      </c>
      <c r="Y8" s="11">
        <v>-91745105</v>
      </c>
      <c r="Z8" s="2">
        <v>-43.22</v>
      </c>
      <c r="AA8" s="15">
        <v>849019502</v>
      </c>
    </row>
    <row r="9" spans="1:27" ht="13.5">
      <c r="A9" s="46" t="s">
        <v>35</v>
      </c>
      <c r="B9" s="47"/>
      <c r="C9" s="9">
        <v>223401756</v>
      </c>
      <c r="D9" s="10"/>
      <c r="E9" s="11">
        <v>800353911</v>
      </c>
      <c r="F9" s="11">
        <v>887854326</v>
      </c>
      <c r="G9" s="11">
        <v>8133549</v>
      </c>
      <c r="H9" s="11">
        <v>20199034</v>
      </c>
      <c r="I9" s="11">
        <v>30421030</v>
      </c>
      <c r="J9" s="11">
        <v>58753613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58753613</v>
      </c>
      <c r="X9" s="11">
        <v>221963583</v>
      </c>
      <c r="Y9" s="11">
        <v>-163209970</v>
      </c>
      <c r="Z9" s="2">
        <v>-73.53</v>
      </c>
      <c r="AA9" s="15">
        <v>887854326</v>
      </c>
    </row>
    <row r="10" spans="1:27" ht="13.5">
      <c r="A10" s="46" t="s">
        <v>36</v>
      </c>
      <c r="B10" s="47"/>
      <c r="C10" s="9">
        <v>235032399</v>
      </c>
      <c r="D10" s="10"/>
      <c r="E10" s="11">
        <v>278324564</v>
      </c>
      <c r="F10" s="11">
        <v>319063743</v>
      </c>
      <c r="G10" s="11">
        <v>1106796</v>
      </c>
      <c r="H10" s="11">
        <v>5479773</v>
      </c>
      <c r="I10" s="11">
        <v>12704757</v>
      </c>
      <c r="J10" s="11">
        <v>19291326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19291326</v>
      </c>
      <c r="X10" s="11">
        <v>79765938</v>
      </c>
      <c r="Y10" s="11">
        <v>-60474612</v>
      </c>
      <c r="Z10" s="2">
        <v>-75.82</v>
      </c>
      <c r="AA10" s="15">
        <v>319063743</v>
      </c>
    </row>
    <row r="11" spans="1:27" ht="13.5">
      <c r="A11" s="48" t="s">
        <v>37</v>
      </c>
      <c r="B11" s="47"/>
      <c r="C11" s="49">
        <f aca="true" t="shared" si="1" ref="C11:Y11">SUM(C6:C10)</f>
        <v>1702394038</v>
      </c>
      <c r="D11" s="50">
        <f t="shared" si="1"/>
        <v>0</v>
      </c>
      <c r="E11" s="51">
        <f t="shared" si="1"/>
        <v>3775550806</v>
      </c>
      <c r="F11" s="51">
        <f t="shared" si="1"/>
        <v>3960034432</v>
      </c>
      <c r="G11" s="51">
        <f t="shared" si="1"/>
        <v>63814281</v>
      </c>
      <c r="H11" s="51">
        <f t="shared" si="1"/>
        <v>136259043</v>
      </c>
      <c r="I11" s="51">
        <f t="shared" si="1"/>
        <v>177770308</v>
      </c>
      <c r="J11" s="51">
        <f t="shared" si="1"/>
        <v>377843632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377843632</v>
      </c>
      <c r="X11" s="51">
        <f t="shared" si="1"/>
        <v>990008614</v>
      </c>
      <c r="Y11" s="51">
        <f t="shared" si="1"/>
        <v>-612164982</v>
      </c>
      <c r="Z11" s="52">
        <f>+IF(X11&lt;&gt;0,+(Y11/X11)*100,0)</f>
        <v>-61.834308645722544</v>
      </c>
      <c r="AA11" s="53">
        <f>SUM(AA6:AA10)</f>
        <v>3960034432</v>
      </c>
    </row>
    <row r="12" spans="1:27" ht="13.5">
      <c r="A12" s="54" t="s">
        <v>38</v>
      </c>
      <c r="B12" s="35"/>
      <c r="C12" s="9">
        <v>160197431</v>
      </c>
      <c r="D12" s="10"/>
      <c r="E12" s="11">
        <v>312997528</v>
      </c>
      <c r="F12" s="11">
        <v>337814805</v>
      </c>
      <c r="G12" s="11">
        <v>8019250</v>
      </c>
      <c r="H12" s="11">
        <v>6772347</v>
      </c>
      <c r="I12" s="11">
        <v>18019305</v>
      </c>
      <c r="J12" s="11">
        <v>32810902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32810902</v>
      </c>
      <c r="X12" s="11">
        <v>84453704</v>
      </c>
      <c r="Y12" s="11">
        <v>-51642802</v>
      </c>
      <c r="Z12" s="2">
        <v>-61.15</v>
      </c>
      <c r="AA12" s="15">
        <v>337814805</v>
      </c>
    </row>
    <row r="13" spans="1:27" ht="13.5">
      <c r="A13" s="54" t="s">
        <v>39</v>
      </c>
      <c r="B13" s="35"/>
      <c r="C13" s="12">
        <v>225057</v>
      </c>
      <c r="D13" s="13"/>
      <c r="E13" s="14">
        <v>500000</v>
      </c>
      <c r="F13" s="14">
        <v>500000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125000</v>
      </c>
      <c r="Y13" s="14">
        <v>-125000</v>
      </c>
      <c r="Z13" s="2">
        <v>-100</v>
      </c>
      <c r="AA13" s="22">
        <v>500000</v>
      </c>
    </row>
    <row r="14" spans="1:27" ht="13.5">
      <c r="A14" s="54" t="s">
        <v>40</v>
      </c>
      <c r="B14" s="35"/>
      <c r="C14" s="9">
        <v>66554</v>
      </c>
      <c r="D14" s="10"/>
      <c r="E14" s="11"/>
      <c r="F14" s="11"/>
      <c r="G14" s="11"/>
      <c r="H14" s="11"/>
      <c r="I14" s="11">
        <v>304441</v>
      </c>
      <c r="J14" s="11">
        <v>304441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304441</v>
      </c>
      <c r="X14" s="11"/>
      <c r="Y14" s="11">
        <v>304441</v>
      </c>
      <c r="Z14" s="2"/>
      <c r="AA14" s="15"/>
    </row>
    <row r="15" spans="1:27" ht="13.5">
      <c r="A15" s="54" t="s">
        <v>41</v>
      </c>
      <c r="B15" s="35" t="s">
        <v>42</v>
      </c>
      <c r="C15" s="9">
        <v>565612494</v>
      </c>
      <c r="D15" s="10"/>
      <c r="E15" s="11">
        <v>607723500</v>
      </c>
      <c r="F15" s="11">
        <v>653846088</v>
      </c>
      <c r="G15" s="11">
        <v>1791625</v>
      </c>
      <c r="H15" s="11">
        <v>10191885</v>
      </c>
      <c r="I15" s="11">
        <v>19807357</v>
      </c>
      <c r="J15" s="11">
        <v>31790867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31790867</v>
      </c>
      <c r="X15" s="11">
        <v>163461523</v>
      </c>
      <c r="Y15" s="11">
        <v>-131670656</v>
      </c>
      <c r="Z15" s="2">
        <v>-80.55</v>
      </c>
      <c r="AA15" s="15">
        <v>653846088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40398208</v>
      </c>
      <c r="D18" s="17"/>
      <c r="E18" s="18">
        <v>82580400</v>
      </c>
      <c r="F18" s="18">
        <v>83350208</v>
      </c>
      <c r="G18" s="18"/>
      <c r="H18" s="18">
        <v>1457103</v>
      </c>
      <c r="I18" s="18">
        <v>3467685</v>
      </c>
      <c r="J18" s="18">
        <v>4924788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4924788</v>
      </c>
      <c r="X18" s="18">
        <v>20837552</v>
      </c>
      <c r="Y18" s="18">
        <v>-15912764</v>
      </c>
      <c r="Z18" s="3">
        <v>-76.37</v>
      </c>
      <c r="AA18" s="23">
        <v>83350208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717310656</v>
      </c>
      <c r="D20" s="59">
        <f t="shared" si="2"/>
        <v>0</v>
      </c>
      <c r="E20" s="60">
        <f t="shared" si="2"/>
        <v>2363276746</v>
      </c>
      <c r="F20" s="60">
        <f t="shared" si="2"/>
        <v>2471992009</v>
      </c>
      <c r="G20" s="60">
        <f t="shared" si="2"/>
        <v>9412799</v>
      </c>
      <c r="H20" s="60">
        <f t="shared" si="2"/>
        <v>28747405</v>
      </c>
      <c r="I20" s="60">
        <f t="shared" si="2"/>
        <v>138590636</v>
      </c>
      <c r="J20" s="60">
        <f t="shared" si="2"/>
        <v>176750840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176750840</v>
      </c>
      <c r="X20" s="60">
        <f t="shared" si="2"/>
        <v>617998004</v>
      </c>
      <c r="Y20" s="60">
        <f t="shared" si="2"/>
        <v>-441247164</v>
      </c>
      <c r="Z20" s="61">
        <f>+IF(X20&lt;&gt;0,+(Y20/X20)*100,0)</f>
        <v>-71.39944807977082</v>
      </c>
      <c r="AA20" s="62">
        <f>SUM(AA26:AA33)</f>
        <v>2471992009</v>
      </c>
    </row>
    <row r="21" spans="1:27" ht="13.5">
      <c r="A21" s="46" t="s">
        <v>32</v>
      </c>
      <c r="B21" s="47"/>
      <c r="C21" s="9">
        <v>244284307</v>
      </c>
      <c r="D21" s="10"/>
      <c r="E21" s="11">
        <v>694323686</v>
      </c>
      <c r="F21" s="11">
        <v>697706054</v>
      </c>
      <c r="G21" s="11">
        <v>764947</v>
      </c>
      <c r="H21" s="11">
        <v>1883094</v>
      </c>
      <c r="I21" s="11">
        <v>53719436</v>
      </c>
      <c r="J21" s="11">
        <v>56367477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56367477</v>
      </c>
      <c r="X21" s="11">
        <v>174426514</v>
      </c>
      <c r="Y21" s="11">
        <v>-118059037</v>
      </c>
      <c r="Z21" s="2">
        <v>-67.68</v>
      </c>
      <c r="AA21" s="15">
        <v>697706054</v>
      </c>
    </row>
    <row r="22" spans="1:27" ht="13.5">
      <c r="A22" s="46" t="s">
        <v>33</v>
      </c>
      <c r="B22" s="47"/>
      <c r="C22" s="9">
        <v>79069947</v>
      </c>
      <c r="D22" s="10"/>
      <c r="E22" s="11">
        <v>310246136</v>
      </c>
      <c r="F22" s="11">
        <v>339992125</v>
      </c>
      <c r="G22" s="11">
        <v>1025977</v>
      </c>
      <c r="H22" s="11">
        <v>2705952</v>
      </c>
      <c r="I22" s="11">
        <v>8150282</v>
      </c>
      <c r="J22" s="11">
        <v>11882211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11882211</v>
      </c>
      <c r="X22" s="11">
        <v>84998031</v>
      </c>
      <c r="Y22" s="11">
        <v>-73115820</v>
      </c>
      <c r="Z22" s="2">
        <v>-86.02</v>
      </c>
      <c r="AA22" s="15">
        <v>339992125</v>
      </c>
    </row>
    <row r="23" spans="1:27" ht="13.5">
      <c r="A23" s="46" t="s">
        <v>34</v>
      </c>
      <c r="B23" s="47"/>
      <c r="C23" s="9">
        <v>142011286</v>
      </c>
      <c r="D23" s="10"/>
      <c r="E23" s="11">
        <v>543059790</v>
      </c>
      <c r="F23" s="11">
        <v>550455553</v>
      </c>
      <c r="G23" s="11">
        <v>47859</v>
      </c>
      <c r="H23" s="11">
        <v>2493352</v>
      </c>
      <c r="I23" s="11">
        <v>18392067</v>
      </c>
      <c r="J23" s="11">
        <v>20933278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20933278</v>
      </c>
      <c r="X23" s="11">
        <v>137613888</v>
      </c>
      <c r="Y23" s="11">
        <v>-116680610</v>
      </c>
      <c r="Z23" s="2">
        <v>-84.79</v>
      </c>
      <c r="AA23" s="15">
        <v>550455553</v>
      </c>
    </row>
    <row r="24" spans="1:27" ht="13.5">
      <c r="A24" s="46" t="s">
        <v>35</v>
      </c>
      <c r="B24" s="47"/>
      <c r="C24" s="9">
        <v>104033828</v>
      </c>
      <c r="D24" s="10"/>
      <c r="E24" s="11">
        <v>419738442</v>
      </c>
      <c r="F24" s="11">
        <v>449899396</v>
      </c>
      <c r="G24" s="11"/>
      <c r="H24" s="11">
        <v>1623380</v>
      </c>
      <c r="I24" s="11">
        <v>9600016</v>
      </c>
      <c r="J24" s="11">
        <v>11223396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11223396</v>
      </c>
      <c r="X24" s="11">
        <v>112474849</v>
      </c>
      <c r="Y24" s="11">
        <v>-101251453</v>
      </c>
      <c r="Z24" s="2">
        <v>-90.02</v>
      </c>
      <c r="AA24" s="15">
        <v>449899396</v>
      </c>
    </row>
    <row r="25" spans="1:27" ht="13.5">
      <c r="A25" s="46" t="s">
        <v>36</v>
      </c>
      <c r="B25" s="47"/>
      <c r="C25" s="9">
        <v>6267571</v>
      </c>
      <c r="D25" s="10"/>
      <c r="E25" s="11">
        <v>33164813</v>
      </c>
      <c r="F25" s="11">
        <v>45875643</v>
      </c>
      <c r="G25" s="11"/>
      <c r="H25" s="11">
        <v>919940</v>
      </c>
      <c r="I25" s="11">
        <v>24840820</v>
      </c>
      <c r="J25" s="11">
        <v>25760760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25760760</v>
      </c>
      <c r="X25" s="11">
        <v>11468911</v>
      </c>
      <c r="Y25" s="11">
        <v>14291849</v>
      </c>
      <c r="Z25" s="2">
        <v>124.61</v>
      </c>
      <c r="AA25" s="15">
        <v>45875643</v>
      </c>
    </row>
    <row r="26" spans="1:27" ht="13.5">
      <c r="A26" s="48" t="s">
        <v>37</v>
      </c>
      <c r="B26" s="63"/>
      <c r="C26" s="49">
        <f aca="true" t="shared" si="3" ref="C26:Y26">SUM(C21:C25)</f>
        <v>575666939</v>
      </c>
      <c r="D26" s="50">
        <f t="shared" si="3"/>
        <v>0</v>
      </c>
      <c r="E26" s="51">
        <f t="shared" si="3"/>
        <v>2000532867</v>
      </c>
      <c r="F26" s="51">
        <f t="shared" si="3"/>
        <v>2083928771</v>
      </c>
      <c r="G26" s="51">
        <f t="shared" si="3"/>
        <v>1838783</v>
      </c>
      <c r="H26" s="51">
        <f t="shared" si="3"/>
        <v>9625718</v>
      </c>
      <c r="I26" s="51">
        <f t="shared" si="3"/>
        <v>114702621</v>
      </c>
      <c r="J26" s="51">
        <f t="shared" si="3"/>
        <v>126167122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126167122</v>
      </c>
      <c r="X26" s="51">
        <f t="shared" si="3"/>
        <v>520982193</v>
      </c>
      <c r="Y26" s="51">
        <f t="shared" si="3"/>
        <v>-394815071</v>
      </c>
      <c r="Z26" s="52">
        <f>+IF(X26&lt;&gt;0,+(Y26/X26)*100,0)</f>
        <v>-75.78283409774814</v>
      </c>
      <c r="AA26" s="53">
        <f>SUM(AA21:AA25)</f>
        <v>2083928771</v>
      </c>
    </row>
    <row r="27" spans="1:27" ht="13.5">
      <c r="A27" s="54" t="s">
        <v>38</v>
      </c>
      <c r="B27" s="64"/>
      <c r="C27" s="9">
        <v>64760213</v>
      </c>
      <c r="D27" s="10"/>
      <c r="E27" s="11">
        <v>190154529</v>
      </c>
      <c r="F27" s="11">
        <v>192683561</v>
      </c>
      <c r="G27" s="11">
        <v>1641652</v>
      </c>
      <c r="H27" s="11">
        <v>3531208</v>
      </c>
      <c r="I27" s="11">
        <v>7903726</v>
      </c>
      <c r="J27" s="11">
        <v>13076586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13076586</v>
      </c>
      <c r="X27" s="11">
        <v>48170891</v>
      </c>
      <c r="Y27" s="11">
        <v>-35094305</v>
      </c>
      <c r="Z27" s="2">
        <v>-72.85</v>
      </c>
      <c r="AA27" s="15">
        <v>192683561</v>
      </c>
    </row>
    <row r="28" spans="1:27" ht="13.5">
      <c r="A28" s="54" t="s">
        <v>39</v>
      </c>
      <c r="B28" s="64"/>
      <c r="C28" s="12">
        <v>400299</v>
      </c>
      <c r="D28" s="13"/>
      <c r="E28" s="14">
        <v>600000</v>
      </c>
      <c r="F28" s="14">
        <v>600000</v>
      </c>
      <c r="G28" s="14"/>
      <c r="H28" s="14"/>
      <c r="I28" s="14">
        <v>7062</v>
      </c>
      <c r="J28" s="14">
        <v>7062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7062</v>
      </c>
      <c r="X28" s="14">
        <v>150000</v>
      </c>
      <c r="Y28" s="14">
        <v>-142938</v>
      </c>
      <c r="Z28" s="2">
        <v>-95.29</v>
      </c>
      <c r="AA28" s="22">
        <v>600000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76483205</v>
      </c>
      <c r="D30" s="10"/>
      <c r="E30" s="11">
        <v>167839350</v>
      </c>
      <c r="F30" s="11">
        <v>189757271</v>
      </c>
      <c r="G30" s="11">
        <v>5932364</v>
      </c>
      <c r="H30" s="11">
        <v>15590479</v>
      </c>
      <c r="I30" s="11">
        <v>15977227</v>
      </c>
      <c r="J30" s="11">
        <v>37500070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37500070</v>
      </c>
      <c r="X30" s="11">
        <v>47439318</v>
      </c>
      <c r="Y30" s="11">
        <v>-9939248</v>
      </c>
      <c r="Z30" s="2">
        <v>-20.95</v>
      </c>
      <c r="AA30" s="15">
        <v>189757271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4150000</v>
      </c>
      <c r="F33" s="18">
        <v>5022406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1255602</v>
      </c>
      <c r="Y33" s="18">
        <v>-1255602</v>
      </c>
      <c r="Z33" s="3">
        <v>-100</v>
      </c>
      <c r="AA33" s="23">
        <v>5022406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797408932</v>
      </c>
      <c r="D36" s="10">
        <f t="shared" si="4"/>
        <v>0</v>
      </c>
      <c r="E36" s="11">
        <f t="shared" si="4"/>
        <v>2013900550</v>
      </c>
      <c r="F36" s="11">
        <f t="shared" si="4"/>
        <v>2008601894</v>
      </c>
      <c r="G36" s="11">
        <f t="shared" si="4"/>
        <v>46930972</v>
      </c>
      <c r="H36" s="11">
        <f t="shared" si="4"/>
        <v>54329452</v>
      </c>
      <c r="I36" s="11">
        <f t="shared" si="4"/>
        <v>109291599</v>
      </c>
      <c r="J36" s="11">
        <f t="shared" si="4"/>
        <v>210552023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210552023</v>
      </c>
      <c r="X36" s="11">
        <f t="shared" si="4"/>
        <v>502150475</v>
      </c>
      <c r="Y36" s="11">
        <f t="shared" si="4"/>
        <v>-291598452</v>
      </c>
      <c r="Z36" s="2">
        <f aca="true" t="shared" si="5" ref="Z36:Z49">+IF(X36&lt;&gt;0,+(Y36/X36)*100,0)</f>
        <v>-58.06993451514708</v>
      </c>
      <c r="AA36" s="15">
        <f>AA6+AA21</f>
        <v>2008601894</v>
      </c>
    </row>
    <row r="37" spans="1:27" ht="13.5">
      <c r="A37" s="46" t="s">
        <v>33</v>
      </c>
      <c r="B37" s="47"/>
      <c r="C37" s="9">
        <f t="shared" si="4"/>
        <v>282777343</v>
      </c>
      <c r="D37" s="10">
        <f t="shared" si="4"/>
        <v>0</v>
      </c>
      <c r="E37" s="11">
        <f t="shared" si="4"/>
        <v>877156441</v>
      </c>
      <c r="F37" s="11">
        <f t="shared" si="4"/>
        <v>933193146</v>
      </c>
      <c r="G37" s="11">
        <f t="shared" si="4"/>
        <v>6578443</v>
      </c>
      <c r="H37" s="11">
        <f t="shared" si="4"/>
        <v>9551541</v>
      </c>
      <c r="I37" s="11">
        <f t="shared" si="4"/>
        <v>20856603</v>
      </c>
      <c r="J37" s="11">
        <f t="shared" si="4"/>
        <v>36986587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36986587</v>
      </c>
      <c r="X37" s="11">
        <f t="shared" si="4"/>
        <v>233298287</v>
      </c>
      <c r="Y37" s="11">
        <f t="shared" si="4"/>
        <v>-196311700</v>
      </c>
      <c r="Z37" s="2">
        <f t="shared" si="5"/>
        <v>-84.14622435697524</v>
      </c>
      <c r="AA37" s="15">
        <f>AA7+AA22</f>
        <v>933193146</v>
      </c>
    </row>
    <row r="38" spans="1:27" ht="13.5">
      <c r="A38" s="46" t="s">
        <v>34</v>
      </c>
      <c r="B38" s="47"/>
      <c r="C38" s="9">
        <f t="shared" si="4"/>
        <v>629139148</v>
      </c>
      <c r="D38" s="10">
        <f t="shared" si="4"/>
        <v>0</v>
      </c>
      <c r="E38" s="11">
        <f t="shared" si="4"/>
        <v>1353444952</v>
      </c>
      <c r="F38" s="11">
        <f t="shared" si="4"/>
        <v>1399475055</v>
      </c>
      <c r="G38" s="11">
        <f t="shared" si="4"/>
        <v>2903304</v>
      </c>
      <c r="H38" s="11">
        <f t="shared" si="4"/>
        <v>53781641</v>
      </c>
      <c r="I38" s="11">
        <f t="shared" si="4"/>
        <v>84758104</v>
      </c>
      <c r="J38" s="11">
        <f t="shared" si="4"/>
        <v>141443049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141443049</v>
      </c>
      <c r="X38" s="11">
        <f t="shared" si="4"/>
        <v>349868764</v>
      </c>
      <c r="Y38" s="11">
        <f t="shared" si="4"/>
        <v>-208425715</v>
      </c>
      <c r="Z38" s="2">
        <f t="shared" si="5"/>
        <v>-59.57254160591484</v>
      </c>
      <c r="AA38" s="15">
        <f>AA8+AA23</f>
        <v>1399475055</v>
      </c>
    </row>
    <row r="39" spans="1:27" ht="13.5">
      <c r="A39" s="46" t="s">
        <v>35</v>
      </c>
      <c r="B39" s="47"/>
      <c r="C39" s="9">
        <f t="shared" si="4"/>
        <v>327435584</v>
      </c>
      <c r="D39" s="10">
        <f t="shared" si="4"/>
        <v>0</v>
      </c>
      <c r="E39" s="11">
        <f t="shared" si="4"/>
        <v>1220092353</v>
      </c>
      <c r="F39" s="11">
        <f t="shared" si="4"/>
        <v>1337753722</v>
      </c>
      <c r="G39" s="11">
        <f t="shared" si="4"/>
        <v>8133549</v>
      </c>
      <c r="H39" s="11">
        <f t="shared" si="4"/>
        <v>21822414</v>
      </c>
      <c r="I39" s="11">
        <f t="shared" si="4"/>
        <v>40021046</v>
      </c>
      <c r="J39" s="11">
        <f t="shared" si="4"/>
        <v>69977009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69977009</v>
      </c>
      <c r="X39" s="11">
        <f t="shared" si="4"/>
        <v>334438432</v>
      </c>
      <c r="Y39" s="11">
        <f t="shared" si="4"/>
        <v>-264461423</v>
      </c>
      <c r="Z39" s="2">
        <f t="shared" si="5"/>
        <v>-79.0762656727203</v>
      </c>
      <c r="AA39" s="15">
        <f>AA9+AA24</f>
        <v>1337753722</v>
      </c>
    </row>
    <row r="40" spans="1:27" ht="13.5">
      <c r="A40" s="46" t="s">
        <v>36</v>
      </c>
      <c r="B40" s="47"/>
      <c r="C40" s="9">
        <f t="shared" si="4"/>
        <v>241299970</v>
      </c>
      <c r="D40" s="10">
        <f t="shared" si="4"/>
        <v>0</v>
      </c>
      <c r="E40" s="11">
        <f t="shared" si="4"/>
        <v>311489377</v>
      </c>
      <c r="F40" s="11">
        <f t="shared" si="4"/>
        <v>364939386</v>
      </c>
      <c r="G40" s="11">
        <f t="shared" si="4"/>
        <v>1106796</v>
      </c>
      <c r="H40" s="11">
        <f t="shared" si="4"/>
        <v>6399713</v>
      </c>
      <c r="I40" s="11">
        <f t="shared" si="4"/>
        <v>37545577</v>
      </c>
      <c r="J40" s="11">
        <f t="shared" si="4"/>
        <v>45052086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45052086</v>
      </c>
      <c r="X40" s="11">
        <f t="shared" si="4"/>
        <v>91234849</v>
      </c>
      <c r="Y40" s="11">
        <f t="shared" si="4"/>
        <v>-46182763</v>
      </c>
      <c r="Z40" s="2">
        <f t="shared" si="5"/>
        <v>-50.619651927083254</v>
      </c>
      <c r="AA40" s="15">
        <f>AA10+AA25</f>
        <v>364939386</v>
      </c>
    </row>
    <row r="41" spans="1:27" ht="13.5">
      <c r="A41" s="48" t="s">
        <v>37</v>
      </c>
      <c r="B41" s="47"/>
      <c r="C41" s="49">
        <f aca="true" t="shared" si="6" ref="C41:Y41">SUM(C36:C40)</f>
        <v>2278060977</v>
      </c>
      <c r="D41" s="50">
        <f t="shared" si="6"/>
        <v>0</v>
      </c>
      <c r="E41" s="51">
        <f t="shared" si="6"/>
        <v>5776083673</v>
      </c>
      <c r="F41" s="51">
        <f t="shared" si="6"/>
        <v>6043963203</v>
      </c>
      <c r="G41" s="51">
        <f t="shared" si="6"/>
        <v>65653064</v>
      </c>
      <c r="H41" s="51">
        <f t="shared" si="6"/>
        <v>145884761</v>
      </c>
      <c r="I41" s="51">
        <f t="shared" si="6"/>
        <v>292472929</v>
      </c>
      <c r="J41" s="51">
        <f t="shared" si="6"/>
        <v>504010754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504010754</v>
      </c>
      <c r="X41" s="51">
        <f t="shared" si="6"/>
        <v>1510990807</v>
      </c>
      <c r="Y41" s="51">
        <f t="shared" si="6"/>
        <v>-1006980053</v>
      </c>
      <c r="Z41" s="52">
        <f t="shared" si="5"/>
        <v>-66.64369156549077</v>
      </c>
      <c r="AA41" s="53">
        <f>SUM(AA36:AA40)</f>
        <v>6043963203</v>
      </c>
    </row>
    <row r="42" spans="1:27" ht="13.5">
      <c r="A42" s="54" t="s">
        <v>38</v>
      </c>
      <c r="B42" s="35"/>
      <c r="C42" s="65">
        <f aca="true" t="shared" si="7" ref="C42:Y48">C12+C27</f>
        <v>224957644</v>
      </c>
      <c r="D42" s="66">
        <f t="shared" si="7"/>
        <v>0</v>
      </c>
      <c r="E42" s="67">
        <f t="shared" si="7"/>
        <v>503152057</v>
      </c>
      <c r="F42" s="67">
        <f t="shared" si="7"/>
        <v>530498366</v>
      </c>
      <c r="G42" s="67">
        <f t="shared" si="7"/>
        <v>9660902</v>
      </c>
      <c r="H42" s="67">
        <f t="shared" si="7"/>
        <v>10303555</v>
      </c>
      <c r="I42" s="67">
        <f t="shared" si="7"/>
        <v>25923031</v>
      </c>
      <c r="J42" s="67">
        <f t="shared" si="7"/>
        <v>45887488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45887488</v>
      </c>
      <c r="X42" s="67">
        <f t="shared" si="7"/>
        <v>132624595</v>
      </c>
      <c r="Y42" s="67">
        <f t="shared" si="7"/>
        <v>-86737107</v>
      </c>
      <c r="Z42" s="69">
        <f t="shared" si="5"/>
        <v>-65.40046889492858</v>
      </c>
      <c r="AA42" s="68">
        <f aca="true" t="shared" si="8" ref="AA42:AA48">AA12+AA27</f>
        <v>530498366</v>
      </c>
    </row>
    <row r="43" spans="1:27" ht="13.5">
      <c r="A43" s="54" t="s">
        <v>39</v>
      </c>
      <c r="B43" s="35"/>
      <c r="C43" s="70">
        <f t="shared" si="7"/>
        <v>625356</v>
      </c>
      <c r="D43" s="71">
        <f t="shared" si="7"/>
        <v>0</v>
      </c>
      <c r="E43" s="72">
        <f t="shared" si="7"/>
        <v>1100000</v>
      </c>
      <c r="F43" s="72">
        <f t="shared" si="7"/>
        <v>1100000</v>
      </c>
      <c r="G43" s="72">
        <f t="shared" si="7"/>
        <v>0</v>
      </c>
      <c r="H43" s="72">
        <f t="shared" si="7"/>
        <v>0</v>
      </c>
      <c r="I43" s="72">
        <f t="shared" si="7"/>
        <v>7062</v>
      </c>
      <c r="J43" s="72">
        <f t="shared" si="7"/>
        <v>7062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7062</v>
      </c>
      <c r="X43" s="72">
        <f t="shared" si="7"/>
        <v>275000</v>
      </c>
      <c r="Y43" s="72">
        <f t="shared" si="7"/>
        <v>-267938</v>
      </c>
      <c r="Z43" s="73">
        <f t="shared" si="5"/>
        <v>-97.432</v>
      </c>
      <c r="AA43" s="74">
        <f t="shared" si="8"/>
        <v>1100000</v>
      </c>
    </row>
    <row r="44" spans="1:27" ht="13.5">
      <c r="A44" s="54" t="s">
        <v>40</v>
      </c>
      <c r="B44" s="35"/>
      <c r="C44" s="65">
        <f t="shared" si="7"/>
        <v>66554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304441</v>
      </c>
      <c r="J44" s="67">
        <f t="shared" si="7"/>
        <v>304441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304441</v>
      </c>
      <c r="X44" s="67">
        <f t="shared" si="7"/>
        <v>0</v>
      </c>
      <c r="Y44" s="67">
        <f t="shared" si="7"/>
        <v>304441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642095699</v>
      </c>
      <c r="D45" s="66">
        <f t="shared" si="7"/>
        <v>0</v>
      </c>
      <c r="E45" s="67">
        <f t="shared" si="7"/>
        <v>775562850</v>
      </c>
      <c r="F45" s="67">
        <f t="shared" si="7"/>
        <v>843603359</v>
      </c>
      <c r="G45" s="67">
        <f t="shared" si="7"/>
        <v>7723989</v>
      </c>
      <c r="H45" s="67">
        <f t="shared" si="7"/>
        <v>25782364</v>
      </c>
      <c r="I45" s="67">
        <f t="shared" si="7"/>
        <v>35784584</v>
      </c>
      <c r="J45" s="67">
        <f t="shared" si="7"/>
        <v>69290937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69290937</v>
      </c>
      <c r="X45" s="67">
        <f t="shared" si="7"/>
        <v>210900841</v>
      </c>
      <c r="Y45" s="67">
        <f t="shared" si="7"/>
        <v>-141609904</v>
      </c>
      <c r="Z45" s="69">
        <f t="shared" si="5"/>
        <v>-67.1452533468086</v>
      </c>
      <c r="AA45" s="68">
        <f t="shared" si="8"/>
        <v>843603359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40398208</v>
      </c>
      <c r="D48" s="66">
        <f t="shared" si="7"/>
        <v>0</v>
      </c>
      <c r="E48" s="67">
        <f t="shared" si="7"/>
        <v>86730400</v>
      </c>
      <c r="F48" s="67">
        <f t="shared" si="7"/>
        <v>88372614</v>
      </c>
      <c r="G48" s="67">
        <f t="shared" si="7"/>
        <v>0</v>
      </c>
      <c r="H48" s="67">
        <f t="shared" si="7"/>
        <v>1457103</v>
      </c>
      <c r="I48" s="67">
        <f t="shared" si="7"/>
        <v>3467685</v>
      </c>
      <c r="J48" s="67">
        <f t="shared" si="7"/>
        <v>4924788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4924788</v>
      </c>
      <c r="X48" s="67">
        <f t="shared" si="7"/>
        <v>22093154</v>
      </c>
      <c r="Y48" s="67">
        <f t="shared" si="7"/>
        <v>-17168366</v>
      </c>
      <c r="Z48" s="69">
        <f t="shared" si="5"/>
        <v>-77.70898623166254</v>
      </c>
      <c r="AA48" s="68">
        <f t="shared" si="8"/>
        <v>88372614</v>
      </c>
    </row>
    <row r="49" spans="1:27" ht="13.5">
      <c r="A49" s="75" t="s">
        <v>49</v>
      </c>
      <c r="B49" s="76"/>
      <c r="C49" s="77">
        <f aca="true" t="shared" si="9" ref="C49:Y49">SUM(C41:C48)</f>
        <v>3186204438</v>
      </c>
      <c r="D49" s="78">
        <f t="shared" si="9"/>
        <v>0</v>
      </c>
      <c r="E49" s="79">
        <f t="shared" si="9"/>
        <v>7142628980</v>
      </c>
      <c r="F49" s="79">
        <f t="shared" si="9"/>
        <v>7507537542</v>
      </c>
      <c r="G49" s="79">
        <f t="shared" si="9"/>
        <v>83037955</v>
      </c>
      <c r="H49" s="79">
        <f t="shared" si="9"/>
        <v>183427783</v>
      </c>
      <c r="I49" s="79">
        <f t="shared" si="9"/>
        <v>357959732</v>
      </c>
      <c r="J49" s="79">
        <f t="shared" si="9"/>
        <v>624425470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624425470</v>
      </c>
      <c r="X49" s="79">
        <f t="shared" si="9"/>
        <v>1876884397</v>
      </c>
      <c r="Y49" s="79">
        <f t="shared" si="9"/>
        <v>-1252458927</v>
      </c>
      <c r="Z49" s="80">
        <f t="shared" si="5"/>
        <v>-66.7307442590456</v>
      </c>
      <c r="AA49" s="81">
        <f>SUM(AA41:AA48)</f>
        <v>7507537542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237826864</v>
      </c>
      <c r="D51" s="66">
        <f t="shared" si="10"/>
        <v>0</v>
      </c>
      <c r="E51" s="67">
        <f t="shared" si="10"/>
        <v>2561313717</v>
      </c>
      <c r="F51" s="67">
        <f t="shared" si="10"/>
        <v>2448303037</v>
      </c>
      <c r="G51" s="67">
        <f t="shared" si="10"/>
        <v>34642287</v>
      </c>
      <c r="H51" s="67">
        <f t="shared" si="10"/>
        <v>36188783</v>
      </c>
      <c r="I51" s="67">
        <f t="shared" si="10"/>
        <v>87211405</v>
      </c>
      <c r="J51" s="67">
        <f t="shared" si="10"/>
        <v>158042475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158042475</v>
      </c>
      <c r="X51" s="67">
        <f t="shared" si="10"/>
        <v>612075771</v>
      </c>
      <c r="Y51" s="67">
        <f t="shared" si="10"/>
        <v>-454033296</v>
      </c>
      <c r="Z51" s="69">
        <f>+IF(X51&lt;&gt;0,+(Y51/X51)*100,0)</f>
        <v>-74.17926301153979</v>
      </c>
      <c r="AA51" s="68">
        <f>SUM(AA57:AA61)</f>
        <v>2448303037</v>
      </c>
    </row>
    <row r="52" spans="1:27" ht="13.5">
      <c r="A52" s="84" t="s">
        <v>32</v>
      </c>
      <c r="B52" s="47"/>
      <c r="C52" s="9">
        <v>14130050</v>
      </c>
      <c r="D52" s="10"/>
      <c r="E52" s="11">
        <v>565462561</v>
      </c>
      <c r="F52" s="11">
        <v>546924726</v>
      </c>
      <c r="G52" s="11">
        <v>4582960</v>
      </c>
      <c r="H52" s="11">
        <v>12205879</v>
      </c>
      <c r="I52" s="11">
        <v>11186120</v>
      </c>
      <c r="J52" s="11">
        <v>27974959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27974959</v>
      </c>
      <c r="X52" s="11">
        <v>136731183</v>
      </c>
      <c r="Y52" s="11">
        <v>-108756224</v>
      </c>
      <c r="Z52" s="2">
        <v>-79.54</v>
      </c>
      <c r="AA52" s="15">
        <v>546924726</v>
      </c>
    </row>
    <row r="53" spans="1:27" ht="13.5">
      <c r="A53" s="84" t="s">
        <v>33</v>
      </c>
      <c r="B53" s="47"/>
      <c r="C53" s="9">
        <v>69201856</v>
      </c>
      <c r="D53" s="10"/>
      <c r="E53" s="11">
        <v>515103233</v>
      </c>
      <c r="F53" s="11">
        <v>506712233</v>
      </c>
      <c r="G53" s="11">
        <v>7174570</v>
      </c>
      <c r="H53" s="11">
        <v>-4986764</v>
      </c>
      <c r="I53" s="11">
        <v>22219084</v>
      </c>
      <c r="J53" s="11">
        <v>24406890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24406890</v>
      </c>
      <c r="X53" s="11">
        <v>126678059</v>
      </c>
      <c r="Y53" s="11">
        <v>-102271169</v>
      </c>
      <c r="Z53" s="2">
        <v>-80.73</v>
      </c>
      <c r="AA53" s="15">
        <v>506712233</v>
      </c>
    </row>
    <row r="54" spans="1:27" ht="13.5">
      <c r="A54" s="84" t="s">
        <v>34</v>
      </c>
      <c r="B54" s="47"/>
      <c r="C54" s="9">
        <v>11879992</v>
      </c>
      <c r="D54" s="10"/>
      <c r="E54" s="11">
        <v>345671793</v>
      </c>
      <c r="F54" s="11">
        <v>336696628</v>
      </c>
      <c r="G54" s="11">
        <v>2256038</v>
      </c>
      <c r="H54" s="11">
        <v>5928233</v>
      </c>
      <c r="I54" s="11">
        <v>15058123</v>
      </c>
      <c r="J54" s="11">
        <v>23242394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23242394</v>
      </c>
      <c r="X54" s="11">
        <v>84174159</v>
      </c>
      <c r="Y54" s="11">
        <v>-60931765</v>
      </c>
      <c r="Z54" s="2">
        <v>-72.39</v>
      </c>
      <c r="AA54" s="15">
        <v>336696628</v>
      </c>
    </row>
    <row r="55" spans="1:27" ht="13.5">
      <c r="A55" s="84" t="s">
        <v>35</v>
      </c>
      <c r="B55" s="47"/>
      <c r="C55" s="9">
        <v>26398765</v>
      </c>
      <c r="D55" s="10"/>
      <c r="E55" s="11">
        <v>238607062</v>
      </c>
      <c r="F55" s="11">
        <v>217601366</v>
      </c>
      <c r="G55" s="11">
        <v>6804973</v>
      </c>
      <c r="H55" s="11">
        <v>9632240</v>
      </c>
      <c r="I55" s="11">
        <v>8606250</v>
      </c>
      <c r="J55" s="11">
        <v>25043463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25043463</v>
      </c>
      <c r="X55" s="11">
        <v>54400343</v>
      </c>
      <c r="Y55" s="11">
        <v>-29356880</v>
      </c>
      <c r="Z55" s="2">
        <v>-53.96</v>
      </c>
      <c r="AA55" s="15">
        <v>217601366</v>
      </c>
    </row>
    <row r="56" spans="1:27" ht="13.5">
      <c r="A56" s="84" t="s">
        <v>36</v>
      </c>
      <c r="B56" s="47"/>
      <c r="C56" s="9">
        <v>3384424</v>
      </c>
      <c r="D56" s="10"/>
      <c r="E56" s="11">
        <v>134429992</v>
      </c>
      <c r="F56" s="11">
        <v>135454442</v>
      </c>
      <c r="G56" s="11"/>
      <c r="H56" s="11">
        <v>29950</v>
      </c>
      <c r="I56" s="11">
        <v>142146</v>
      </c>
      <c r="J56" s="11">
        <v>172096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172096</v>
      </c>
      <c r="X56" s="11">
        <v>33863612</v>
      </c>
      <c r="Y56" s="11">
        <v>-33691516</v>
      </c>
      <c r="Z56" s="2">
        <v>-99.49</v>
      </c>
      <c r="AA56" s="15">
        <v>135454442</v>
      </c>
    </row>
    <row r="57" spans="1:27" ht="13.5">
      <c r="A57" s="85" t="s">
        <v>37</v>
      </c>
      <c r="B57" s="47"/>
      <c r="C57" s="49">
        <f aca="true" t="shared" si="11" ref="C57:Y57">SUM(C52:C56)</f>
        <v>124995087</v>
      </c>
      <c r="D57" s="50">
        <f t="shared" si="11"/>
        <v>0</v>
      </c>
      <c r="E57" s="51">
        <f t="shared" si="11"/>
        <v>1799274641</v>
      </c>
      <c r="F57" s="51">
        <f t="shared" si="11"/>
        <v>1743389395</v>
      </c>
      <c r="G57" s="51">
        <f t="shared" si="11"/>
        <v>20818541</v>
      </c>
      <c r="H57" s="51">
        <f t="shared" si="11"/>
        <v>22809538</v>
      </c>
      <c r="I57" s="51">
        <f t="shared" si="11"/>
        <v>57211723</v>
      </c>
      <c r="J57" s="51">
        <f t="shared" si="11"/>
        <v>100839802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100839802</v>
      </c>
      <c r="X57" s="51">
        <f t="shared" si="11"/>
        <v>435847356</v>
      </c>
      <c r="Y57" s="51">
        <f t="shared" si="11"/>
        <v>-335007554</v>
      </c>
      <c r="Z57" s="52">
        <f>+IF(X57&lt;&gt;0,+(Y57/X57)*100,0)</f>
        <v>-76.86350493772412</v>
      </c>
      <c r="AA57" s="53">
        <f>SUM(AA52:AA56)</f>
        <v>1743389395</v>
      </c>
    </row>
    <row r="58" spans="1:27" ht="13.5">
      <c r="A58" s="86" t="s">
        <v>38</v>
      </c>
      <c r="B58" s="35"/>
      <c r="C58" s="9">
        <v>13847674</v>
      </c>
      <c r="D58" s="10"/>
      <c r="E58" s="11">
        <v>271776666</v>
      </c>
      <c r="F58" s="11">
        <v>241378346</v>
      </c>
      <c r="G58" s="11">
        <v>5605445</v>
      </c>
      <c r="H58" s="11">
        <v>787178</v>
      </c>
      <c r="I58" s="11">
        <v>7869255</v>
      </c>
      <c r="J58" s="11">
        <v>14261878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14261878</v>
      </c>
      <c r="X58" s="11">
        <v>60344589</v>
      </c>
      <c r="Y58" s="11">
        <v>-46082711</v>
      </c>
      <c r="Z58" s="2">
        <v>-76.37</v>
      </c>
      <c r="AA58" s="15">
        <v>241378346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1896006</v>
      </c>
      <c r="F60" s="11">
        <v>1896006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474002</v>
      </c>
      <c r="Y60" s="11">
        <v>-474002</v>
      </c>
      <c r="Z60" s="2">
        <v>-100</v>
      </c>
      <c r="AA60" s="15">
        <v>1896006</v>
      </c>
    </row>
    <row r="61" spans="1:27" ht="13.5">
      <c r="A61" s="86" t="s">
        <v>41</v>
      </c>
      <c r="B61" s="35" t="s">
        <v>51</v>
      </c>
      <c r="C61" s="9">
        <v>98984103</v>
      </c>
      <c r="D61" s="10"/>
      <c r="E61" s="11">
        <v>488366404</v>
      </c>
      <c r="F61" s="11">
        <v>461639290</v>
      </c>
      <c r="G61" s="11">
        <v>8218301</v>
      </c>
      <c r="H61" s="11">
        <v>12592067</v>
      </c>
      <c r="I61" s="11">
        <v>22130427</v>
      </c>
      <c r="J61" s="11">
        <v>42940795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42940795</v>
      </c>
      <c r="X61" s="11">
        <v>115409824</v>
      </c>
      <c r="Y61" s="11">
        <v>-72469029</v>
      </c>
      <c r="Z61" s="2">
        <v>-62.79</v>
      </c>
      <c r="AA61" s="15">
        <v>461639290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-25296062</v>
      </c>
      <c r="F65" s="11"/>
      <c r="G65" s="11">
        <v>41521406</v>
      </c>
      <c r="H65" s="11">
        <v>40004159</v>
      </c>
      <c r="I65" s="11">
        <v>53392306</v>
      </c>
      <c r="J65" s="11">
        <v>134917871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134917871</v>
      </c>
      <c r="X65" s="11"/>
      <c r="Y65" s="11">
        <v>134917871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1228798950</v>
      </c>
      <c r="F66" s="14"/>
      <c r="G66" s="14">
        <v>19441353</v>
      </c>
      <c r="H66" s="14">
        <v>55623268</v>
      </c>
      <c r="I66" s="14">
        <v>70744982</v>
      </c>
      <c r="J66" s="14">
        <v>145809603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145809603</v>
      </c>
      <c r="X66" s="14"/>
      <c r="Y66" s="14">
        <v>145809603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133015833</v>
      </c>
      <c r="F67" s="11"/>
      <c r="G67" s="11">
        <v>8339736</v>
      </c>
      <c r="H67" s="11">
        <v>15585310</v>
      </c>
      <c r="I67" s="11">
        <v>44874300</v>
      </c>
      <c r="J67" s="11">
        <v>68799346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68799346</v>
      </c>
      <c r="X67" s="11"/>
      <c r="Y67" s="11">
        <v>68799346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923153184</v>
      </c>
      <c r="F68" s="11"/>
      <c r="G68" s="11">
        <v>10623991</v>
      </c>
      <c r="H68" s="11">
        <v>29977087</v>
      </c>
      <c r="I68" s="11">
        <v>37900361</v>
      </c>
      <c r="J68" s="11">
        <v>78501439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78501439</v>
      </c>
      <c r="X68" s="11"/>
      <c r="Y68" s="11">
        <v>78501439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2259671905</v>
      </c>
      <c r="F69" s="79">
        <f t="shared" si="12"/>
        <v>0</v>
      </c>
      <c r="G69" s="79">
        <f t="shared" si="12"/>
        <v>79926486</v>
      </c>
      <c r="H69" s="79">
        <f t="shared" si="12"/>
        <v>141189824</v>
      </c>
      <c r="I69" s="79">
        <f t="shared" si="12"/>
        <v>206911949</v>
      </c>
      <c r="J69" s="79">
        <f t="shared" si="12"/>
        <v>428028259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428028259</v>
      </c>
      <c r="X69" s="79">
        <f t="shared" si="12"/>
        <v>0</v>
      </c>
      <c r="Y69" s="79">
        <f t="shared" si="12"/>
        <v>428028259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201311730</v>
      </c>
      <c r="F5" s="43">
        <f t="shared" si="0"/>
        <v>201311730</v>
      </c>
      <c r="G5" s="43">
        <f t="shared" si="0"/>
        <v>786222</v>
      </c>
      <c r="H5" s="43">
        <f t="shared" si="0"/>
        <v>0</v>
      </c>
      <c r="I5" s="43">
        <f t="shared" si="0"/>
        <v>1581758</v>
      </c>
      <c r="J5" s="43">
        <f t="shared" si="0"/>
        <v>2367980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2367980</v>
      </c>
      <c r="X5" s="43">
        <f t="shared" si="0"/>
        <v>50327933</v>
      </c>
      <c r="Y5" s="43">
        <f t="shared" si="0"/>
        <v>-47959953</v>
      </c>
      <c r="Z5" s="44">
        <f>+IF(X5&lt;&gt;0,+(Y5/X5)*100,0)</f>
        <v>-95.29489915669693</v>
      </c>
      <c r="AA5" s="45">
        <f>SUM(AA11:AA18)</f>
        <v>201311730</v>
      </c>
    </row>
    <row r="6" spans="1:27" ht="13.5">
      <c r="A6" s="46" t="s">
        <v>32</v>
      </c>
      <c r="B6" s="47"/>
      <c r="C6" s="9"/>
      <c r="D6" s="10"/>
      <c r="E6" s="11">
        <v>49628717</v>
      </c>
      <c r="F6" s="11">
        <v>49628717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12407179</v>
      </c>
      <c r="Y6" s="11">
        <v>-12407179</v>
      </c>
      <c r="Z6" s="2">
        <v>-100</v>
      </c>
      <c r="AA6" s="15">
        <v>49628717</v>
      </c>
    </row>
    <row r="7" spans="1:27" ht="13.5">
      <c r="A7" s="46" t="s">
        <v>33</v>
      </c>
      <c r="B7" s="47"/>
      <c r="C7" s="9"/>
      <c r="D7" s="10"/>
      <c r="E7" s="11">
        <v>44000000</v>
      </c>
      <c r="F7" s="11">
        <v>44000000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11000000</v>
      </c>
      <c r="Y7" s="11">
        <v>-11000000</v>
      </c>
      <c r="Z7" s="2">
        <v>-100</v>
      </c>
      <c r="AA7" s="15">
        <v>44000000</v>
      </c>
    </row>
    <row r="8" spans="1:27" ht="13.5">
      <c r="A8" s="46" t="s">
        <v>34</v>
      </c>
      <c r="B8" s="47"/>
      <c r="C8" s="9"/>
      <c r="D8" s="10"/>
      <c r="E8" s="11">
        <v>63375000</v>
      </c>
      <c r="F8" s="11">
        <v>63375000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15843750</v>
      </c>
      <c r="Y8" s="11">
        <v>-15843750</v>
      </c>
      <c r="Z8" s="2">
        <v>-100</v>
      </c>
      <c r="AA8" s="15">
        <v>63375000</v>
      </c>
    </row>
    <row r="9" spans="1:27" ht="13.5">
      <c r="A9" s="46" t="s">
        <v>35</v>
      </c>
      <c r="B9" s="47"/>
      <c r="C9" s="9"/>
      <c r="D9" s="10"/>
      <c r="E9" s="11">
        <v>29297311</v>
      </c>
      <c r="F9" s="11">
        <v>29297311</v>
      </c>
      <c r="G9" s="11">
        <v>786222</v>
      </c>
      <c r="H9" s="11"/>
      <c r="I9" s="11">
        <v>1581758</v>
      </c>
      <c r="J9" s="11">
        <v>2367980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2367980</v>
      </c>
      <c r="X9" s="11">
        <v>7324328</v>
      </c>
      <c r="Y9" s="11">
        <v>-4956348</v>
      </c>
      <c r="Z9" s="2">
        <v>-67.67</v>
      </c>
      <c r="AA9" s="15">
        <v>29297311</v>
      </c>
    </row>
    <row r="10" spans="1:27" ht="13.5">
      <c r="A10" s="46" t="s">
        <v>36</v>
      </c>
      <c r="B10" s="47"/>
      <c r="C10" s="9"/>
      <c r="D10" s="10"/>
      <c r="E10" s="11">
        <v>6760702</v>
      </c>
      <c r="F10" s="11">
        <v>6760702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1690176</v>
      </c>
      <c r="Y10" s="11">
        <v>-1690176</v>
      </c>
      <c r="Z10" s="2">
        <v>-100</v>
      </c>
      <c r="AA10" s="15">
        <v>6760702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193061730</v>
      </c>
      <c r="F11" s="51">
        <f t="shared" si="1"/>
        <v>193061730</v>
      </c>
      <c r="G11" s="51">
        <f t="shared" si="1"/>
        <v>786222</v>
      </c>
      <c r="H11" s="51">
        <f t="shared" si="1"/>
        <v>0</v>
      </c>
      <c r="I11" s="51">
        <f t="shared" si="1"/>
        <v>1581758</v>
      </c>
      <c r="J11" s="51">
        <f t="shared" si="1"/>
        <v>2367980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2367980</v>
      </c>
      <c r="X11" s="51">
        <f t="shared" si="1"/>
        <v>48265433</v>
      </c>
      <c r="Y11" s="51">
        <f t="shared" si="1"/>
        <v>-45897453</v>
      </c>
      <c r="Z11" s="52">
        <f>+IF(X11&lt;&gt;0,+(Y11/X11)*100,0)</f>
        <v>-95.09383868989634</v>
      </c>
      <c r="AA11" s="53">
        <f>SUM(AA6:AA10)</f>
        <v>193061730</v>
      </c>
    </row>
    <row r="12" spans="1:27" ht="13.5">
      <c r="A12" s="54" t="s">
        <v>38</v>
      </c>
      <c r="B12" s="35"/>
      <c r="C12" s="9"/>
      <c r="D12" s="10"/>
      <c r="E12" s="11">
        <v>8000000</v>
      </c>
      <c r="F12" s="11">
        <v>8000000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2000000</v>
      </c>
      <c r="Y12" s="11">
        <v>-2000000</v>
      </c>
      <c r="Z12" s="2">
        <v>-100</v>
      </c>
      <c r="AA12" s="15">
        <v>8000000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250000</v>
      </c>
      <c r="F15" s="11">
        <v>250000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62500</v>
      </c>
      <c r="Y15" s="11">
        <v>-62500</v>
      </c>
      <c r="Z15" s="2">
        <v>-100</v>
      </c>
      <c r="AA15" s="15">
        <v>250000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59826120</v>
      </c>
      <c r="F20" s="60">
        <f t="shared" si="2"/>
        <v>59826120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14956530</v>
      </c>
      <c r="Y20" s="60">
        <f t="shared" si="2"/>
        <v>-14956530</v>
      </c>
      <c r="Z20" s="61">
        <f>+IF(X20&lt;&gt;0,+(Y20/X20)*100,0)</f>
        <v>-100</v>
      </c>
      <c r="AA20" s="62">
        <f>SUM(AA26:AA33)</f>
        <v>59826120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59826120</v>
      </c>
      <c r="F24" s="11">
        <v>59826120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14956530</v>
      </c>
      <c r="Y24" s="11">
        <v>-14956530</v>
      </c>
      <c r="Z24" s="2">
        <v>-100</v>
      </c>
      <c r="AA24" s="15">
        <v>59826120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59826120</v>
      </c>
      <c r="F26" s="51">
        <f t="shared" si="3"/>
        <v>59826120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14956530</v>
      </c>
      <c r="Y26" s="51">
        <f t="shared" si="3"/>
        <v>-14956530</v>
      </c>
      <c r="Z26" s="52">
        <f>+IF(X26&lt;&gt;0,+(Y26/X26)*100,0)</f>
        <v>-100</v>
      </c>
      <c r="AA26" s="53">
        <f>SUM(AA21:AA25)</f>
        <v>59826120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49628717</v>
      </c>
      <c r="F36" s="11">
        <f t="shared" si="4"/>
        <v>49628717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12407179</v>
      </c>
      <c r="Y36" s="11">
        <f t="shared" si="4"/>
        <v>-12407179</v>
      </c>
      <c r="Z36" s="2">
        <f aca="true" t="shared" si="5" ref="Z36:Z49">+IF(X36&lt;&gt;0,+(Y36/X36)*100,0)</f>
        <v>-100</v>
      </c>
      <c r="AA36" s="15">
        <f>AA6+AA21</f>
        <v>49628717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44000000</v>
      </c>
      <c r="F37" s="11">
        <f t="shared" si="4"/>
        <v>44000000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11000000</v>
      </c>
      <c r="Y37" s="11">
        <f t="shared" si="4"/>
        <v>-11000000</v>
      </c>
      <c r="Z37" s="2">
        <f t="shared" si="5"/>
        <v>-100</v>
      </c>
      <c r="AA37" s="15">
        <f>AA7+AA22</f>
        <v>44000000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63375000</v>
      </c>
      <c r="F38" s="11">
        <f t="shared" si="4"/>
        <v>63375000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15843750</v>
      </c>
      <c r="Y38" s="11">
        <f t="shared" si="4"/>
        <v>-15843750</v>
      </c>
      <c r="Z38" s="2">
        <f t="shared" si="5"/>
        <v>-100</v>
      </c>
      <c r="AA38" s="15">
        <f>AA8+AA23</f>
        <v>63375000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89123431</v>
      </c>
      <c r="F39" s="11">
        <f t="shared" si="4"/>
        <v>89123431</v>
      </c>
      <c r="G39" s="11">
        <f t="shared" si="4"/>
        <v>786222</v>
      </c>
      <c r="H39" s="11">
        <f t="shared" si="4"/>
        <v>0</v>
      </c>
      <c r="I39" s="11">
        <f t="shared" si="4"/>
        <v>1581758</v>
      </c>
      <c r="J39" s="11">
        <f t="shared" si="4"/>
        <v>2367980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2367980</v>
      </c>
      <c r="X39" s="11">
        <f t="shared" si="4"/>
        <v>22280858</v>
      </c>
      <c r="Y39" s="11">
        <f t="shared" si="4"/>
        <v>-19912878</v>
      </c>
      <c r="Z39" s="2">
        <f t="shared" si="5"/>
        <v>-89.37213279668134</v>
      </c>
      <c r="AA39" s="15">
        <f>AA9+AA24</f>
        <v>89123431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6760702</v>
      </c>
      <c r="F40" s="11">
        <f t="shared" si="4"/>
        <v>6760702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1690176</v>
      </c>
      <c r="Y40" s="11">
        <f t="shared" si="4"/>
        <v>-1690176</v>
      </c>
      <c r="Z40" s="2">
        <f t="shared" si="5"/>
        <v>-100</v>
      </c>
      <c r="AA40" s="15">
        <f>AA10+AA25</f>
        <v>6760702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252887850</v>
      </c>
      <c r="F41" s="51">
        <f t="shared" si="6"/>
        <v>252887850</v>
      </c>
      <c r="G41" s="51">
        <f t="shared" si="6"/>
        <v>786222</v>
      </c>
      <c r="H41" s="51">
        <f t="shared" si="6"/>
        <v>0</v>
      </c>
      <c r="I41" s="51">
        <f t="shared" si="6"/>
        <v>1581758</v>
      </c>
      <c r="J41" s="51">
        <f t="shared" si="6"/>
        <v>2367980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2367980</v>
      </c>
      <c r="X41" s="51">
        <f t="shared" si="6"/>
        <v>63221963</v>
      </c>
      <c r="Y41" s="51">
        <f t="shared" si="6"/>
        <v>-60853983</v>
      </c>
      <c r="Z41" s="52">
        <f t="shared" si="5"/>
        <v>-96.25449782380215</v>
      </c>
      <c r="AA41" s="53">
        <f>SUM(AA36:AA40)</f>
        <v>252887850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8000000</v>
      </c>
      <c r="F42" s="67">
        <f t="shared" si="7"/>
        <v>8000000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2000000</v>
      </c>
      <c r="Y42" s="67">
        <f t="shared" si="7"/>
        <v>-2000000</v>
      </c>
      <c r="Z42" s="69">
        <f t="shared" si="5"/>
        <v>-100</v>
      </c>
      <c r="AA42" s="68">
        <f aca="true" t="shared" si="8" ref="AA42:AA48">AA12+AA27</f>
        <v>8000000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250000</v>
      </c>
      <c r="F45" s="67">
        <f t="shared" si="7"/>
        <v>250000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62500</v>
      </c>
      <c r="Y45" s="67">
        <f t="shared" si="7"/>
        <v>-62500</v>
      </c>
      <c r="Z45" s="69">
        <f t="shared" si="5"/>
        <v>-100</v>
      </c>
      <c r="AA45" s="68">
        <f t="shared" si="8"/>
        <v>250000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261137850</v>
      </c>
      <c r="F49" s="79">
        <f t="shared" si="9"/>
        <v>261137850</v>
      </c>
      <c r="G49" s="79">
        <f t="shared" si="9"/>
        <v>786222</v>
      </c>
      <c r="H49" s="79">
        <f t="shared" si="9"/>
        <v>0</v>
      </c>
      <c r="I49" s="79">
        <f t="shared" si="9"/>
        <v>1581758</v>
      </c>
      <c r="J49" s="79">
        <f t="shared" si="9"/>
        <v>2367980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2367980</v>
      </c>
      <c r="X49" s="79">
        <f t="shared" si="9"/>
        <v>65284463</v>
      </c>
      <c r="Y49" s="79">
        <f t="shared" si="9"/>
        <v>-62916483</v>
      </c>
      <c r="Z49" s="80">
        <f t="shared" si="5"/>
        <v>-96.37282763588021</v>
      </c>
      <c r="AA49" s="81">
        <f>SUM(AA41:AA48)</f>
        <v>261137850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125517653</v>
      </c>
      <c r="F51" s="67">
        <f t="shared" si="10"/>
        <v>125517653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31379414</v>
      </c>
      <c r="Y51" s="67">
        <f t="shared" si="10"/>
        <v>-31379414</v>
      </c>
      <c r="Z51" s="69">
        <f>+IF(X51&lt;&gt;0,+(Y51/X51)*100,0)</f>
        <v>-100</v>
      </c>
      <c r="AA51" s="68">
        <f>SUM(AA57:AA61)</f>
        <v>125517653</v>
      </c>
    </row>
    <row r="52" spans="1:27" ht="13.5">
      <c r="A52" s="84" t="s">
        <v>32</v>
      </c>
      <c r="B52" s="47"/>
      <c r="C52" s="9"/>
      <c r="D52" s="10"/>
      <c r="E52" s="11">
        <v>15362559</v>
      </c>
      <c r="F52" s="11">
        <v>15362559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3840640</v>
      </c>
      <c r="Y52" s="11">
        <v>-3840640</v>
      </c>
      <c r="Z52" s="2">
        <v>-100</v>
      </c>
      <c r="AA52" s="15">
        <v>15362559</v>
      </c>
    </row>
    <row r="53" spans="1:27" ht="13.5">
      <c r="A53" s="84" t="s">
        <v>33</v>
      </c>
      <c r="B53" s="47"/>
      <c r="C53" s="9"/>
      <c r="D53" s="10"/>
      <c r="E53" s="11">
        <v>43498541</v>
      </c>
      <c r="F53" s="11">
        <v>43498541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10874635</v>
      </c>
      <c r="Y53" s="11">
        <v>-10874635</v>
      </c>
      <c r="Z53" s="2">
        <v>-100</v>
      </c>
      <c r="AA53" s="15">
        <v>43498541</v>
      </c>
    </row>
    <row r="54" spans="1:27" ht="13.5">
      <c r="A54" s="84" t="s">
        <v>34</v>
      </c>
      <c r="B54" s="47"/>
      <c r="C54" s="9"/>
      <c r="D54" s="10"/>
      <c r="E54" s="11">
        <v>17202694</v>
      </c>
      <c r="F54" s="11">
        <v>17202694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4300674</v>
      </c>
      <c r="Y54" s="11">
        <v>-4300674</v>
      </c>
      <c r="Z54" s="2">
        <v>-100</v>
      </c>
      <c r="AA54" s="15">
        <v>17202694</v>
      </c>
    </row>
    <row r="55" spans="1:27" ht="13.5">
      <c r="A55" s="84" t="s">
        <v>35</v>
      </c>
      <c r="B55" s="47"/>
      <c r="C55" s="9"/>
      <c r="D55" s="10"/>
      <c r="E55" s="11">
        <v>15300948</v>
      </c>
      <c r="F55" s="11">
        <v>15300948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3825237</v>
      </c>
      <c r="Y55" s="11">
        <v>-3825237</v>
      </c>
      <c r="Z55" s="2">
        <v>-100</v>
      </c>
      <c r="AA55" s="15">
        <v>15300948</v>
      </c>
    </row>
    <row r="56" spans="1:27" ht="13.5">
      <c r="A56" s="84" t="s">
        <v>36</v>
      </c>
      <c r="B56" s="47"/>
      <c r="C56" s="9"/>
      <c r="D56" s="10"/>
      <c r="E56" s="11">
        <v>720092</v>
      </c>
      <c r="F56" s="11">
        <v>720092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180023</v>
      </c>
      <c r="Y56" s="11">
        <v>-180023</v>
      </c>
      <c r="Z56" s="2">
        <v>-100</v>
      </c>
      <c r="AA56" s="15">
        <v>720092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92084834</v>
      </c>
      <c r="F57" s="51">
        <f t="shared" si="11"/>
        <v>92084834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23021209</v>
      </c>
      <c r="Y57" s="51">
        <f t="shared" si="11"/>
        <v>-23021209</v>
      </c>
      <c r="Z57" s="52">
        <f>+IF(X57&lt;&gt;0,+(Y57/X57)*100,0)</f>
        <v>-100</v>
      </c>
      <c r="AA57" s="53">
        <f>SUM(AA52:AA56)</f>
        <v>92084834</v>
      </c>
    </row>
    <row r="58" spans="1:27" ht="13.5">
      <c r="A58" s="86" t="s">
        <v>38</v>
      </c>
      <c r="B58" s="35"/>
      <c r="C58" s="9"/>
      <c r="D58" s="10"/>
      <c r="E58" s="11">
        <v>4280243</v>
      </c>
      <c r="F58" s="11">
        <v>4280243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1070061</v>
      </c>
      <c r="Y58" s="11">
        <v>-1070061</v>
      </c>
      <c r="Z58" s="2">
        <v>-100</v>
      </c>
      <c r="AA58" s="15">
        <v>4280243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29152576</v>
      </c>
      <c r="F61" s="11">
        <v>29152576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7288144</v>
      </c>
      <c r="Y61" s="11">
        <v>-7288144</v>
      </c>
      <c r="Z61" s="2">
        <v>-100</v>
      </c>
      <c r="AA61" s="15">
        <v>29152576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17231237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108286416</v>
      </c>
      <c r="F68" s="11"/>
      <c r="G68" s="11">
        <v>1526136</v>
      </c>
      <c r="H68" s="11">
        <v>2628094</v>
      </c>
      <c r="I68" s="11">
        <v>9379376</v>
      </c>
      <c r="J68" s="11">
        <v>13533606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13533606</v>
      </c>
      <c r="X68" s="11"/>
      <c r="Y68" s="11">
        <v>13533606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125517653</v>
      </c>
      <c r="F69" s="79">
        <f t="shared" si="12"/>
        <v>0</v>
      </c>
      <c r="G69" s="79">
        <f t="shared" si="12"/>
        <v>1526136</v>
      </c>
      <c r="H69" s="79">
        <f t="shared" si="12"/>
        <v>2628094</v>
      </c>
      <c r="I69" s="79">
        <f t="shared" si="12"/>
        <v>9379376</v>
      </c>
      <c r="J69" s="79">
        <f t="shared" si="12"/>
        <v>13533606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13533606</v>
      </c>
      <c r="X69" s="79">
        <f t="shared" si="12"/>
        <v>0</v>
      </c>
      <c r="Y69" s="79">
        <f t="shared" si="12"/>
        <v>13533606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184439259</v>
      </c>
      <c r="F5" s="43">
        <f t="shared" si="0"/>
        <v>241815644</v>
      </c>
      <c r="G5" s="43">
        <f t="shared" si="0"/>
        <v>207186</v>
      </c>
      <c r="H5" s="43">
        <f t="shared" si="0"/>
        <v>3009627</v>
      </c>
      <c r="I5" s="43">
        <f t="shared" si="0"/>
        <v>3611243</v>
      </c>
      <c r="J5" s="43">
        <f t="shared" si="0"/>
        <v>6828056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6828056</v>
      </c>
      <c r="X5" s="43">
        <f t="shared" si="0"/>
        <v>60453912</v>
      </c>
      <c r="Y5" s="43">
        <f t="shared" si="0"/>
        <v>-53625856</v>
      </c>
      <c r="Z5" s="44">
        <f>+IF(X5&lt;&gt;0,+(Y5/X5)*100,0)</f>
        <v>-88.70535293067552</v>
      </c>
      <c r="AA5" s="45">
        <f>SUM(AA11:AA18)</f>
        <v>241815644</v>
      </c>
    </row>
    <row r="6" spans="1:27" ht="13.5">
      <c r="A6" s="46" t="s">
        <v>32</v>
      </c>
      <c r="B6" s="47"/>
      <c r="C6" s="9"/>
      <c r="D6" s="10"/>
      <c r="E6" s="11">
        <v>58022000</v>
      </c>
      <c r="F6" s="11">
        <v>58948712</v>
      </c>
      <c r="G6" s="11">
        <v>34611</v>
      </c>
      <c r="H6" s="11"/>
      <c r="I6" s="11">
        <v>659891</v>
      </c>
      <c r="J6" s="11">
        <v>694502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694502</v>
      </c>
      <c r="X6" s="11">
        <v>14737178</v>
      </c>
      <c r="Y6" s="11">
        <v>-14042676</v>
      </c>
      <c r="Z6" s="2">
        <v>-95.29</v>
      </c>
      <c r="AA6" s="15">
        <v>58948712</v>
      </c>
    </row>
    <row r="7" spans="1:27" ht="13.5">
      <c r="A7" s="46" t="s">
        <v>33</v>
      </c>
      <c r="B7" s="47"/>
      <c r="C7" s="9"/>
      <c r="D7" s="10"/>
      <c r="E7" s="11">
        <v>14144354</v>
      </c>
      <c r="F7" s="11">
        <v>28701688</v>
      </c>
      <c r="G7" s="11">
        <v>155116</v>
      </c>
      <c r="H7" s="11">
        <v>226828</v>
      </c>
      <c r="I7" s="11">
        <v>190095</v>
      </c>
      <c r="J7" s="11">
        <v>572039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572039</v>
      </c>
      <c r="X7" s="11">
        <v>7175422</v>
      </c>
      <c r="Y7" s="11">
        <v>-6603383</v>
      </c>
      <c r="Z7" s="2">
        <v>-92.03</v>
      </c>
      <c r="AA7" s="15">
        <v>28701688</v>
      </c>
    </row>
    <row r="8" spans="1:27" ht="13.5">
      <c r="A8" s="46" t="s">
        <v>34</v>
      </c>
      <c r="B8" s="47"/>
      <c r="C8" s="9"/>
      <c r="D8" s="10"/>
      <c r="E8" s="11">
        <v>19721360</v>
      </c>
      <c r="F8" s="11">
        <v>35652525</v>
      </c>
      <c r="G8" s="11">
        <v>17439</v>
      </c>
      <c r="H8" s="11">
        <v>1423637</v>
      </c>
      <c r="I8" s="11">
        <v>1437827</v>
      </c>
      <c r="J8" s="11">
        <v>2878903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2878903</v>
      </c>
      <c r="X8" s="11">
        <v>8913131</v>
      </c>
      <c r="Y8" s="11">
        <v>-6034228</v>
      </c>
      <c r="Z8" s="2">
        <v>-67.7</v>
      </c>
      <c r="AA8" s="15">
        <v>35652525</v>
      </c>
    </row>
    <row r="9" spans="1:27" ht="13.5">
      <c r="A9" s="46" t="s">
        <v>35</v>
      </c>
      <c r="B9" s="47"/>
      <c r="C9" s="9"/>
      <c r="D9" s="10"/>
      <c r="E9" s="11">
        <v>64366545</v>
      </c>
      <c r="F9" s="11">
        <v>76393354</v>
      </c>
      <c r="G9" s="11">
        <v>20</v>
      </c>
      <c r="H9" s="11">
        <v>470523</v>
      </c>
      <c r="I9" s="11">
        <v>564560</v>
      </c>
      <c r="J9" s="11">
        <v>1035103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1035103</v>
      </c>
      <c r="X9" s="11">
        <v>19098339</v>
      </c>
      <c r="Y9" s="11">
        <v>-18063236</v>
      </c>
      <c r="Z9" s="2">
        <v>-94.58</v>
      </c>
      <c r="AA9" s="15">
        <v>76393354</v>
      </c>
    </row>
    <row r="10" spans="1:27" ht="13.5">
      <c r="A10" s="46" t="s">
        <v>36</v>
      </c>
      <c r="B10" s="47"/>
      <c r="C10" s="9"/>
      <c r="D10" s="10"/>
      <c r="E10" s="11">
        <v>4305000</v>
      </c>
      <c r="F10" s="11">
        <v>4510867</v>
      </c>
      <c r="G10" s="11"/>
      <c r="H10" s="11">
        <v>345008</v>
      </c>
      <c r="I10" s="11">
        <v>18285</v>
      </c>
      <c r="J10" s="11">
        <v>363293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363293</v>
      </c>
      <c r="X10" s="11">
        <v>1127717</v>
      </c>
      <c r="Y10" s="11">
        <v>-764424</v>
      </c>
      <c r="Z10" s="2">
        <v>-67.79</v>
      </c>
      <c r="AA10" s="15">
        <v>4510867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160559259</v>
      </c>
      <c r="F11" s="51">
        <f t="shared" si="1"/>
        <v>204207146</v>
      </c>
      <c r="G11" s="51">
        <f t="shared" si="1"/>
        <v>207186</v>
      </c>
      <c r="H11" s="51">
        <f t="shared" si="1"/>
        <v>2465996</v>
      </c>
      <c r="I11" s="51">
        <f t="shared" si="1"/>
        <v>2870658</v>
      </c>
      <c r="J11" s="51">
        <f t="shared" si="1"/>
        <v>5543840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5543840</v>
      </c>
      <c r="X11" s="51">
        <f t="shared" si="1"/>
        <v>51051787</v>
      </c>
      <c r="Y11" s="51">
        <f t="shared" si="1"/>
        <v>-45507947</v>
      </c>
      <c r="Z11" s="52">
        <f>+IF(X11&lt;&gt;0,+(Y11/X11)*100,0)</f>
        <v>-89.14075231098178</v>
      </c>
      <c r="AA11" s="53">
        <f>SUM(AA6:AA10)</f>
        <v>204207146</v>
      </c>
    </row>
    <row r="12" spans="1:27" ht="13.5">
      <c r="A12" s="54" t="s">
        <v>38</v>
      </c>
      <c r="B12" s="35"/>
      <c r="C12" s="9"/>
      <c r="D12" s="10"/>
      <c r="E12" s="11">
        <v>9490000</v>
      </c>
      <c r="F12" s="11">
        <v>9961150</v>
      </c>
      <c r="G12" s="11"/>
      <c r="H12" s="11">
        <v>20</v>
      </c>
      <c r="I12" s="11">
        <v>20</v>
      </c>
      <c r="J12" s="11">
        <v>40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40</v>
      </c>
      <c r="X12" s="11">
        <v>2490288</v>
      </c>
      <c r="Y12" s="11">
        <v>-2490248</v>
      </c>
      <c r="Z12" s="2">
        <v>-100</v>
      </c>
      <c r="AA12" s="15">
        <v>9961150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13320000</v>
      </c>
      <c r="F15" s="11">
        <v>26577348</v>
      </c>
      <c r="G15" s="11"/>
      <c r="H15" s="11">
        <v>543611</v>
      </c>
      <c r="I15" s="11">
        <v>740565</v>
      </c>
      <c r="J15" s="11">
        <v>1284176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1284176</v>
      </c>
      <c r="X15" s="11">
        <v>6644337</v>
      </c>
      <c r="Y15" s="11">
        <v>-5360161</v>
      </c>
      <c r="Z15" s="2">
        <v>-80.67</v>
      </c>
      <c r="AA15" s="15">
        <v>26577348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1070000</v>
      </c>
      <c r="F18" s="18">
        <v>1070000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267500</v>
      </c>
      <c r="Y18" s="18">
        <v>-267500</v>
      </c>
      <c r="Z18" s="3">
        <v>-100</v>
      </c>
      <c r="AA18" s="23">
        <v>1070000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72695500</v>
      </c>
      <c r="F20" s="60">
        <f t="shared" si="2"/>
        <v>72695500</v>
      </c>
      <c r="G20" s="60">
        <f t="shared" si="2"/>
        <v>50307</v>
      </c>
      <c r="H20" s="60">
        <f t="shared" si="2"/>
        <v>9139819</v>
      </c>
      <c r="I20" s="60">
        <f t="shared" si="2"/>
        <v>1399657</v>
      </c>
      <c r="J20" s="60">
        <f t="shared" si="2"/>
        <v>10589783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10589783</v>
      </c>
      <c r="X20" s="60">
        <f t="shared" si="2"/>
        <v>18173875</v>
      </c>
      <c r="Y20" s="60">
        <f t="shared" si="2"/>
        <v>-7584092</v>
      </c>
      <c r="Z20" s="61">
        <f>+IF(X20&lt;&gt;0,+(Y20/X20)*100,0)</f>
        <v>-41.73073711577746</v>
      </c>
      <c r="AA20" s="62">
        <f>SUM(AA26:AA33)</f>
        <v>72695500</v>
      </c>
    </row>
    <row r="21" spans="1:27" ht="13.5">
      <c r="A21" s="46" t="s">
        <v>32</v>
      </c>
      <c r="B21" s="47"/>
      <c r="C21" s="9"/>
      <c r="D21" s="10"/>
      <c r="E21" s="11">
        <v>13450000</v>
      </c>
      <c r="F21" s="11">
        <v>13450000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3362500</v>
      </c>
      <c r="Y21" s="11">
        <v>-3362500</v>
      </c>
      <c r="Z21" s="2">
        <v>-100</v>
      </c>
      <c r="AA21" s="15">
        <v>13450000</v>
      </c>
    </row>
    <row r="22" spans="1:27" ht="13.5">
      <c r="A22" s="46" t="s">
        <v>33</v>
      </c>
      <c r="B22" s="47"/>
      <c r="C22" s="9"/>
      <c r="D22" s="10"/>
      <c r="E22" s="11">
        <v>16150000</v>
      </c>
      <c r="F22" s="11">
        <v>16150000</v>
      </c>
      <c r="G22" s="11">
        <v>2388</v>
      </c>
      <c r="H22" s="11">
        <v>896753</v>
      </c>
      <c r="I22" s="11"/>
      <c r="J22" s="11">
        <v>899141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899141</v>
      </c>
      <c r="X22" s="11">
        <v>4037500</v>
      </c>
      <c r="Y22" s="11">
        <v>-3138359</v>
      </c>
      <c r="Z22" s="2">
        <v>-77.73</v>
      </c>
      <c r="AA22" s="15">
        <v>16150000</v>
      </c>
    </row>
    <row r="23" spans="1:27" ht="13.5">
      <c r="A23" s="46" t="s">
        <v>34</v>
      </c>
      <c r="B23" s="47"/>
      <c r="C23" s="9"/>
      <c r="D23" s="10"/>
      <c r="E23" s="11">
        <v>6340000</v>
      </c>
      <c r="F23" s="11">
        <v>6340000</v>
      </c>
      <c r="G23" s="11">
        <v>47859</v>
      </c>
      <c r="H23" s="11">
        <v>422750</v>
      </c>
      <c r="I23" s="11">
        <v>707424</v>
      </c>
      <c r="J23" s="11">
        <v>1178033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1178033</v>
      </c>
      <c r="X23" s="11">
        <v>1585000</v>
      </c>
      <c r="Y23" s="11">
        <v>-406967</v>
      </c>
      <c r="Z23" s="2">
        <v>-25.68</v>
      </c>
      <c r="AA23" s="15">
        <v>6340000</v>
      </c>
    </row>
    <row r="24" spans="1:27" ht="13.5">
      <c r="A24" s="46" t="s">
        <v>35</v>
      </c>
      <c r="B24" s="47"/>
      <c r="C24" s="9"/>
      <c r="D24" s="10"/>
      <c r="E24" s="11">
        <v>1550000</v>
      </c>
      <c r="F24" s="11">
        <v>1550000</v>
      </c>
      <c r="G24" s="11"/>
      <c r="H24" s="11">
        <v>20</v>
      </c>
      <c r="I24" s="11">
        <v>86368</v>
      </c>
      <c r="J24" s="11">
        <v>86388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86388</v>
      </c>
      <c r="X24" s="11">
        <v>387500</v>
      </c>
      <c r="Y24" s="11">
        <v>-301112</v>
      </c>
      <c r="Z24" s="2">
        <v>-77.71</v>
      </c>
      <c r="AA24" s="15">
        <v>1550000</v>
      </c>
    </row>
    <row r="25" spans="1:27" ht="13.5">
      <c r="A25" s="46" t="s">
        <v>36</v>
      </c>
      <c r="B25" s="47"/>
      <c r="C25" s="9"/>
      <c r="D25" s="10"/>
      <c r="E25" s="11">
        <v>485000</v>
      </c>
      <c r="F25" s="11">
        <v>485000</v>
      </c>
      <c r="G25" s="11"/>
      <c r="H25" s="11"/>
      <c r="I25" s="11">
        <v>20</v>
      </c>
      <c r="J25" s="11">
        <v>20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20</v>
      </c>
      <c r="X25" s="11">
        <v>121250</v>
      </c>
      <c r="Y25" s="11">
        <v>-121230</v>
      </c>
      <c r="Z25" s="2">
        <v>-99.98</v>
      </c>
      <c r="AA25" s="15">
        <v>485000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37975000</v>
      </c>
      <c r="F26" s="51">
        <f t="shared" si="3"/>
        <v>37975000</v>
      </c>
      <c r="G26" s="51">
        <f t="shared" si="3"/>
        <v>50247</v>
      </c>
      <c r="H26" s="51">
        <f t="shared" si="3"/>
        <v>1319523</v>
      </c>
      <c r="I26" s="51">
        <f t="shared" si="3"/>
        <v>793812</v>
      </c>
      <c r="J26" s="51">
        <f t="shared" si="3"/>
        <v>2163582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2163582</v>
      </c>
      <c r="X26" s="51">
        <f t="shared" si="3"/>
        <v>9493750</v>
      </c>
      <c r="Y26" s="51">
        <f t="shared" si="3"/>
        <v>-7330168</v>
      </c>
      <c r="Z26" s="52">
        <f>+IF(X26&lt;&gt;0,+(Y26/X26)*100,0)</f>
        <v>-77.21045951283739</v>
      </c>
      <c r="AA26" s="53">
        <f>SUM(AA21:AA25)</f>
        <v>37975000</v>
      </c>
    </row>
    <row r="27" spans="1:27" ht="13.5">
      <c r="A27" s="54" t="s">
        <v>38</v>
      </c>
      <c r="B27" s="64"/>
      <c r="C27" s="9"/>
      <c r="D27" s="10"/>
      <c r="E27" s="11">
        <v>6715000</v>
      </c>
      <c r="F27" s="11">
        <v>6715000</v>
      </c>
      <c r="G27" s="11"/>
      <c r="H27" s="11"/>
      <c r="I27" s="11">
        <v>79383</v>
      </c>
      <c r="J27" s="11">
        <v>79383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79383</v>
      </c>
      <c r="X27" s="11">
        <v>1678750</v>
      </c>
      <c r="Y27" s="11">
        <v>-1599367</v>
      </c>
      <c r="Z27" s="2">
        <v>-95.27</v>
      </c>
      <c r="AA27" s="15">
        <v>6715000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26305500</v>
      </c>
      <c r="F30" s="11">
        <v>26305500</v>
      </c>
      <c r="G30" s="11">
        <v>60</v>
      </c>
      <c r="H30" s="11">
        <v>7820296</v>
      </c>
      <c r="I30" s="11">
        <v>526462</v>
      </c>
      <c r="J30" s="11">
        <v>8346818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8346818</v>
      </c>
      <c r="X30" s="11">
        <v>6576375</v>
      </c>
      <c r="Y30" s="11">
        <v>1770443</v>
      </c>
      <c r="Z30" s="2">
        <v>26.92</v>
      </c>
      <c r="AA30" s="15">
        <v>26305500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1700000</v>
      </c>
      <c r="F33" s="18">
        <v>1700000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425000</v>
      </c>
      <c r="Y33" s="18">
        <v>-425000</v>
      </c>
      <c r="Z33" s="3">
        <v>-100</v>
      </c>
      <c r="AA33" s="23">
        <v>1700000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71472000</v>
      </c>
      <c r="F36" s="11">
        <f t="shared" si="4"/>
        <v>72398712</v>
      </c>
      <c r="G36" s="11">
        <f t="shared" si="4"/>
        <v>34611</v>
      </c>
      <c r="H36" s="11">
        <f t="shared" si="4"/>
        <v>0</v>
      </c>
      <c r="I36" s="11">
        <f t="shared" si="4"/>
        <v>659891</v>
      </c>
      <c r="J36" s="11">
        <f t="shared" si="4"/>
        <v>694502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694502</v>
      </c>
      <c r="X36" s="11">
        <f t="shared" si="4"/>
        <v>18099678</v>
      </c>
      <c r="Y36" s="11">
        <f t="shared" si="4"/>
        <v>-17405176</v>
      </c>
      <c r="Z36" s="2">
        <f aca="true" t="shared" si="5" ref="Z36:Z49">+IF(X36&lt;&gt;0,+(Y36/X36)*100,0)</f>
        <v>-96.1629041135428</v>
      </c>
      <c r="AA36" s="15">
        <f>AA6+AA21</f>
        <v>72398712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30294354</v>
      </c>
      <c r="F37" s="11">
        <f t="shared" si="4"/>
        <v>44851688</v>
      </c>
      <c r="G37" s="11">
        <f t="shared" si="4"/>
        <v>157504</v>
      </c>
      <c r="H37" s="11">
        <f t="shared" si="4"/>
        <v>1123581</v>
      </c>
      <c r="I37" s="11">
        <f t="shared" si="4"/>
        <v>190095</v>
      </c>
      <c r="J37" s="11">
        <f t="shared" si="4"/>
        <v>1471180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1471180</v>
      </c>
      <c r="X37" s="11">
        <f t="shared" si="4"/>
        <v>11212922</v>
      </c>
      <c r="Y37" s="11">
        <f t="shared" si="4"/>
        <v>-9741742</v>
      </c>
      <c r="Z37" s="2">
        <f t="shared" si="5"/>
        <v>-86.87960194497028</v>
      </c>
      <c r="AA37" s="15">
        <f>AA7+AA22</f>
        <v>44851688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26061360</v>
      </c>
      <c r="F38" s="11">
        <f t="shared" si="4"/>
        <v>41992525</v>
      </c>
      <c r="G38" s="11">
        <f t="shared" si="4"/>
        <v>65298</v>
      </c>
      <c r="H38" s="11">
        <f t="shared" si="4"/>
        <v>1846387</v>
      </c>
      <c r="I38" s="11">
        <f t="shared" si="4"/>
        <v>2145251</v>
      </c>
      <c r="J38" s="11">
        <f t="shared" si="4"/>
        <v>4056936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4056936</v>
      </c>
      <c r="X38" s="11">
        <f t="shared" si="4"/>
        <v>10498131</v>
      </c>
      <c r="Y38" s="11">
        <f t="shared" si="4"/>
        <v>-6441195</v>
      </c>
      <c r="Z38" s="2">
        <f t="shared" si="5"/>
        <v>-61.3556355888491</v>
      </c>
      <c r="AA38" s="15">
        <f>AA8+AA23</f>
        <v>41992525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65916545</v>
      </c>
      <c r="F39" s="11">
        <f t="shared" si="4"/>
        <v>77943354</v>
      </c>
      <c r="G39" s="11">
        <f t="shared" si="4"/>
        <v>20</v>
      </c>
      <c r="H39" s="11">
        <f t="shared" si="4"/>
        <v>470543</v>
      </c>
      <c r="I39" s="11">
        <f t="shared" si="4"/>
        <v>650928</v>
      </c>
      <c r="J39" s="11">
        <f t="shared" si="4"/>
        <v>1121491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1121491</v>
      </c>
      <c r="X39" s="11">
        <f t="shared" si="4"/>
        <v>19485839</v>
      </c>
      <c r="Y39" s="11">
        <f t="shared" si="4"/>
        <v>-18364348</v>
      </c>
      <c r="Z39" s="2">
        <f t="shared" si="5"/>
        <v>-94.24458449030601</v>
      </c>
      <c r="AA39" s="15">
        <f>AA9+AA24</f>
        <v>77943354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4790000</v>
      </c>
      <c r="F40" s="11">
        <f t="shared" si="4"/>
        <v>4995867</v>
      </c>
      <c r="G40" s="11">
        <f t="shared" si="4"/>
        <v>0</v>
      </c>
      <c r="H40" s="11">
        <f t="shared" si="4"/>
        <v>345008</v>
      </c>
      <c r="I40" s="11">
        <f t="shared" si="4"/>
        <v>18305</v>
      </c>
      <c r="J40" s="11">
        <f t="shared" si="4"/>
        <v>363313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363313</v>
      </c>
      <c r="X40" s="11">
        <f t="shared" si="4"/>
        <v>1248967</v>
      </c>
      <c r="Y40" s="11">
        <f t="shared" si="4"/>
        <v>-885654</v>
      </c>
      <c r="Z40" s="2">
        <f t="shared" si="5"/>
        <v>-70.91092078493666</v>
      </c>
      <c r="AA40" s="15">
        <f>AA10+AA25</f>
        <v>4995867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198534259</v>
      </c>
      <c r="F41" s="51">
        <f t="shared" si="6"/>
        <v>242182146</v>
      </c>
      <c r="G41" s="51">
        <f t="shared" si="6"/>
        <v>257433</v>
      </c>
      <c r="H41" s="51">
        <f t="shared" si="6"/>
        <v>3785519</v>
      </c>
      <c r="I41" s="51">
        <f t="shared" si="6"/>
        <v>3664470</v>
      </c>
      <c r="J41" s="51">
        <f t="shared" si="6"/>
        <v>7707422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7707422</v>
      </c>
      <c r="X41" s="51">
        <f t="shared" si="6"/>
        <v>60545537</v>
      </c>
      <c r="Y41" s="51">
        <f t="shared" si="6"/>
        <v>-52838115</v>
      </c>
      <c r="Z41" s="52">
        <f t="shared" si="5"/>
        <v>-87.27004106016932</v>
      </c>
      <c r="AA41" s="53">
        <f>SUM(AA36:AA40)</f>
        <v>242182146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16205000</v>
      </c>
      <c r="F42" s="67">
        <f t="shared" si="7"/>
        <v>16676150</v>
      </c>
      <c r="G42" s="67">
        <f t="shared" si="7"/>
        <v>0</v>
      </c>
      <c r="H42" s="67">
        <f t="shared" si="7"/>
        <v>20</v>
      </c>
      <c r="I42" s="67">
        <f t="shared" si="7"/>
        <v>79403</v>
      </c>
      <c r="J42" s="67">
        <f t="shared" si="7"/>
        <v>79423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79423</v>
      </c>
      <c r="X42" s="67">
        <f t="shared" si="7"/>
        <v>4169038</v>
      </c>
      <c r="Y42" s="67">
        <f t="shared" si="7"/>
        <v>-4089615</v>
      </c>
      <c r="Z42" s="69">
        <f t="shared" si="5"/>
        <v>-98.09493221217942</v>
      </c>
      <c r="AA42" s="68">
        <f aca="true" t="shared" si="8" ref="AA42:AA48">AA12+AA27</f>
        <v>16676150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39625500</v>
      </c>
      <c r="F45" s="67">
        <f t="shared" si="7"/>
        <v>52882848</v>
      </c>
      <c r="G45" s="67">
        <f t="shared" si="7"/>
        <v>60</v>
      </c>
      <c r="H45" s="67">
        <f t="shared" si="7"/>
        <v>8363907</v>
      </c>
      <c r="I45" s="67">
        <f t="shared" si="7"/>
        <v>1267027</v>
      </c>
      <c r="J45" s="67">
        <f t="shared" si="7"/>
        <v>9630994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9630994</v>
      </c>
      <c r="X45" s="67">
        <f t="shared" si="7"/>
        <v>13220712</v>
      </c>
      <c r="Y45" s="67">
        <f t="shared" si="7"/>
        <v>-3589718</v>
      </c>
      <c r="Z45" s="69">
        <f t="shared" si="5"/>
        <v>-27.152229017620233</v>
      </c>
      <c r="AA45" s="68">
        <f t="shared" si="8"/>
        <v>52882848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2770000</v>
      </c>
      <c r="F48" s="67">
        <f t="shared" si="7"/>
        <v>2770000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692500</v>
      </c>
      <c r="Y48" s="67">
        <f t="shared" si="7"/>
        <v>-692500</v>
      </c>
      <c r="Z48" s="69">
        <f t="shared" si="5"/>
        <v>-100</v>
      </c>
      <c r="AA48" s="68">
        <f t="shared" si="8"/>
        <v>2770000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257134759</v>
      </c>
      <c r="F49" s="79">
        <f t="shared" si="9"/>
        <v>314511144</v>
      </c>
      <c r="G49" s="79">
        <f t="shared" si="9"/>
        <v>257493</v>
      </c>
      <c r="H49" s="79">
        <f t="shared" si="9"/>
        <v>12149446</v>
      </c>
      <c r="I49" s="79">
        <f t="shared" si="9"/>
        <v>5010900</v>
      </c>
      <c r="J49" s="79">
        <f t="shared" si="9"/>
        <v>17417839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17417839</v>
      </c>
      <c r="X49" s="79">
        <f t="shared" si="9"/>
        <v>78627787</v>
      </c>
      <c r="Y49" s="79">
        <f t="shared" si="9"/>
        <v>-61209948</v>
      </c>
      <c r="Z49" s="80">
        <f t="shared" si="5"/>
        <v>-77.84773085372477</v>
      </c>
      <c r="AA49" s="81">
        <f>SUM(AA41:AA48)</f>
        <v>314511144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80091216</v>
      </c>
      <c r="F51" s="67">
        <f t="shared" si="10"/>
        <v>80149545</v>
      </c>
      <c r="G51" s="67">
        <f t="shared" si="10"/>
        <v>1023645</v>
      </c>
      <c r="H51" s="67">
        <f t="shared" si="10"/>
        <v>2038493</v>
      </c>
      <c r="I51" s="67">
        <f t="shared" si="10"/>
        <v>4899586</v>
      </c>
      <c r="J51" s="67">
        <f t="shared" si="10"/>
        <v>7961724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7961724</v>
      </c>
      <c r="X51" s="67">
        <f t="shared" si="10"/>
        <v>20037387</v>
      </c>
      <c r="Y51" s="67">
        <f t="shared" si="10"/>
        <v>-12075663</v>
      </c>
      <c r="Z51" s="69">
        <f>+IF(X51&lt;&gt;0,+(Y51/X51)*100,0)</f>
        <v>-60.26565739335174</v>
      </c>
      <c r="AA51" s="68">
        <f>SUM(AA57:AA61)</f>
        <v>80149545</v>
      </c>
    </row>
    <row r="52" spans="1:27" ht="13.5">
      <c r="A52" s="84" t="s">
        <v>32</v>
      </c>
      <c r="B52" s="47"/>
      <c r="C52" s="9"/>
      <c r="D52" s="10"/>
      <c r="E52" s="11">
        <v>6900542</v>
      </c>
      <c r="F52" s="11">
        <v>6542707</v>
      </c>
      <c r="G52" s="11">
        <v>101751</v>
      </c>
      <c r="H52" s="11">
        <v>256605</v>
      </c>
      <c r="I52" s="11">
        <v>492200</v>
      </c>
      <c r="J52" s="11">
        <v>850556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850556</v>
      </c>
      <c r="X52" s="11">
        <v>1635677</v>
      </c>
      <c r="Y52" s="11">
        <v>-785121</v>
      </c>
      <c r="Z52" s="2">
        <v>-48</v>
      </c>
      <c r="AA52" s="15">
        <v>6542707</v>
      </c>
    </row>
    <row r="53" spans="1:27" ht="13.5">
      <c r="A53" s="84" t="s">
        <v>33</v>
      </c>
      <c r="B53" s="47"/>
      <c r="C53" s="9"/>
      <c r="D53" s="10"/>
      <c r="E53" s="11">
        <v>21822152</v>
      </c>
      <c r="F53" s="11">
        <v>22257152</v>
      </c>
      <c r="G53" s="11">
        <v>316942</v>
      </c>
      <c r="H53" s="11">
        <v>590688</v>
      </c>
      <c r="I53" s="11">
        <v>1204991</v>
      </c>
      <c r="J53" s="11">
        <v>2112621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2112621</v>
      </c>
      <c r="X53" s="11">
        <v>5564288</v>
      </c>
      <c r="Y53" s="11">
        <v>-3451667</v>
      </c>
      <c r="Z53" s="2">
        <v>-62.03</v>
      </c>
      <c r="AA53" s="15">
        <v>22257152</v>
      </c>
    </row>
    <row r="54" spans="1:27" ht="13.5">
      <c r="A54" s="84" t="s">
        <v>34</v>
      </c>
      <c r="B54" s="47"/>
      <c r="C54" s="9"/>
      <c r="D54" s="10"/>
      <c r="E54" s="11">
        <v>3576101</v>
      </c>
      <c r="F54" s="11">
        <v>3036936</v>
      </c>
      <c r="G54" s="11">
        <v>96823</v>
      </c>
      <c r="H54" s="11">
        <v>106089</v>
      </c>
      <c r="I54" s="11">
        <v>75376</v>
      </c>
      <c r="J54" s="11">
        <v>278288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278288</v>
      </c>
      <c r="X54" s="11">
        <v>759234</v>
      </c>
      <c r="Y54" s="11">
        <v>-480946</v>
      </c>
      <c r="Z54" s="2">
        <v>-63.35</v>
      </c>
      <c r="AA54" s="15">
        <v>3036936</v>
      </c>
    </row>
    <row r="55" spans="1:27" ht="13.5">
      <c r="A55" s="84" t="s">
        <v>35</v>
      </c>
      <c r="B55" s="47"/>
      <c r="C55" s="9"/>
      <c r="D55" s="10"/>
      <c r="E55" s="11">
        <v>1849296</v>
      </c>
      <c r="F55" s="11">
        <v>1823600</v>
      </c>
      <c r="G55" s="11">
        <v>8385</v>
      </c>
      <c r="H55" s="11">
        <v>31455</v>
      </c>
      <c r="I55" s="11">
        <v>89557</v>
      </c>
      <c r="J55" s="11">
        <v>129397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129397</v>
      </c>
      <c r="X55" s="11">
        <v>455900</v>
      </c>
      <c r="Y55" s="11">
        <v>-326503</v>
      </c>
      <c r="Z55" s="2">
        <v>-71.62</v>
      </c>
      <c r="AA55" s="15">
        <v>1823600</v>
      </c>
    </row>
    <row r="56" spans="1:27" ht="13.5">
      <c r="A56" s="84" t="s">
        <v>36</v>
      </c>
      <c r="B56" s="47"/>
      <c r="C56" s="9"/>
      <c r="D56" s="10"/>
      <c r="E56" s="11">
        <v>839425</v>
      </c>
      <c r="F56" s="11">
        <v>2078875</v>
      </c>
      <c r="G56" s="11"/>
      <c r="H56" s="11">
        <v>29950</v>
      </c>
      <c r="I56" s="11">
        <v>93390</v>
      </c>
      <c r="J56" s="11">
        <v>123340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123340</v>
      </c>
      <c r="X56" s="11">
        <v>519719</v>
      </c>
      <c r="Y56" s="11">
        <v>-396379</v>
      </c>
      <c r="Z56" s="2">
        <v>-76.27</v>
      </c>
      <c r="AA56" s="15">
        <v>2078875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34987516</v>
      </c>
      <c r="F57" s="51">
        <f t="shared" si="11"/>
        <v>35739270</v>
      </c>
      <c r="G57" s="51">
        <f t="shared" si="11"/>
        <v>523901</v>
      </c>
      <c r="H57" s="51">
        <f t="shared" si="11"/>
        <v>1014787</v>
      </c>
      <c r="I57" s="51">
        <f t="shared" si="11"/>
        <v>1955514</v>
      </c>
      <c r="J57" s="51">
        <f t="shared" si="11"/>
        <v>3494202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3494202</v>
      </c>
      <c r="X57" s="51">
        <f t="shared" si="11"/>
        <v>8934818</v>
      </c>
      <c r="Y57" s="51">
        <f t="shared" si="11"/>
        <v>-5440616</v>
      </c>
      <c r="Z57" s="52">
        <f>+IF(X57&lt;&gt;0,+(Y57/X57)*100,0)</f>
        <v>-60.89229797406058</v>
      </c>
      <c r="AA57" s="53">
        <f>SUM(AA52:AA56)</f>
        <v>35739270</v>
      </c>
    </row>
    <row r="58" spans="1:27" ht="13.5">
      <c r="A58" s="86" t="s">
        <v>38</v>
      </c>
      <c r="B58" s="35"/>
      <c r="C58" s="9"/>
      <c r="D58" s="10"/>
      <c r="E58" s="11">
        <v>11035342</v>
      </c>
      <c r="F58" s="11">
        <v>10221022</v>
      </c>
      <c r="G58" s="11">
        <v>22736</v>
      </c>
      <c r="H58" s="11">
        <v>6464</v>
      </c>
      <c r="I58" s="11">
        <v>78251</v>
      </c>
      <c r="J58" s="11">
        <v>107451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107451</v>
      </c>
      <c r="X58" s="11">
        <v>2555256</v>
      </c>
      <c r="Y58" s="11">
        <v>-2447805</v>
      </c>
      <c r="Z58" s="2">
        <v>-95.79</v>
      </c>
      <c r="AA58" s="15">
        <v>10221022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34068358</v>
      </c>
      <c r="F61" s="11">
        <v>34189253</v>
      </c>
      <c r="G61" s="11">
        <v>477008</v>
      </c>
      <c r="H61" s="11">
        <v>1017242</v>
      </c>
      <c r="I61" s="11">
        <v>2865821</v>
      </c>
      <c r="J61" s="11">
        <v>4360071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4360071</v>
      </c>
      <c r="X61" s="11">
        <v>8547313</v>
      </c>
      <c r="Y61" s="11">
        <v>-4187242</v>
      </c>
      <c r="Z61" s="2">
        <v>-48.99</v>
      </c>
      <c r="AA61" s="15">
        <v>34189253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299885013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1023643</v>
      </c>
      <c r="H68" s="11">
        <v>2038492</v>
      </c>
      <c r="I68" s="11">
        <v>4899585</v>
      </c>
      <c r="J68" s="11">
        <v>7961720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7961720</v>
      </c>
      <c r="X68" s="11"/>
      <c r="Y68" s="11">
        <v>7961720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299885013</v>
      </c>
      <c r="F69" s="79">
        <f t="shared" si="12"/>
        <v>0</v>
      </c>
      <c r="G69" s="79">
        <f t="shared" si="12"/>
        <v>1023643</v>
      </c>
      <c r="H69" s="79">
        <f t="shared" si="12"/>
        <v>2038492</v>
      </c>
      <c r="I69" s="79">
        <f t="shared" si="12"/>
        <v>4899585</v>
      </c>
      <c r="J69" s="79">
        <f t="shared" si="12"/>
        <v>7961720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7961720</v>
      </c>
      <c r="X69" s="79">
        <f t="shared" si="12"/>
        <v>0</v>
      </c>
      <c r="Y69" s="79">
        <f t="shared" si="12"/>
        <v>7961720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306951984</v>
      </c>
      <c r="F5" s="43">
        <f t="shared" si="0"/>
        <v>306951984</v>
      </c>
      <c r="G5" s="43">
        <f t="shared" si="0"/>
        <v>0</v>
      </c>
      <c r="H5" s="43">
        <f t="shared" si="0"/>
        <v>10566945</v>
      </c>
      <c r="I5" s="43">
        <f t="shared" si="0"/>
        <v>5374405</v>
      </c>
      <c r="J5" s="43">
        <f t="shared" si="0"/>
        <v>15941350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15941350</v>
      </c>
      <c r="X5" s="43">
        <f t="shared" si="0"/>
        <v>76737997</v>
      </c>
      <c r="Y5" s="43">
        <f t="shared" si="0"/>
        <v>-60796647</v>
      </c>
      <c r="Z5" s="44">
        <f>+IF(X5&lt;&gt;0,+(Y5/X5)*100,0)</f>
        <v>-79.22626257758591</v>
      </c>
      <c r="AA5" s="45">
        <f>SUM(AA11:AA18)</f>
        <v>306951984</v>
      </c>
    </row>
    <row r="6" spans="1:27" ht="13.5">
      <c r="A6" s="46" t="s">
        <v>32</v>
      </c>
      <c r="B6" s="47"/>
      <c r="C6" s="9"/>
      <c r="D6" s="10"/>
      <c r="E6" s="11">
        <v>184921590</v>
      </c>
      <c r="F6" s="11">
        <v>184921590</v>
      </c>
      <c r="G6" s="11"/>
      <c r="H6" s="11">
        <v>1372139</v>
      </c>
      <c r="I6" s="11">
        <v>3416316</v>
      </c>
      <c r="J6" s="11">
        <v>4788455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4788455</v>
      </c>
      <c r="X6" s="11">
        <v>46230398</v>
      </c>
      <c r="Y6" s="11">
        <v>-41441943</v>
      </c>
      <c r="Z6" s="2">
        <v>-89.64</v>
      </c>
      <c r="AA6" s="15">
        <v>184921590</v>
      </c>
    </row>
    <row r="7" spans="1:27" ht="13.5">
      <c r="A7" s="46" t="s">
        <v>33</v>
      </c>
      <c r="B7" s="47"/>
      <c r="C7" s="9"/>
      <c r="D7" s="10"/>
      <c r="E7" s="11">
        <v>16994353</v>
      </c>
      <c r="F7" s="11">
        <v>16994353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4248588</v>
      </c>
      <c r="Y7" s="11">
        <v>-4248588</v>
      </c>
      <c r="Z7" s="2">
        <v>-100</v>
      </c>
      <c r="AA7" s="15">
        <v>16994353</v>
      </c>
    </row>
    <row r="8" spans="1:27" ht="13.5">
      <c r="A8" s="46" t="s">
        <v>34</v>
      </c>
      <c r="B8" s="47"/>
      <c r="C8" s="9"/>
      <c r="D8" s="10"/>
      <c r="E8" s="11">
        <v>11547252</v>
      </c>
      <c r="F8" s="11">
        <v>11547252</v>
      </c>
      <c r="G8" s="11"/>
      <c r="H8" s="11">
        <v>4130743</v>
      </c>
      <c r="I8" s="11"/>
      <c r="J8" s="11">
        <v>4130743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4130743</v>
      </c>
      <c r="X8" s="11">
        <v>2886813</v>
      </c>
      <c r="Y8" s="11">
        <v>1243930</v>
      </c>
      <c r="Z8" s="2">
        <v>43.09</v>
      </c>
      <c r="AA8" s="15">
        <v>11547252</v>
      </c>
    </row>
    <row r="9" spans="1:27" ht="13.5">
      <c r="A9" s="46" t="s">
        <v>35</v>
      </c>
      <c r="B9" s="47"/>
      <c r="C9" s="9"/>
      <c r="D9" s="10"/>
      <c r="E9" s="11">
        <v>26628911</v>
      </c>
      <c r="F9" s="11">
        <v>26628911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6657228</v>
      </c>
      <c r="Y9" s="11">
        <v>-6657228</v>
      </c>
      <c r="Z9" s="2">
        <v>-100</v>
      </c>
      <c r="AA9" s="15">
        <v>26628911</v>
      </c>
    </row>
    <row r="10" spans="1:27" ht="13.5">
      <c r="A10" s="46" t="s">
        <v>36</v>
      </c>
      <c r="B10" s="47"/>
      <c r="C10" s="9"/>
      <c r="D10" s="10"/>
      <c r="E10" s="11">
        <v>1650000</v>
      </c>
      <c r="F10" s="11">
        <v>1650000</v>
      </c>
      <c r="G10" s="11"/>
      <c r="H10" s="11">
        <v>1106477</v>
      </c>
      <c r="I10" s="11"/>
      <c r="J10" s="11">
        <v>1106477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1106477</v>
      </c>
      <c r="X10" s="11">
        <v>412500</v>
      </c>
      <c r="Y10" s="11">
        <v>693977</v>
      </c>
      <c r="Z10" s="2">
        <v>168.24</v>
      </c>
      <c r="AA10" s="15">
        <v>1650000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241742106</v>
      </c>
      <c r="F11" s="51">
        <f t="shared" si="1"/>
        <v>241742106</v>
      </c>
      <c r="G11" s="51">
        <f t="shared" si="1"/>
        <v>0</v>
      </c>
      <c r="H11" s="51">
        <f t="shared" si="1"/>
        <v>6609359</v>
      </c>
      <c r="I11" s="51">
        <f t="shared" si="1"/>
        <v>3416316</v>
      </c>
      <c r="J11" s="51">
        <f t="shared" si="1"/>
        <v>10025675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10025675</v>
      </c>
      <c r="X11" s="51">
        <f t="shared" si="1"/>
        <v>60435527</v>
      </c>
      <c r="Y11" s="51">
        <f t="shared" si="1"/>
        <v>-50409852</v>
      </c>
      <c r="Z11" s="52">
        <f>+IF(X11&lt;&gt;0,+(Y11/X11)*100,0)</f>
        <v>-83.41095792876928</v>
      </c>
      <c r="AA11" s="53">
        <f>SUM(AA6:AA10)</f>
        <v>241742106</v>
      </c>
    </row>
    <row r="12" spans="1:27" ht="13.5">
      <c r="A12" s="54" t="s">
        <v>38</v>
      </c>
      <c r="B12" s="35"/>
      <c r="C12" s="9"/>
      <c r="D12" s="10"/>
      <c r="E12" s="11">
        <v>16093726</v>
      </c>
      <c r="F12" s="11">
        <v>16093726</v>
      </c>
      <c r="G12" s="11"/>
      <c r="H12" s="11">
        <v>1365579</v>
      </c>
      <c r="I12" s="11"/>
      <c r="J12" s="11">
        <v>1365579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1365579</v>
      </c>
      <c r="X12" s="11">
        <v>4023432</v>
      </c>
      <c r="Y12" s="11">
        <v>-2657853</v>
      </c>
      <c r="Z12" s="2">
        <v>-66.06</v>
      </c>
      <c r="AA12" s="15">
        <v>16093726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49116152</v>
      </c>
      <c r="F15" s="11">
        <v>49116152</v>
      </c>
      <c r="G15" s="11"/>
      <c r="H15" s="11">
        <v>2592007</v>
      </c>
      <c r="I15" s="11">
        <v>1690041</v>
      </c>
      <c r="J15" s="11">
        <v>4282048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4282048</v>
      </c>
      <c r="X15" s="11">
        <v>12279038</v>
      </c>
      <c r="Y15" s="11">
        <v>-7996990</v>
      </c>
      <c r="Z15" s="2">
        <v>-65.13</v>
      </c>
      <c r="AA15" s="15">
        <v>49116152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>
        <v>268048</v>
      </c>
      <c r="J18" s="18">
        <v>268048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268048</v>
      </c>
      <c r="X18" s="18"/>
      <c r="Y18" s="18">
        <v>268048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444767394</v>
      </c>
      <c r="F20" s="60">
        <f t="shared" si="2"/>
        <v>444767394</v>
      </c>
      <c r="G20" s="60">
        <f t="shared" si="2"/>
        <v>0</v>
      </c>
      <c r="H20" s="60">
        <f t="shared" si="2"/>
        <v>4022167</v>
      </c>
      <c r="I20" s="60">
        <f t="shared" si="2"/>
        <v>57098355</v>
      </c>
      <c r="J20" s="60">
        <f t="shared" si="2"/>
        <v>61120522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61120522</v>
      </c>
      <c r="X20" s="60">
        <f t="shared" si="2"/>
        <v>111191848</v>
      </c>
      <c r="Y20" s="60">
        <f t="shared" si="2"/>
        <v>-50071326</v>
      </c>
      <c r="Z20" s="61">
        <f>+IF(X20&lt;&gt;0,+(Y20/X20)*100,0)</f>
        <v>-45.031472091371306</v>
      </c>
      <c r="AA20" s="62">
        <f>SUM(AA26:AA33)</f>
        <v>444767394</v>
      </c>
    </row>
    <row r="21" spans="1:27" ht="13.5">
      <c r="A21" s="46" t="s">
        <v>32</v>
      </c>
      <c r="B21" s="47"/>
      <c r="C21" s="9"/>
      <c r="D21" s="10"/>
      <c r="E21" s="11">
        <v>244159541</v>
      </c>
      <c r="F21" s="11">
        <v>244159541</v>
      </c>
      <c r="G21" s="11"/>
      <c r="H21" s="11">
        <v>264494</v>
      </c>
      <c r="I21" s="11">
        <v>30188980</v>
      </c>
      <c r="J21" s="11">
        <v>30453474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30453474</v>
      </c>
      <c r="X21" s="11">
        <v>61039885</v>
      </c>
      <c r="Y21" s="11">
        <v>-30586411</v>
      </c>
      <c r="Z21" s="2">
        <v>-50.11</v>
      </c>
      <c r="AA21" s="15">
        <v>244159541</v>
      </c>
    </row>
    <row r="22" spans="1:27" ht="13.5">
      <c r="A22" s="46" t="s">
        <v>33</v>
      </c>
      <c r="B22" s="47"/>
      <c r="C22" s="9"/>
      <c r="D22" s="10"/>
      <c r="E22" s="11">
        <v>15496705</v>
      </c>
      <c r="F22" s="11">
        <v>15496705</v>
      </c>
      <c r="G22" s="11"/>
      <c r="H22" s="11">
        <v>1787868</v>
      </c>
      <c r="I22" s="11">
        <v>5431903</v>
      </c>
      <c r="J22" s="11">
        <v>7219771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7219771</v>
      </c>
      <c r="X22" s="11">
        <v>3874176</v>
      </c>
      <c r="Y22" s="11">
        <v>3345595</v>
      </c>
      <c r="Z22" s="2">
        <v>86.36</v>
      </c>
      <c r="AA22" s="15">
        <v>15496705</v>
      </c>
    </row>
    <row r="23" spans="1:27" ht="13.5">
      <c r="A23" s="46" t="s">
        <v>34</v>
      </c>
      <c r="B23" s="47"/>
      <c r="C23" s="9"/>
      <c r="D23" s="10"/>
      <c r="E23" s="11">
        <v>146089420</v>
      </c>
      <c r="F23" s="11">
        <v>146089420</v>
      </c>
      <c r="G23" s="11"/>
      <c r="H23" s="11">
        <v>1969805</v>
      </c>
      <c r="I23" s="11">
        <v>14163692</v>
      </c>
      <c r="J23" s="11">
        <v>16133497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16133497</v>
      </c>
      <c r="X23" s="11">
        <v>36522355</v>
      </c>
      <c r="Y23" s="11">
        <v>-20388858</v>
      </c>
      <c r="Z23" s="2">
        <v>-55.83</v>
      </c>
      <c r="AA23" s="15">
        <v>146089420</v>
      </c>
    </row>
    <row r="24" spans="1:27" ht="13.5">
      <c r="A24" s="46" t="s">
        <v>35</v>
      </c>
      <c r="B24" s="47"/>
      <c r="C24" s="9"/>
      <c r="D24" s="10"/>
      <c r="E24" s="11">
        <v>15245825</v>
      </c>
      <c r="F24" s="11">
        <v>15245825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3811456</v>
      </c>
      <c r="Y24" s="11">
        <v>-3811456</v>
      </c>
      <c r="Z24" s="2">
        <v>-100</v>
      </c>
      <c r="AA24" s="15">
        <v>15245825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420991491</v>
      </c>
      <c r="F26" s="51">
        <f t="shared" si="3"/>
        <v>420991491</v>
      </c>
      <c r="G26" s="51">
        <f t="shared" si="3"/>
        <v>0</v>
      </c>
      <c r="H26" s="51">
        <f t="shared" si="3"/>
        <v>4022167</v>
      </c>
      <c r="I26" s="51">
        <f t="shared" si="3"/>
        <v>49784575</v>
      </c>
      <c r="J26" s="51">
        <f t="shared" si="3"/>
        <v>53806742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53806742</v>
      </c>
      <c r="X26" s="51">
        <f t="shared" si="3"/>
        <v>105247872</v>
      </c>
      <c r="Y26" s="51">
        <f t="shared" si="3"/>
        <v>-51441130</v>
      </c>
      <c r="Z26" s="52">
        <f>+IF(X26&lt;&gt;0,+(Y26/X26)*100,0)</f>
        <v>-48.87617110206276</v>
      </c>
      <c r="AA26" s="53">
        <f>SUM(AA21:AA25)</f>
        <v>420991491</v>
      </c>
    </row>
    <row r="27" spans="1:27" ht="13.5">
      <c r="A27" s="54" t="s">
        <v>38</v>
      </c>
      <c r="B27" s="64"/>
      <c r="C27" s="9"/>
      <c r="D27" s="10"/>
      <c r="E27" s="11">
        <v>17875903</v>
      </c>
      <c r="F27" s="11">
        <v>17875903</v>
      </c>
      <c r="G27" s="11"/>
      <c r="H27" s="11"/>
      <c r="I27" s="11">
        <v>3957673</v>
      </c>
      <c r="J27" s="11">
        <v>3957673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3957673</v>
      </c>
      <c r="X27" s="11">
        <v>4468976</v>
      </c>
      <c r="Y27" s="11">
        <v>-511303</v>
      </c>
      <c r="Z27" s="2">
        <v>-11.44</v>
      </c>
      <c r="AA27" s="15">
        <v>17875903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5900000</v>
      </c>
      <c r="F30" s="11">
        <v>5900000</v>
      </c>
      <c r="G30" s="11"/>
      <c r="H30" s="11"/>
      <c r="I30" s="11">
        <v>3356107</v>
      </c>
      <c r="J30" s="11">
        <v>3356107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3356107</v>
      </c>
      <c r="X30" s="11">
        <v>1475000</v>
      </c>
      <c r="Y30" s="11">
        <v>1881107</v>
      </c>
      <c r="Z30" s="2">
        <v>127.53</v>
      </c>
      <c r="AA30" s="15">
        <v>5900000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429081131</v>
      </c>
      <c r="F36" s="11">
        <f t="shared" si="4"/>
        <v>429081131</v>
      </c>
      <c r="G36" s="11">
        <f t="shared" si="4"/>
        <v>0</v>
      </c>
      <c r="H36" s="11">
        <f t="shared" si="4"/>
        <v>1636633</v>
      </c>
      <c r="I36" s="11">
        <f t="shared" si="4"/>
        <v>33605296</v>
      </c>
      <c r="J36" s="11">
        <f t="shared" si="4"/>
        <v>35241929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35241929</v>
      </c>
      <c r="X36" s="11">
        <f t="shared" si="4"/>
        <v>107270283</v>
      </c>
      <c r="Y36" s="11">
        <f t="shared" si="4"/>
        <v>-72028354</v>
      </c>
      <c r="Z36" s="2">
        <f aca="true" t="shared" si="5" ref="Z36:Z49">+IF(X36&lt;&gt;0,+(Y36/X36)*100,0)</f>
        <v>-67.14660573795634</v>
      </c>
      <c r="AA36" s="15">
        <f>AA6+AA21</f>
        <v>429081131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32491058</v>
      </c>
      <c r="F37" s="11">
        <f t="shared" si="4"/>
        <v>32491058</v>
      </c>
      <c r="G37" s="11">
        <f t="shared" si="4"/>
        <v>0</v>
      </c>
      <c r="H37" s="11">
        <f t="shared" si="4"/>
        <v>1787868</v>
      </c>
      <c r="I37" s="11">
        <f t="shared" si="4"/>
        <v>5431903</v>
      </c>
      <c r="J37" s="11">
        <f t="shared" si="4"/>
        <v>7219771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7219771</v>
      </c>
      <c r="X37" s="11">
        <f t="shared" si="4"/>
        <v>8122764</v>
      </c>
      <c r="Y37" s="11">
        <f t="shared" si="4"/>
        <v>-902993</v>
      </c>
      <c r="Z37" s="2">
        <f t="shared" si="5"/>
        <v>-11.116819348684757</v>
      </c>
      <c r="AA37" s="15">
        <f>AA7+AA22</f>
        <v>32491058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157636672</v>
      </c>
      <c r="F38" s="11">
        <f t="shared" si="4"/>
        <v>157636672</v>
      </c>
      <c r="G38" s="11">
        <f t="shared" si="4"/>
        <v>0</v>
      </c>
      <c r="H38" s="11">
        <f t="shared" si="4"/>
        <v>6100548</v>
      </c>
      <c r="I38" s="11">
        <f t="shared" si="4"/>
        <v>14163692</v>
      </c>
      <c r="J38" s="11">
        <f t="shared" si="4"/>
        <v>20264240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20264240</v>
      </c>
      <c r="X38" s="11">
        <f t="shared" si="4"/>
        <v>39409168</v>
      </c>
      <c r="Y38" s="11">
        <f t="shared" si="4"/>
        <v>-19144928</v>
      </c>
      <c r="Z38" s="2">
        <f t="shared" si="5"/>
        <v>-48.57988374684794</v>
      </c>
      <c r="AA38" s="15">
        <f>AA8+AA23</f>
        <v>157636672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41874736</v>
      </c>
      <c r="F39" s="11">
        <f t="shared" si="4"/>
        <v>41874736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10468684</v>
      </c>
      <c r="Y39" s="11">
        <f t="shared" si="4"/>
        <v>-10468684</v>
      </c>
      <c r="Z39" s="2">
        <f t="shared" si="5"/>
        <v>-100</v>
      </c>
      <c r="AA39" s="15">
        <f>AA9+AA24</f>
        <v>41874736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1650000</v>
      </c>
      <c r="F40" s="11">
        <f t="shared" si="4"/>
        <v>1650000</v>
      </c>
      <c r="G40" s="11">
        <f t="shared" si="4"/>
        <v>0</v>
      </c>
      <c r="H40" s="11">
        <f t="shared" si="4"/>
        <v>1106477</v>
      </c>
      <c r="I40" s="11">
        <f t="shared" si="4"/>
        <v>0</v>
      </c>
      <c r="J40" s="11">
        <f t="shared" si="4"/>
        <v>1106477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1106477</v>
      </c>
      <c r="X40" s="11">
        <f t="shared" si="4"/>
        <v>412500</v>
      </c>
      <c r="Y40" s="11">
        <f t="shared" si="4"/>
        <v>693977</v>
      </c>
      <c r="Z40" s="2">
        <f t="shared" si="5"/>
        <v>168.23684848484848</v>
      </c>
      <c r="AA40" s="15">
        <f>AA10+AA25</f>
        <v>1650000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662733597</v>
      </c>
      <c r="F41" s="51">
        <f t="shared" si="6"/>
        <v>662733597</v>
      </c>
      <c r="G41" s="51">
        <f t="shared" si="6"/>
        <v>0</v>
      </c>
      <c r="H41" s="51">
        <f t="shared" si="6"/>
        <v>10631526</v>
      </c>
      <c r="I41" s="51">
        <f t="shared" si="6"/>
        <v>53200891</v>
      </c>
      <c r="J41" s="51">
        <f t="shared" si="6"/>
        <v>63832417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63832417</v>
      </c>
      <c r="X41" s="51">
        <f t="shared" si="6"/>
        <v>165683399</v>
      </c>
      <c r="Y41" s="51">
        <f t="shared" si="6"/>
        <v>-101850982</v>
      </c>
      <c r="Z41" s="52">
        <f t="shared" si="5"/>
        <v>-61.47325719699895</v>
      </c>
      <c r="AA41" s="53">
        <f>SUM(AA36:AA40)</f>
        <v>662733597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33969629</v>
      </c>
      <c r="F42" s="67">
        <f t="shared" si="7"/>
        <v>33969629</v>
      </c>
      <c r="G42" s="67">
        <f t="shared" si="7"/>
        <v>0</v>
      </c>
      <c r="H42" s="67">
        <f t="shared" si="7"/>
        <v>1365579</v>
      </c>
      <c r="I42" s="67">
        <f t="shared" si="7"/>
        <v>3957673</v>
      </c>
      <c r="J42" s="67">
        <f t="shared" si="7"/>
        <v>5323252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5323252</v>
      </c>
      <c r="X42" s="67">
        <f t="shared" si="7"/>
        <v>8492408</v>
      </c>
      <c r="Y42" s="67">
        <f t="shared" si="7"/>
        <v>-3169156</v>
      </c>
      <c r="Z42" s="69">
        <f t="shared" si="5"/>
        <v>-37.31751936553213</v>
      </c>
      <c r="AA42" s="68">
        <f aca="true" t="shared" si="8" ref="AA42:AA48">AA12+AA27</f>
        <v>33969629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55016152</v>
      </c>
      <c r="F45" s="67">
        <f t="shared" si="7"/>
        <v>55016152</v>
      </c>
      <c r="G45" s="67">
        <f t="shared" si="7"/>
        <v>0</v>
      </c>
      <c r="H45" s="67">
        <f t="shared" si="7"/>
        <v>2592007</v>
      </c>
      <c r="I45" s="67">
        <f t="shared" si="7"/>
        <v>5046148</v>
      </c>
      <c r="J45" s="67">
        <f t="shared" si="7"/>
        <v>7638155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7638155</v>
      </c>
      <c r="X45" s="67">
        <f t="shared" si="7"/>
        <v>13754038</v>
      </c>
      <c r="Y45" s="67">
        <f t="shared" si="7"/>
        <v>-6115883</v>
      </c>
      <c r="Z45" s="69">
        <f t="shared" si="5"/>
        <v>-44.466090612807676</v>
      </c>
      <c r="AA45" s="68">
        <f t="shared" si="8"/>
        <v>55016152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268048</v>
      </c>
      <c r="J48" s="67">
        <f t="shared" si="7"/>
        <v>268048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268048</v>
      </c>
      <c r="X48" s="67">
        <f t="shared" si="7"/>
        <v>0</v>
      </c>
      <c r="Y48" s="67">
        <f t="shared" si="7"/>
        <v>268048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751719378</v>
      </c>
      <c r="F49" s="79">
        <f t="shared" si="9"/>
        <v>751719378</v>
      </c>
      <c r="G49" s="79">
        <f t="shared" si="9"/>
        <v>0</v>
      </c>
      <c r="H49" s="79">
        <f t="shared" si="9"/>
        <v>14589112</v>
      </c>
      <c r="I49" s="79">
        <f t="shared" si="9"/>
        <v>62472760</v>
      </c>
      <c r="J49" s="79">
        <f t="shared" si="9"/>
        <v>77061872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77061872</v>
      </c>
      <c r="X49" s="79">
        <f t="shared" si="9"/>
        <v>187929845</v>
      </c>
      <c r="Y49" s="79">
        <f t="shared" si="9"/>
        <v>-110867973</v>
      </c>
      <c r="Z49" s="80">
        <f t="shared" si="5"/>
        <v>-58.9943406806939</v>
      </c>
      <c r="AA49" s="81">
        <f>SUM(AA41:AA48)</f>
        <v>751719378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230908010</v>
      </c>
      <c r="F51" s="67">
        <f t="shared" si="10"/>
        <v>230908010</v>
      </c>
      <c r="G51" s="67">
        <f t="shared" si="10"/>
        <v>0</v>
      </c>
      <c r="H51" s="67">
        <f t="shared" si="10"/>
        <v>64823</v>
      </c>
      <c r="I51" s="67">
        <f t="shared" si="10"/>
        <v>0</v>
      </c>
      <c r="J51" s="67">
        <f t="shared" si="10"/>
        <v>64823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64823</v>
      </c>
      <c r="X51" s="67">
        <f t="shared" si="10"/>
        <v>57727003</v>
      </c>
      <c r="Y51" s="67">
        <f t="shared" si="10"/>
        <v>-57662180</v>
      </c>
      <c r="Z51" s="69">
        <f>+IF(X51&lt;&gt;0,+(Y51/X51)*100,0)</f>
        <v>-99.88770766429708</v>
      </c>
      <c r="AA51" s="68">
        <f>SUM(AA57:AA61)</f>
        <v>230908010</v>
      </c>
    </row>
    <row r="52" spans="1:27" ht="13.5">
      <c r="A52" s="84" t="s">
        <v>32</v>
      </c>
      <c r="B52" s="47"/>
      <c r="C52" s="9"/>
      <c r="D52" s="10"/>
      <c r="E52" s="11">
        <v>75423023</v>
      </c>
      <c r="F52" s="11">
        <v>75423023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18855756</v>
      </c>
      <c r="Y52" s="11">
        <v>-18855756</v>
      </c>
      <c r="Z52" s="2">
        <v>-100</v>
      </c>
      <c r="AA52" s="15">
        <v>75423023</v>
      </c>
    </row>
    <row r="53" spans="1:27" ht="13.5">
      <c r="A53" s="84" t="s">
        <v>33</v>
      </c>
      <c r="B53" s="47"/>
      <c r="C53" s="9"/>
      <c r="D53" s="10"/>
      <c r="E53" s="11">
        <v>55729629</v>
      </c>
      <c r="F53" s="11">
        <v>55729629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13932407</v>
      </c>
      <c r="Y53" s="11">
        <v>-13932407</v>
      </c>
      <c r="Z53" s="2">
        <v>-100</v>
      </c>
      <c r="AA53" s="15">
        <v>55729629</v>
      </c>
    </row>
    <row r="54" spans="1:27" ht="13.5">
      <c r="A54" s="84" t="s">
        <v>34</v>
      </c>
      <c r="B54" s="47"/>
      <c r="C54" s="9"/>
      <c r="D54" s="10"/>
      <c r="E54" s="11">
        <v>25994920</v>
      </c>
      <c r="F54" s="11">
        <v>25994920</v>
      </c>
      <c r="G54" s="11"/>
      <c r="H54" s="11">
        <v>64823</v>
      </c>
      <c r="I54" s="11"/>
      <c r="J54" s="11">
        <v>64823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64823</v>
      </c>
      <c r="X54" s="11">
        <v>6498730</v>
      </c>
      <c r="Y54" s="11">
        <v>-6433907</v>
      </c>
      <c r="Z54" s="2">
        <v>-99</v>
      </c>
      <c r="AA54" s="15">
        <v>25994920</v>
      </c>
    </row>
    <row r="55" spans="1:27" ht="13.5">
      <c r="A55" s="84" t="s">
        <v>35</v>
      </c>
      <c r="B55" s="47"/>
      <c r="C55" s="9"/>
      <c r="D55" s="10"/>
      <c r="E55" s="11">
        <v>5613860</v>
      </c>
      <c r="F55" s="11">
        <v>5613860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1403465</v>
      </c>
      <c r="Y55" s="11">
        <v>-1403465</v>
      </c>
      <c r="Z55" s="2">
        <v>-100</v>
      </c>
      <c r="AA55" s="15">
        <v>5613860</v>
      </c>
    </row>
    <row r="56" spans="1:27" ht="13.5">
      <c r="A56" s="84" t="s">
        <v>36</v>
      </c>
      <c r="B56" s="47"/>
      <c r="C56" s="9"/>
      <c r="D56" s="10"/>
      <c r="E56" s="11">
        <v>2211403</v>
      </c>
      <c r="F56" s="11">
        <v>2211403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552851</v>
      </c>
      <c r="Y56" s="11">
        <v>-552851</v>
      </c>
      <c r="Z56" s="2">
        <v>-100</v>
      </c>
      <c r="AA56" s="15">
        <v>2211403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164972835</v>
      </c>
      <c r="F57" s="51">
        <f t="shared" si="11"/>
        <v>164972835</v>
      </c>
      <c r="G57" s="51">
        <f t="shared" si="11"/>
        <v>0</v>
      </c>
      <c r="H57" s="51">
        <f t="shared" si="11"/>
        <v>64823</v>
      </c>
      <c r="I57" s="51">
        <f t="shared" si="11"/>
        <v>0</v>
      </c>
      <c r="J57" s="51">
        <f t="shared" si="11"/>
        <v>64823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64823</v>
      </c>
      <c r="X57" s="51">
        <f t="shared" si="11"/>
        <v>41243209</v>
      </c>
      <c r="Y57" s="51">
        <f t="shared" si="11"/>
        <v>-41178386</v>
      </c>
      <c r="Z57" s="52">
        <f>+IF(X57&lt;&gt;0,+(Y57/X57)*100,0)</f>
        <v>-99.8428274579701</v>
      </c>
      <c r="AA57" s="53">
        <f>SUM(AA52:AA56)</f>
        <v>164972835</v>
      </c>
    </row>
    <row r="58" spans="1:27" ht="13.5">
      <c r="A58" s="86" t="s">
        <v>38</v>
      </c>
      <c r="B58" s="35"/>
      <c r="C58" s="9"/>
      <c r="D58" s="10"/>
      <c r="E58" s="11">
        <v>21377220</v>
      </c>
      <c r="F58" s="11">
        <v>21377220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5344305</v>
      </c>
      <c r="Y58" s="11">
        <v>-5344305</v>
      </c>
      <c r="Z58" s="2">
        <v>-100</v>
      </c>
      <c r="AA58" s="15">
        <v>21377220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44557955</v>
      </c>
      <c r="F61" s="11">
        <v>44557955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11139489</v>
      </c>
      <c r="Y61" s="11">
        <v>-11139489</v>
      </c>
      <c r="Z61" s="2">
        <v>-100</v>
      </c>
      <c r="AA61" s="15">
        <v>44557955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230908009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230908009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67361361</v>
      </c>
      <c r="D5" s="42">
        <f t="shared" si="0"/>
        <v>0</v>
      </c>
      <c r="E5" s="43">
        <f t="shared" si="0"/>
        <v>49712685</v>
      </c>
      <c r="F5" s="43">
        <f t="shared" si="0"/>
        <v>49712685</v>
      </c>
      <c r="G5" s="43">
        <f t="shared" si="0"/>
        <v>0</v>
      </c>
      <c r="H5" s="43">
        <f t="shared" si="0"/>
        <v>4327763</v>
      </c>
      <c r="I5" s="43">
        <f t="shared" si="0"/>
        <v>3048144</v>
      </c>
      <c r="J5" s="43">
        <f t="shared" si="0"/>
        <v>7375907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7375907</v>
      </c>
      <c r="X5" s="43">
        <f t="shared" si="0"/>
        <v>12428172</v>
      </c>
      <c r="Y5" s="43">
        <f t="shared" si="0"/>
        <v>-5052265</v>
      </c>
      <c r="Z5" s="44">
        <f>+IF(X5&lt;&gt;0,+(Y5/X5)*100,0)</f>
        <v>-40.651714507974305</v>
      </c>
      <c r="AA5" s="45">
        <f>SUM(AA11:AA18)</f>
        <v>49712685</v>
      </c>
    </row>
    <row r="6" spans="1:27" ht="13.5">
      <c r="A6" s="46" t="s">
        <v>32</v>
      </c>
      <c r="B6" s="47"/>
      <c r="C6" s="9"/>
      <c r="D6" s="10"/>
      <c r="E6" s="11">
        <v>11618682</v>
      </c>
      <c r="F6" s="11">
        <v>11618682</v>
      </c>
      <c r="G6" s="11"/>
      <c r="H6" s="11">
        <v>2055126</v>
      </c>
      <c r="I6" s="11"/>
      <c r="J6" s="11">
        <v>2055126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2055126</v>
      </c>
      <c r="X6" s="11">
        <v>2904671</v>
      </c>
      <c r="Y6" s="11">
        <v>-849545</v>
      </c>
      <c r="Z6" s="2">
        <v>-29.25</v>
      </c>
      <c r="AA6" s="15">
        <v>11618682</v>
      </c>
    </row>
    <row r="7" spans="1:27" ht="13.5">
      <c r="A7" s="46" t="s">
        <v>33</v>
      </c>
      <c r="B7" s="47"/>
      <c r="C7" s="9">
        <v>20180489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30530545</v>
      </c>
      <c r="D8" s="10"/>
      <c r="E8" s="11">
        <v>16000000</v>
      </c>
      <c r="F8" s="11">
        <v>16000000</v>
      </c>
      <c r="G8" s="11"/>
      <c r="H8" s="11">
        <v>143747</v>
      </c>
      <c r="I8" s="11">
        <v>1851555</v>
      </c>
      <c r="J8" s="11">
        <v>1995302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1995302</v>
      </c>
      <c r="X8" s="11">
        <v>4000000</v>
      </c>
      <c r="Y8" s="11">
        <v>-2004698</v>
      </c>
      <c r="Z8" s="2">
        <v>-50.12</v>
      </c>
      <c r="AA8" s="15">
        <v>16000000</v>
      </c>
    </row>
    <row r="9" spans="1:27" ht="13.5">
      <c r="A9" s="46" t="s">
        <v>35</v>
      </c>
      <c r="B9" s="47"/>
      <c r="C9" s="9">
        <v>4789274</v>
      </c>
      <c r="D9" s="10"/>
      <c r="E9" s="11">
        <v>1000000</v>
      </c>
      <c r="F9" s="11">
        <v>1000000</v>
      </c>
      <c r="G9" s="11"/>
      <c r="H9" s="11"/>
      <c r="I9" s="11">
        <v>174075</v>
      </c>
      <c r="J9" s="11">
        <v>174075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174075</v>
      </c>
      <c r="X9" s="11">
        <v>250000</v>
      </c>
      <c r="Y9" s="11">
        <v>-75925</v>
      </c>
      <c r="Z9" s="2">
        <v>-30.37</v>
      </c>
      <c r="AA9" s="15">
        <v>1000000</v>
      </c>
    </row>
    <row r="10" spans="1:27" ht="13.5">
      <c r="A10" s="46" t="s">
        <v>36</v>
      </c>
      <c r="B10" s="47"/>
      <c r="C10" s="9"/>
      <c r="D10" s="10"/>
      <c r="E10" s="11">
        <v>8694003</v>
      </c>
      <c r="F10" s="11">
        <v>8694003</v>
      </c>
      <c r="G10" s="11"/>
      <c r="H10" s="11">
        <v>2128890</v>
      </c>
      <c r="I10" s="11">
        <v>1010162</v>
      </c>
      <c r="J10" s="11">
        <v>3139052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3139052</v>
      </c>
      <c r="X10" s="11">
        <v>2173501</v>
      </c>
      <c r="Y10" s="11">
        <v>965551</v>
      </c>
      <c r="Z10" s="2">
        <v>44.42</v>
      </c>
      <c r="AA10" s="15">
        <v>8694003</v>
      </c>
    </row>
    <row r="11" spans="1:27" ht="13.5">
      <c r="A11" s="48" t="s">
        <v>37</v>
      </c>
      <c r="B11" s="47"/>
      <c r="C11" s="49">
        <f aca="true" t="shared" si="1" ref="C11:Y11">SUM(C6:C10)</f>
        <v>55500308</v>
      </c>
      <c r="D11" s="50">
        <f t="shared" si="1"/>
        <v>0</v>
      </c>
      <c r="E11" s="51">
        <f t="shared" si="1"/>
        <v>37312685</v>
      </c>
      <c r="F11" s="51">
        <f t="shared" si="1"/>
        <v>37312685</v>
      </c>
      <c r="G11" s="51">
        <f t="shared" si="1"/>
        <v>0</v>
      </c>
      <c r="H11" s="51">
        <f t="shared" si="1"/>
        <v>4327763</v>
      </c>
      <c r="I11" s="51">
        <f t="shared" si="1"/>
        <v>3035792</v>
      </c>
      <c r="J11" s="51">
        <f t="shared" si="1"/>
        <v>7363555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7363555</v>
      </c>
      <c r="X11" s="51">
        <f t="shared" si="1"/>
        <v>9328172</v>
      </c>
      <c r="Y11" s="51">
        <f t="shared" si="1"/>
        <v>-1964617</v>
      </c>
      <c r="Z11" s="52">
        <f>+IF(X11&lt;&gt;0,+(Y11/X11)*100,0)</f>
        <v>-21.061114653546266</v>
      </c>
      <c r="AA11" s="53">
        <f>SUM(AA6:AA10)</f>
        <v>37312685</v>
      </c>
    </row>
    <row r="12" spans="1:27" ht="13.5">
      <c r="A12" s="54" t="s">
        <v>38</v>
      </c>
      <c r="B12" s="35"/>
      <c r="C12" s="9">
        <v>1846350</v>
      </c>
      <c r="D12" s="10"/>
      <c r="E12" s="11"/>
      <c r="F12" s="11"/>
      <c r="G12" s="11"/>
      <c r="H12" s="11"/>
      <c r="I12" s="11">
        <v>8204</v>
      </c>
      <c r="J12" s="11">
        <v>8204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8204</v>
      </c>
      <c r="X12" s="11"/>
      <c r="Y12" s="11">
        <v>8204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10014703</v>
      </c>
      <c r="D15" s="10"/>
      <c r="E15" s="11">
        <v>12400000</v>
      </c>
      <c r="F15" s="11">
        <v>12400000</v>
      </c>
      <c r="G15" s="11"/>
      <c r="H15" s="11"/>
      <c r="I15" s="11">
        <v>4148</v>
      </c>
      <c r="J15" s="11">
        <v>4148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4148</v>
      </c>
      <c r="X15" s="11">
        <v>3100000</v>
      </c>
      <c r="Y15" s="11">
        <v>-3095852</v>
      </c>
      <c r="Z15" s="2">
        <v>-99.87</v>
      </c>
      <c r="AA15" s="15">
        <v>12400000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107180971</v>
      </c>
      <c r="D20" s="59">
        <f t="shared" si="2"/>
        <v>0</v>
      </c>
      <c r="E20" s="60">
        <f t="shared" si="2"/>
        <v>75491473</v>
      </c>
      <c r="F20" s="60">
        <f t="shared" si="2"/>
        <v>75491473</v>
      </c>
      <c r="G20" s="60">
        <f t="shared" si="2"/>
        <v>1014600</v>
      </c>
      <c r="H20" s="60">
        <f t="shared" si="2"/>
        <v>1787449</v>
      </c>
      <c r="I20" s="60">
        <f t="shared" si="2"/>
        <v>6274183</v>
      </c>
      <c r="J20" s="60">
        <f t="shared" si="2"/>
        <v>9076232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9076232</v>
      </c>
      <c r="X20" s="60">
        <f t="shared" si="2"/>
        <v>18872868</v>
      </c>
      <c r="Y20" s="60">
        <f t="shared" si="2"/>
        <v>-9796636</v>
      </c>
      <c r="Z20" s="61">
        <f>+IF(X20&lt;&gt;0,+(Y20/X20)*100,0)</f>
        <v>-51.90857054688244</v>
      </c>
      <c r="AA20" s="62">
        <f>SUM(AA26:AA33)</f>
        <v>75491473</v>
      </c>
    </row>
    <row r="21" spans="1:27" ht="13.5">
      <c r="A21" s="46" t="s">
        <v>32</v>
      </c>
      <c r="B21" s="47"/>
      <c r="C21" s="9">
        <v>16615774</v>
      </c>
      <c r="D21" s="10"/>
      <c r="E21" s="11">
        <v>5432000</v>
      </c>
      <c r="F21" s="11">
        <v>5432000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1358000</v>
      </c>
      <c r="Y21" s="11">
        <v>-1358000</v>
      </c>
      <c r="Z21" s="2">
        <v>-100</v>
      </c>
      <c r="AA21" s="15">
        <v>5432000</v>
      </c>
    </row>
    <row r="22" spans="1:27" ht="13.5">
      <c r="A22" s="46" t="s">
        <v>33</v>
      </c>
      <c r="B22" s="47"/>
      <c r="C22" s="9">
        <v>6551190</v>
      </c>
      <c r="D22" s="10"/>
      <c r="E22" s="11">
        <v>12900000</v>
      </c>
      <c r="F22" s="11">
        <v>12900000</v>
      </c>
      <c r="G22" s="11">
        <v>1014600</v>
      </c>
      <c r="H22" s="11"/>
      <c r="I22" s="11"/>
      <c r="J22" s="11">
        <v>1014600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1014600</v>
      </c>
      <c r="X22" s="11">
        <v>3225000</v>
      </c>
      <c r="Y22" s="11">
        <v>-2210400</v>
      </c>
      <c r="Z22" s="2">
        <v>-68.54</v>
      </c>
      <c r="AA22" s="15">
        <v>12900000</v>
      </c>
    </row>
    <row r="23" spans="1:27" ht="13.5">
      <c r="A23" s="46" t="s">
        <v>34</v>
      </c>
      <c r="B23" s="47"/>
      <c r="C23" s="9">
        <v>12378385</v>
      </c>
      <c r="D23" s="10"/>
      <c r="E23" s="11">
        <v>25729660</v>
      </c>
      <c r="F23" s="11">
        <v>25729660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6432415</v>
      </c>
      <c r="Y23" s="11">
        <v>-6432415</v>
      </c>
      <c r="Z23" s="2">
        <v>-100</v>
      </c>
      <c r="AA23" s="15">
        <v>25729660</v>
      </c>
    </row>
    <row r="24" spans="1:27" ht="13.5">
      <c r="A24" s="46" t="s">
        <v>35</v>
      </c>
      <c r="B24" s="47"/>
      <c r="C24" s="9">
        <v>48256293</v>
      </c>
      <c r="D24" s="10"/>
      <c r="E24" s="11">
        <v>4800000</v>
      </c>
      <c r="F24" s="11">
        <v>4800000</v>
      </c>
      <c r="G24" s="11"/>
      <c r="H24" s="11">
        <v>1623360</v>
      </c>
      <c r="I24" s="11">
        <v>3577958</v>
      </c>
      <c r="J24" s="11">
        <v>5201318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5201318</v>
      </c>
      <c r="X24" s="11">
        <v>1200000</v>
      </c>
      <c r="Y24" s="11">
        <v>4001318</v>
      </c>
      <c r="Z24" s="2">
        <v>333.44</v>
      </c>
      <c r="AA24" s="15">
        <v>4800000</v>
      </c>
    </row>
    <row r="25" spans="1:27" ht="13.5">
      <c r="A25" s="46" t="s">
        <v>36</v>
      </c>
      <c r="B25" s="47"/>
      <c r="C25" s="9"/>
      <c r="D25" s="10"/>
      <c r="E25" s="11">
        <v>17529813</v>
      </c>
      <c r="F25" s="11">
        <v>17529813</v>
      </c>
      <c r="G25" s="11"/>
      <c r="H25" s="11">
        <v>164089</v>
      </c>
      <c r="I25" s="11"/>
      <c r="J25" s="11">
        <v>164089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164089</v>
      </c>
      <c r="X25" s="11">
        <v>4382453</v>
      </c>
      <c r="Y25" s="11">
        <v>-4218364</v>
      </c>
      <c r="Z25" s="2">
        <v>-96.26</v>
      </c>
      <c r="AA25" s="15">
        <v>17529813</v>
      </c>
    </row>
    <row r="26" spans="1:27" ht="13.5">
      <c r="A26" s="48" t="s">
        <v>37</v>
      </c>
      <c r="B26" s="63"/>
      <c r="C26" s="49">
        <f aca="true" t="shared" si="3" ref="C26:Y26">SUM(C21:C25)</f>
        <v>83801642</v>
      </c>
      <c r="D26" s="50">
        <f t="shared" si="3"/>
        <v>0</v>
      </c>
      <c r="E26" s="51">
        <f t="shared" si="3"/>
        <v>66391473</v>
      </c>
      <c r="F26" s="51">
        <f t="shared" si="3"/>
        <v>66391473</v>
      </c>
      <c r="G26" s="51">
        <f t="shared" si="3"/>
        <v>1014600</v>
      </c>
      <c r="H26" s="51">
        <f t="shared" si="3"/>
        <v>1787449</v>
      </c>
      <c r="I26" s="51">
        <f t="shared" si="3"/>
        <v>3577958</v>
      </c>
      <c r="J26" s="51">
        <f t="shared" si="3"/>
        <v>6380007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6380007</v>
      </c>
      <c r="X26" s="51">
        <f t="shared" si="3"/>
        <v>16597868</v>
      </c>
      <c r="Y26" s="51">
        <f t="shared" si="3"/>
        <v>-10217861</v>
      </c>
      <c r="Z26" s="52">
        <f>+IF(X26&lt;&gt;0,+(Y26/X26)*100,0)</f>
        <v>-61.56128606396918</v>
      </c>
      <c r="AA26" s="53">
        <f>SUM(AA21:AA25)</f>
        <v>66391473</v>
      </c>
    </row>
    <row r="27" spans="1:27" ht="13.5">
      <c r="A27" s="54" t="s">
        <v>38</v>
      </c>
      <c r="B27" s="64"/>
      <c r="C27" s="9">
        <v>4691000</v>
      </c>
      <c r="D27" s="10"/>
      <c r="E27" s="11">
        <v>1600000</v>
      </c>
      <c r="F27" s="11">
        <v>1600000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400000</v>
      </c>
      <c r="Y27" s="11">
        <v>-400000</v>
      </c>
      <c r="Z27" s="2">
        <v>-100</v>
      </c>
      <c r="AA27" s="15">
        <v>1600000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18688329</v>
      </c>
      <c r="D30" s="10"/>
      <c r="E30" s="11">
        <v>7500000</v>
      </c>
      <c r="F30" s="11">
        <v>7500000</v>
      </c>
      <c r="G30" s="11"/>
      <c r="H30" s="11"/>
      <c r="I30" s="11">
        <v>2696225</v>
      </c>
      <c r="J30" s="11">
        <v>2696225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2696225</v>
      </c>
      <c r="X30" s="11">
        <v>1875000</v>
      </c>
      <c r="Y30" s="11">
        <v>821225</v>
      </c>
      <c r="Z30" s="2">
        <v>43.8</v>
      </c>
      <c r="AA30" s="15">
        <v>7500000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16615774</v>
      </c>
      <c r="D36" s="10">
        <f t="shared" si="4"/>
        <v>0</v>
      </c>
      <c r="E36" s="11">
        <f t="shared" si="4"/>
        <v>17050682</v>
      </c>
      <c r="F36" s="11">
        <f t="shared" si="4"/>
        <v>17050682</v>
      </c>
      <c r="G36" s="11">
        <f t="shared" si="4"/>
        <v>0</v>
      </c>
      <c r="H36" s="11">
        <f t="shared" si="4"/>
        <v>2055126</v>
      </c>
      <c r="I36" s="11">
        <f t="shared" si="4"/>
        <v>0</v>
      </c>
      <c r="J36" s="11">
        <f t="shared" si="4"/>
        <v>2055126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2055126</v>
      </c>
      <c r="X36" s="11">
        <f t="shared" si="4"/>
        <v>4262671</v>
      </c>
      <c r="Y36" s="11">
        <f t="shared" si="4"/>
        <v>-2207545</v>
      </c>
      <c r="Z36" s="2">
        <f aca="true" t="shared" si="5" ref="Z36:Z49">+IF(X36&lt;&gt;0,+(Y36/X36)*100,0)</f>
        <v>-51.78783443526371</v>
      </c>
      <c r="AA36" s="15">
        <f>AA6+AA21</f>
        <v>17050682</v>
      </c>
    </row>
    <row r="37" spans="1:27" ht="13.5">
      <c r="A37" s="46" t="s">
        <v>33</v>
      </c>
      <c r="B37" s="47"/>
      <c r="C37" s="9">
        <f t="shared" si="4"/>
        <v>26731679</v>
      </c>
      <c r="D37" s="10">
        <f t="shared" si="4"/>
        <v>0</v>
      </c>
      <c r="E37" s="11">
        <f t="shared" si="4"/>
        <v>12900000</v>
      </c>
      <c r="F37" s="11">
        <f t="shared" si="4"/>
        <v>12900000</v>
      </c>
      <c r="G37" s="11">
        <f t="shared" si="4"/>
        <v>1014600</v>
      </c>
      <c r="H37" s="11">
        <f t="shared" si="4"/>
        <v>0</v>
      </c>
      <c r="I37" s="11">
        <f t="shared" si="4"/>
        <v>0</v>
      </c>
      <c r="J37" s="11">
        <f t="shared" si="4"/>
        <v>1014600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1014600</v>
      </c>
      <c r="X37" s="11">
        <f t="shared" si="4"/>
        <v>3225000</v>
      </c>
      <c r="Y37" s="11">
        <f t="shared" si="4"/>
        <v>-2210400</v>
      </c>
      <c r="Z37" s="2">
        <f t="shared" si="5"/>
        <v>-68.53953488372093</v>
      </c>
      <c r="AA37" s="15">
        <f>AA7+AA22</f>
        <v>12900000</v>
      </c>
    </row>
    <row r="38" spans="1:27" ht="13.5">
      <c r="A38" s="46" t="s">
        <v>34</v>
      </c>
      <c r="B38" s="47"/>
      <c r="C38" s="9">
        <f t="shared" si="4"/>
        <v>42908930</v>
      </c>
      <c r="D38" s="10">
        <f t="shared" si="4"/>
        <v>0</v>
      </c>
      <c r="E38" s="11">
        <f t="shared" si="4"/>
        <v>41729660</v>
      </c>
      <c r="F38" s="11">
        <f t="shared" si="4"/>
        <v>41729660</v>
      </c>
      <c r="G38" s="11">
        <f t="shared" si="4"/>
        <v>0</v>
      </c>
      <c r="H38" s="11">
        <f t="shared" si="4"/>
        <v>143747</v>
      </c>
      <c r="I38" s="11">
        <f t="shared" si="4"/>
        <v>1851555</v>
      </c>
      <c r="J38" s="11">
        <f t="shared" si="4"/>
        <v>1995302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1995302</v>
      </c>
      <c r="X38" s="11">
        <f t="shared" si="4"/>
        <v>10432415</v>
      </c>
      <c r="Y38" s="11">
        <f t="shared" si="4"/>
        <v>-8437113</v>
      </c>
      <c r="Z38" s="2">
        <f t="shared" si="5"/>
        <v>-80.87401622730691</v>
      </c>
      <c r="AA38" s="15">
        <f>AA8+AA23</f>
        <v>41729660</v>
      </c>
    </row>
    <row r="39" spans="1:27" ht="13.5">
      <c r="A39" s="46" t="s">
        <v>35</v>
      </c>
      <c r="B39" s="47"/>
      <c r="C39" s="9">
        <f t="shared" si="4"/>
        <v>53045567</v>
      </c>
      <c r="D39" s="10">
        <f t="shared" si="4"/>
        <v>0</v>
      </c>
      <c r="E39" s="11">
        <f t="shared" si="4"/>
        <v>5800000</v>
      </c>
      <c r="F39" s="11">
        <f t="shared" si="4"/>
        <v>5800000</v>
      </c>
      <c r="G39" s="11">
        <f t="shared" si="4"/>
        <v>0</v>
      </c>
      <c r="H39" s="11">
        <f t="shared" si="4"/>
        <v>1623360</v>
      </c>
      <c r="I39" s="11">
        <f t="shared" si="4"/>
        <v>3752033</v>
      </c>
      <c r="J39" s="11">
        <f t="shared" si="4"/>
        <v>5375393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5375393</v>
      </c>
      <c r="X39" s="11">
        <f t="shared" si="4"/>
        <v>1450000</v>
      </c>
      <c r="Y39" s="11">
        <f t="shared" si="4"/>
        <v>3925393</v>
      </c>
      <c r="Z39" s="2">
        <f t="shared" si="5"/>
        <v>270.71675862068963</v>
      </c>
      <c r="AA39" s="15">
        <f>AA9+AA24</f>
        <v>5800000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26223816</v>
      </c>
      <c r="F40" s="11">
        <f t="shared" si="4"/>
        <v>26223816</v>
      </c>
      <c r="G40" s="11">
        <f t="shared" si="4"/>
        <v>0</v>
      </c>
      <c r="H40" s="11">
        <f t="shared" si="4"/>
        <v>2292979</v>
      </c>
      <c r="I40" s="11">
        <f t="shared" si="4"/>
        <v>1010162</v>
      </c>
      <c r="J40" s="11">
        <f t="shared" si="4"/>
        <v>3303141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3303141</v>
      </c>
      <c r="X40" s="11">
        <f t="shared" si="4"/>
        <v>6555954</v>
      </c>
      <c r="Y40" s="11">
        <f t="shared" si="4"/>
        <v>-3252813</v>
      </c>
      <c r="Z40" s="2">
        <f t="shared" si="5"/>
        <v>-49.61616570219986</v>
      </c>
      <c r="AA40" s="15">
        <f>AA10+AA25</f>
        <v>26223816</v>
      </c>
    </row>
    <row r="41" spans="1:27" ht="13.5">
      <c r="A41" s="48" t="s">
        <v>37</v>
      </c>
      <c r="B41" s="47"/>
      <c r="C41" s="49">
        <f aca="true" t="shared" si="6" ref="C41:Y41">SUM(C36:C40)</f>
        <v>139301950</v>
      </c>
      <c r="D41" s="50">
        <f t="shared" si="6"/>
        <v>0</v>
      </c>
      <c r="E41" s="51">
        <f t="shared" si="6"/>
        <v>103704158</v>
      </c>
      <c r="F41" s="51">
        <f t="shared" si="6"/>
        <v>103704158</v>
      </c>
      <c r="G41" s="51">
        <f t="shared" si="6"/>
        <v>1014600</v>
      </c>
      <c r="H41" s="51">
        <f t="shared" si="6"/>
        <v>6115212</v>
      </c>
      <c r="I41" s="51">
        <f t="shared" si="6"/>
        <v>6613750</v>
      </c>
      <c r="J41" s="51">
        <f t="shared" si="6"/>
        <v>13743562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13743562</v>
      </c>
      <c r="X41" s="51">
        <f t="shared" si="6"/>
        <v>25926040</v>
      </c>
      <c r="Y41" s="51">
        <f t="shared" si="6"/>
        <v>-12182478</v>
      </c>
      <c r="Z41" s="52">
        <f t="shared" si="5"/>
        <v>-46.98935124685452</v>
      </c>
      <c r="AA41" s="53">
        <f>SUM(AA36:AA40)</f>
        <v>103704158</v>
      </c>
    </row>
    <row r="42" spans="1:27" ht="13.5">
      <c r="A42" s="54" t="s">
        <v>38</v>
      </c>
      <c r="B42" s="35"/>
      <c r="C42" s="65">
        <f aca="true" t="shared" si="7" ref="C42:Y48">C12+C27</f>
        <v>6537350</v>
      </c>
      <c r="D42" s="66">
        <f t="shared" si="7"/>
        <v>0</v>
      </c>
      <c r="E42" s="67">
        <f t="shared" si="7"/>
        <v>1600000</v>
      </c>
      <c r="F42" s="67">
        <f t="shared" si="7"/>
        <v>1600000</v>
      </c>
      <c r="G42" s="67">
        <f t="shared" si="7"/>
        <v>0</v>
      </c>
      <c r="H42" s="67">
        <f t="shared" si="7"/>
        <v>0</v>
      </c>
      <c r="I42" s="67">
        <f t="shared" si="7"/>
        <v>8204</v>
      </c>
      <c r="J42" s="67">
        <f t="shared" si="7"/>
        <v>8204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8204</v>
      </c>
      <c r="X42" s="67">
        <f t="shared" si="7"/>
        <v>400000</v>
      </c>
      <c r="Y42" s="67">
        <f t="shared" si="7"/>
        <v>-391796</v>
      </c>
      <c r="Z42" s="69">
        <f t="shared" si="5"/>
        <v>-97.949</v>
      </c>
      <c r="AA42" s="68">
        <f aca="true" t="shared" si="8" ref="AA42:AA48">AA12+AA27</f>
        <v>1600000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28703032</v>
      </c>
      <c r="D45" s="66">
        <f t="shared" si="7"/>
        <v>0</v>
      </c>
      <c r="E45" s="67">
        <f t="shared" si="7"/>
        <v>19900000</v>
      </c>
      <c r="F45" s="67">
        <f t="shared" si="7"/>
        <v>19900000</v>
      </c>
      <c r="G45" s="67">
        <f t="shared" si="7"/>
        <v>0</v>
      </c>
      <c r="H45" s="67">
        <f t="shared" si="7"/>
        <v>0</v>
      </c>
      <c r="I45" s="67">
        <f t="shared" si="7"/>
        <v>2700373</v>
      </c>
      <c r="J45" s="67">
        <f t="shared" si="7"/>
        <v>2700373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2700373</v>
      </c>
      <c r="X45" s="67">
        <f t="shared" si="7"/>
        <v>4975000</v>
      </c>
      <c r="Y45" s="67">
        <f t="shared" si="7"/>
        <v>-2274627</v>
      </c>
      <c r="Z45" s="69">
        <f t="shared" si="5"/>
        <v>-45.721145728643215</v>
      </c>
      <c r="AA45" s="68">
        <f t="shared" si="8"/>
        <v>19900000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174542332</v>
      </c>
      <c r="D49" s="78">
        <f t="shared" si="9"/>
        <v>0</v>
      </c>
      <c r="E49" s="79">
        <f t="shared" si="9"/>
        <v>125204158</v>
      </c>
      <c r="F49" s="79">
        <f t="shared" si="9"/>
        <v>125204158</v>
      </c>
      <c r="G49" s="79">
        <f t="shared" si="9"/>
        <v>1014600</v>
      </c>
      <c r="H49" s="79">
        <f t="shared" si="9"/>
        <v>6115212</v>
      </c>
      <c r="I49" s="79">
        <f t="shared" si="9"/>
        <v>9322327</v>
      </c>
      <c r="J49" s="79">
        <f t="shared" si="9"/>
        <v>16452139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16452139</v>
      </c>
      <c r="X49" s="79">
        <f t="shared" si="9"/>
        <v>31301040</v>
      </c>
      <c r="Y49" s="79">
        <f t="shared" si="9"/>
        <v>-14848901</v>
      </c>
      <c r="Z49" s="80">
        <f t="shared" si="5"/>
        <v>-47.439002026769714</v>
      </c>
      <c r="AA49" s="81">
        <f>SUM(AA41:AA48)</f>
        <v>125204158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140908000</v>
      </c>
      <c r="F51" s="67">
        <f t="shared" si="10"/>
        <v>140908000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35227000</v>
      </c>
      <c r="Y51" s="67">
        <f t="shared" si="10"/>
        <v>-35227000</v>
      </c>
      <c r="Z51" s="69">
        <f>+IF(X51&lt;&gt;0,+(Y51/X51)*100,0)</f>
        <v>-100</v>
      </c>
      <c r="AA51" s="68">
        <f>SUM(AA57:AA61)</f>
        <v>140908000</v>
      </c>
    </row>
    <row r="52" spans="1:27" ht="13.5">
      <c r="A52" s="84" t="s">
        <v>32</v>
      </c>
      <c r="B52" s="47"/>
      <c r="C52" s="9"/>
      <c r="D52" s="10"/>
      <c r="E52" s="11">
        <v>12077000</v>
      </c>
      <c r="F52" s="11">
        <v>12077000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3019250</v>
      </c>
      <c r="Y52" s="11">
        <v>-3019250</v>
      </c>
      <c r="Z52" s="2">
        <v>-100</v>
      </c>
      <c r="AA52" s="15">
        <v>12077000</v>
      </c>
    </row>
    <row r="53" spans="1:27" ht="13.5">
      <c r="A53" s="84" t="s">
        <v>33</v>
      </c>
      <c r="B53" s="47"/>
      <c r="C53" s="9"/>
      <c r="D53" s="10"/>
      <c r="E53" s="11">
        <v>25300000</v>
      </c>
      <c r="F53" s="11">
        <v>25300000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6325000</v>
      </c>
      <c r="Y53" s="11">
        <v>-6325000</v>
      </c>
      <c r="Z53" s="2">
        <v>-100</v>
      </c>
      <c r="AA53" s="15">
        <v>25300000</v>
      </c>
    </row>
    <row r="54" spans="1:27" ht="13.5">
      <c r="A54" s="84" t="s">
        <v>34</v>
      </c>
      <c r="B54" s="47"/>
      <c r="C54" s="9"/>
      <c r="D54" s="10"/>
      <c r="E54" s="11">
        <v>21105000</v>
      </c>
      <c r="F54" s="11">
        <v>21105000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5276250</v>
      </c>
      <c r="Y54" s="11">
        <v>-5276250</v>
      </c>
      <c r="Z54" s="2">
        <v>-100</v>
      </c>
      <c r="AA54" s="15">
        <v>21105000</v>
      </c>
    </row>
    <row r="55" spans="1:27" ht="13.5">
      <c r="A55" s="84" t="s">
        <v>35</v>
      </c>
      <c r="B55" s="47"/>
      <c r="C55" s="9"/>
      <c r="D55" s="10"/>
      <c r="E55" s="11">
        <v>6500000</v>
      </c>
      <c r="F55" s="11">
        <v>6500000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1625000</v>
      </c>
      <c r="Y55" s="11">
        <v>-1625000</v>
      </c>
      <c r="Z55" s="2">
        <v>-100</v>
      </c>
      <c r="AA55" s="15">
        <v>6500000</v>
      </c>
    </row>
    <row r="56" spans="1:27" ht="13.5">
      <c r="A56" s="84" t="s">
        <v>36</v>
      </c>
      <c r="B56" s="47"/>
      <c r="C56" s="9"/>
      <c r="D56" s="10"/>
      <c r="E56" s="11">
        <v>40357000</v>
      </c>
      <c r="F56" s="11">
        <v>40357000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10089250</v>
      </c>
      <c r="Y56" s="11">
        <v>-10089250</v>
      </c>
      <c r="Z56" s="2">
        <v>-100</v>
      </c>
      <c r="AA56" s="15">
        <v>40357000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105339000</v>
      </c>
      <c r="F57" s="51">
        <f t="shared" si="11"/>
        <v>105339000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26334750</v>
      </c>
      <c r="Y57" s="51">
        <f t="shared" si="11"/>
        <v>-26334750</v>
      </c>
      <c r="Z57" s="52">
        <f>+IF(X57&lt;&gt;0,+(Y57/X57)*100,0)</f>
        <v>-100</v>
      </c>
      <c r="AA57" s="53">
        <f>SUM(AA52:AA56)</f>
        <v>105339000</v>
      </c>
    </row>
    <row r="58" spans="1:27" ht="13.5">
      <c r="A58" s="86" t="s">
        <v>38</v>
      </c>
      <c r="B58" s="35"/>
      <c r="C58" s="9"/>
      <c r="D58" s="10"/>
      <c r="E58" s="11">
        <v>7917000</v>
      </c>
      <c r="F58" s="11">
        <v>7917000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1979250</v>
      </c>
      <c r="Y58" s="11">
        <v>-1979250</v>
      </c>
      <c r="Z58" s="2">
        <v>-100</v>
      </c>
      <c r="AA58" s="15">
        <v>7917000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27652000</v>
      </c>
      <c r="F61" s="11">
        <v>27652000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6913000</v>
      </c>
      <c r="Y61" s="11">
        <v>-6913000</v>
      </c>
      <c r="Z61" s="2">
        <v>-100</v>
      </c>
      <c r="AA61" s="15">
        <v>27652000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140908172</v>
      </c>
      <c r="F66" s="14"/>
      <c r="G66" s="14">
        <v>3998927</v>
      </c>
      <c r="H66" s="14">
        <v>13215972</v>
      </c>
      <c r="I66" s="14">
        <v>6202055</v>
      </c>
      <c r="J66" s="14">
        <v>23416954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23416954</v>
      </c>
      <c r="X66" s="14"/>
      <c r="Y66" s="14">
        <v>23416954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140908172</v>
      </c>
      <c r="F69" s="79">
        <f t="shared" si="12"/>
        <v>0</v>
      </c>
      <c r="G69" s="79">
        <f t="shared" si="12"/>
        <v>3998927</v>
      </c>
      <c r="H69" s="79">
        <f t="shared" si="12"/>
        <v>13215972</v>
      </c>
      <c r="I69" s="79">
        <f t="shared" si="12"/>
        <v>6202055</v>
      </c>
      <c r="J69" s="79">
        <f t="shared" si="12"/>
        <v>23416954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23416954</v>
      </c>
      <c r="X69" s="79">
        <f t="shared" si="12"/>
        <v>0</v>
      </c>
      <c r="Y69" s="79">
        <f t="shared" si="12"/>
        <v>23416954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287766452</v>
      </c>
      <c r="D5" s="42">
        <f t="shared" si="0"/>
        <v>0</v>
      </c>
      <c r="E5" s="43">
        <f t="shared" si="0"/>
        <v>240211000</v>
      </c>
      <c r="F5" s="43">
        <f t="shared" si="0"/>
        <v>240211000</v>
      </c>
      <c r="G5" s="43">
        <f t="shared" si="0"/>
        <v>15636342</v>
      </c>
      <c r="H5" s="43">
        <f t="shared" si="0"/>
        <v>8333765</v>
      </c>
      <c r="I5" s="43">
        <f t="shared" si="0"/>
        <v>8442520</v>
      </c>
      <c r="J5" s="43">
        <f t="shared" si="0"/>
        <v>32412627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32412627</v>
      </c>
      <c r="X5" s="43">
        <f t="shared" si="0"/>
        <v>60052750</v>
      </c>
      <c r="Y5" s="43">
        <f t="shared" si="0"/>
        <v>-27640123</v>
      </c>
      <c r="Z5" s="44">
        <f>+IF(X5&lt;&gt;0,+(Y5/X5)*100,0)</f>
        <v>-46.0264067840357</v>
      </c>
      <c r="AA5" s="45">
        <f>SUM(AA11:AA18)</f>
        <v>240211000</v>
      </c>
    </row>
    <row r="6" spans="1:27" ht="13.5">
      <c r="A6" s="46" t="s">
        <v>32</v>
      </c>
      <c r="B6" s="47"/>
      <c r="C6" s="9">
        <v>138081603</v>
      </c>
      <c r="D6" s="10"/>
      <c r="E6" s="11">
        <v>109519000</v>
      </c>
      <c r="F6" s="11">
        <v>109519000</v>
      </c>
      <c r="G6" s="11">
        <v>9817268</v>
      </c>
      <c r="H6" s="11">
        <v>6720889</v>
      </c>
      <c r="I6" s="11">
        <v>7301838</v>
      </c>
      <c r="J6" s="11">
        <v>23839995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23839995</v>
      </c>
      <c r="X6" s="11">
        <v>27379750</v>
      </c>
      <c r="Y6" s="11">
        <v>-3539755</v>
      </c>
      <c r="Z6" s="2">
        <v>-12.93</v>
      </c>
      <c r="AA6" s="15">
        <v>109519000</v>
      </c>
    </row>
    <row r="7" spans="1:27" ht="13.5">
      <c r="A7" s="46" t="s">
        <v>33</v>
      </c>
      <c r="B7" s="47"/>
      <c r="C7" s="9">
        <v>18969363</v>
      </c>
      <c r="D7" s="10"/>
      <c r="E7" s="11">
        <v>13304000</v>
      </c>
      <c r="F7" s="11">
        <v>13304000</v>
      </c>
      <c r="G7" s="11"/>
      <c r="H7" s="11"/>
      <c r="I7" s="11">
        <v>858341</v>
      </c>
      <c r="J7" s="11">
        <v>858341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858341</v>
      </c>
      <c r="X7" s="11">
        <v>3326000</v>
      </c>
      <c r="Y7" s="11">
        <v>-2467659</v>
      </c>
      <c r="Z7" s="2">
        <v>-74.19</v>
      </c>
      <c r="AA7" s="15">
        <v>13304000</v>
      </c>
    </row>
    <row r="8" spans="1:27" ht="13.5">
      <c r="A8" s="46" t="s">
        <v>34</v>
      </c>
      <c r="B8" s="47"/>
      <c r="C8" s="9">
        <v>89599030</v>
      </c>
      <c r="D8" s="10"/>
      <c r="E8" s="11">
        <v>107388000</v>
      </c>
      <c r="F8" s="11">
        <v>107388000</v>
      </c>
      <c r="G8" s="11"/>
      <c r="H8" s="11">
        <v>795344</v>
      </c>
      <c r="I8" s="11"/>
      <c r="J8" s="11">
        <v>795344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795344</v>
      </c>
      <c r="X8" s="11">
        <v>26847000</v>
      </c>
      <c r="Y8" s="11">
        <v>-26051656</v>
      </c>
      <c r="Z8" s="2">
        <v>-97.04</v>
      </c>
      <c r="AA8" s="15">
        <v>107388000</v>
      </c>
    </row>
    <row r="9" spans="1:27" ht="13.5">
      <c r="A9" s="46" t="s">
        <v>35</v>
      </c>
      <c r="B9" s="47"/>
      <c r="C9" s="9">
        <v>19068052</v>
      </c>
      <c r="D9" s="10"/>
      <c r="E9" s="11">
        <v>2500000</v>
      </c>
      <c r="F9" s="11">
        <v>2500000</v>
      </c>
      <c r="G9" s="11">
        <v>5751766</v>
      </c>
      <c r="H9" s="11"/>
      <c r="I9" s="11"/>
      <c r="J9" s="11">
        <v>5751766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5751766</v>
      </c>
      <c r="X9" s="11">
        <v>625000</v>
      </c>
      <c r="Y9" s="11">
        <v>5126766</v>
      </c>
      <c r="Z9" s="2">
        <v>820.28</v>
      </c>
      <c r="AA9" s="15">
        <v>2500000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265718048</v>
      </c>
      <c r="D11" s="50">
        <f t="shared" si="1"/>
        <v>0</v>
      </c>
      <c r="E11" s="51">
        <f t="shared" si="1"/>
        <v>232711000</v>
      </c>
      <c r="F11" s="51">
        <f t="shared" si="1"/>
        <v>232711000</v>
      </c>
      <c r="G11" s="51">
        <f t="shared" si="1"/>
        <v>15569034</v>
      </c>
      <c r="H11" s="51">
        <f t="shared" si="1"/>
        <v>7516233</v>
      </c>
      <c r="I11" s="51">
        <f t="shared" si="1"/>
        <v>8160179</v>
      </c>
      <c r="J11" s="51">
        <f t="shared" si="1"/>
        <v>31245446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31245446</v>
      </c>
      <c r="X11" s="51">
        <f t="shared" si="1"/>
        <v>58177750</v>
      </c>
      <c r="Y11" s="51">
        <f t="shared" si="1"/>
        <v>-26932304</v>
      </c>
      <c r="Z11" s="52">
        <f>+IF(X11&lt;&gt;0,+(Y11/X11)*100,0)</f>
        <v>-46.29313440275707</v>
      </c>
      <c r="AA11" s="53">
        <f>SUM(AA6:AA10)</f>
        <v>232711000</v>
      </c>
    </row>
    <row r="12" spans="1:27" ht="13.5">
      <c r="A12" s="54" t="s">
        <v>38</v>
      </c>
      <c r="B12" s="35"/>
      <c r="C12" s="9">
        <v>16267822</v>
      </c>
      <c r="D12" s="10"/>
      <c r="E12" s="11">
        <v>7500000</v>
      </c>
      <c r="F12" s="11">
        <v>7500000</v>
      </c>
      <c r="G12" s="11"/>
      <c r="H12" s="11">
        <v>694206</v>
      </c>
      <c r="I12" s="11"/>
      <c r="J12" s="11">
        <v>694206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694206</v>
      </c>
      <c r="X12" s="11">
        <v>1875000</v>
      </c>
      <c r="Y12" s="11">
        <v>-1180794</v>
      </c>
      <c r="Z12" s="2">
        <v>-62.98</v>
      </c>
      <c r="AA12" s="15">
        <v>7500000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5780582</v>
      </c>
      <c r="D15" s="10"/>
      <c r="E15" s="11"/>
      <c r="F15" s="11"/>
      <c r="G15" s="11">
        <v>67308</v>
      </c>
      <c r="H15" s="11">
        <v>123326</v>
      </c>
      <c r="I15" s="11">
        <v>282341</v>
      </c>
      <c r="J15" s="11">
        <v>472975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472975</v>
      </c>
      <c r="X15" s="11"/>
      <c r="Y15" s="11">
        <v>472975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15000000</v>
      </c>
      <c r="F20" s="60">
        <f t="shared" si="2"/>
        <v>15000000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3750000</v>
      </c>
      <c r="Y20" s="60">
        <f t="shared" si="2"/>
        <v>-3750000</v>
      </c>
      <c r="Z20" s="61">
        <f>+IF(X20&lt;&gt;0,+(Y20/X20)*100,0)</f>
        <v>-100</v>
      </c>
      <c r="AA20" s="62">
        <f>SUM(AA26:AA33)</f>
        <v>15000000</v>
      </c>
    </row>
    <row r="21" spans="1:27" ht="13.5">
      <c r="A21" s="46" t="s">
        <v>32</v>
      </c>
      <c r="B21" s="47"/>
      <c r="C21" s="9"/>
      <c r="D21" s="10"/>
      <c r="E21" s="11">
        <v>12000000</v>
      </c>
      <c r="F21" s="11">
        <v>12000000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3000000</v>
      </c>
      <c r="Y21" s="11">
        <v>-3000000</v>
      </c>
      <c r="Z21" s="2">
        <v>-100</v>
      </c>
      <c r="AA21" s="15">
        <v>12000000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3000000</v>
      </c>
      <c r="F24" s="11">
        <v>3000000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750000</v>
      </c>
      <c r="Y24" s="11">
        <v>-750000</v>
      </c>
      <c r="Z24" s="2">
        <v>-100</v>
      </c>
      <c r="AA24" s="15">
        <v>3000000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15000000</v>
      </c>
      <c r="F26" s="51">
        <f t="shared" si="3"/>
        <v>15000000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3750000</v>
      </c>
      <c r="Y26" s="51">
        <f t="shared" si="3"/>
        <v>-3750000</v>
      </c>
      <c r="Z26" s="52">
        <f>+IF(X26&lt;&gt;0,+(Y26/X26)*100,0)</f>
        <v>-100</v>
      </c>
      <c r="AA26" s="53">
        <f>SUM(AA21:AA25)</f>
        <v>15000000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138081603</v>
      </c>
      <c r="D36" s="10">
        <f t="shared" si="4"/>
        <v>0</v>
      </c>
      <c r="E36" s="11">
        <f t="shared" si="4"/>
        <v>121519000</v>
      </c>
      <c r="F36" s="11">
        <f t="shared" si="4"/>
        <v>121519000</v>
      </c>
      <c r="G36" s="11">
        <f t="shared" si="4"/>
        <v>9817268</v>
      </c>
      <c r="H36" s="11">
        <f t="shared" si="4"/>
        <v>6720889</v>
      </c>
      <c r="I36" s="11">
        <f t="shared" si="4"/>
        <v>7301838</v>
      </c>
      <c r="J36" s="11">
        <f t="shared" si="4"/>
        <v>23839995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23839995</v>
      </c>
      <c r="X36" s="11">
        <f t="shared" si="4"/>
        <v>30379750</v>
      </c>
      <c r="Y36" s="11">
        <f t="shared" si="4"/>
        <v>-6539755</v>
      </c>
      <c r="Z36" s="2">
        <f aca="true" t="shared" si="5" ref="Z36:Z49">+IF(X36&lt;&gt;0,+(Y36/X36)*100,0)</f>
        <v>-21.52669129930299</v>
      </c>
      <c r="AA36" s="15">
        <f>AA6+AA21</f>
        <v>121519000</v>
      </c>
    </row>
    <row r="37" spans="1:27" ht="13.5">
      <c r="A37" s="46" t="s">
        <v>33</v>
      </c>
      <c r="B37" s="47"/>
      <c r="C37" s="9">
        <f t="shared" si="4"/>
        <v>18969363</v>
      </c>
      <c r="D37" s="10">
        <f t="shared" si="4"/>
        <v>0</v>
      </c>
      <c r="E37" s="11">
        <f t="shared" si="4"/>
        <v>13304000</v>
      </c>
      <c r="F37" s="11">
        <f t="shared" si="4"/>
        <v>13304000</v>
      </c>
      <c r="G37" s="11">
        <f t="shared" si="4"/>
        <v>0</v>
      </c>
      <c r="H37" s="11">
        <f t="shared" si="4"/>
        <v>0</v>
      </c>
      <c r="I37" s="11">
        <f t="shared" si="4"/>
        <v>858341</v>
      </c>
      <c r="J37" s="11">
        <f t="shared" si="4"/>
        <v>858341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858341</v>
      </c>
      <c r="X37" s="11">
        <f t="shared" si="4"/>
        <v>3326000</v>
      </c>
      <c r="Y37" s="11">
        <f t="shared" si="4"/>
        <v>-2467659</v>
      </c>
      <c r="Z37" s="2">
        <f t="shared" si="5"/>
        <v>-74.19299458809381</v>
      </c>
      <c r="AA37" s="15">
        <f>AA7+AA22</f>
        <v>13304000</v>
      </c>
    </row>
    <row r="38" spans="1:27" ht="13.5">
      <c r="A38" s="46" t="s">
        <v>34</v>
      </c>
      <c r="B38" s="47"/>
      <c r="C38" s="9">
        <f t="shared" si="4"/>
        <v>89599030</v>
      </c>
      <c r="D38" s="10">
        <f t="shared" si="4"/>
        <v>0</v>
      </c>
      <c r="E38" s="11">
        <f t="shared" si="4"/>
        <v>107388000</v>
      </c>
      <c r="F38" s="11">
        <f t="shared" si="4"/>
        <v>107388000</v>
      </c>
      <c r="G38" s="11">
        <f t="shared" si="4"/>
        <v>0</v>
      </c>
      <c r="H38" s="11">
        <f t="shared" si="4"/>
        <v>795344</v>
      </c>
      <c r="I38" s="11">
        <f t="shared" si="4"/>
        <v>0</v>
      </c>
      <c r="J38" s="11">
        <f t="shared" si="4"/>
        <v>795344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795344</v>
      </c>
      <c r="X38" s="11">
        <f t="shared" si="4"/>
        <v>26847000</v>
      </c>
      <c r="Y38" s="11">
        <f t="shared" si="4"/>
        <v>-26051656</v>
      </c>
      <c r="Z38" s="2">
        <f t="shared" si="5"/>
        <v>-97.03749394718218</v>
      </c>
      <c r="AA38" s="15">
        <f>AA8+AA23</f>
        <v>107388000</v>
      </c>
    </row>
    <row r="39" spans="1:27" ht="13.5">
      <c r="A39" s="46" t="s">
        <v>35</v>
      </c>
      <c r="B39" s="47"/>
      <c r="C39" s="9">
        <f t="shared" si="4"/>
        <v>19068052</v>
      </c>
      <c r="D39" s="10">
        <f t="shared" si="4"/>
        <v>0</v>
      </c>
      <c r="E39" s="11">
        <f t="shared" si="4"/>
        <v>5500000</v>
      </c>
      <c r="F39" s="11">
        <f t="shared" si="4"/>
        <v>5500000</v>
      </c>
      <c r="G39" s="11">
        <f t="shared" si="4"/>
        <v>5751766</v>
      </c>
      <c r="H39" s="11">
        <f t="shared" si="4"/>
        <v>0</v>
      </c>
      <c r="I39" s="11">
        <f t="shared" si="4"/>
        <v>0</v>
      </c>
      <c r="J39" s="11">
        <f t="shared" si="4"/>
        <v>5751766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5751766</v>
      </c>
      <c r="X39" s="11">
        <f t="shared" si="4"/>
        <v>1375000</v>
      </c>
      <c r="Y39" s="11">
        <f t="shared" si="4"/>
        <v>4376766</v>
      </c>
      <c r="Z39" s="2">
        <f t="shared" si="5"/>
        <v>318.31025454545454</v>
      </c>
      <c r="AA39" s="15">
        <f>AA9+AA24</f>
        <v>5500000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265718048</v>
      </c>
      <c r="D41" s="50">
        <f t="shared" si="6"/>
        <v>0</v>
      </c>
      <c r="E41" s="51">
        <f t="shared" si="6"/>
        <v>247711000</v>
      </c>
      <c r="F41" s="51">
        <f t="shared" si="6"/>
        <v>247711000</v>
      </c>
      <c r="G41" s="51">
        <f t="shared" si="6"/>
        <v>15569034</v>
      </c>
      <c r="H41" s="51">
        <f t="shared" si="6"/>
        <v>7516233</v>
      </c>
      <c r="I41" s="51">
        <f t="shared" si="6"/>
        <v>8160179</v>
      </c>
      <c r="J41" s="51">
        <f t="shared" si="6"/>
        <v>31245446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31245446</v>
      </c>
      <c r="X41" s="51">
        <f t="shared" si="6"/>
        <v>61927750</v>
      </c>
      <c r="Y41" s="51">
        <f t="shared" si="6"/>
        <v>-30682304</v>
      </c>
      <c r="Z41" s="52">
        <f t="shared" si="5"/>
        <v>-49.545323380875296</v>
      </c>
      <c r="AA41" s="53">
        <f>SUM(AA36:AA40)</f>
        <v>247711000</v>
      </c>
    </row>
    <row r="42" spans="1:27" ht="13.5">
      <c r="A42" s="54" t="s">
        <v>38</v>
      </c>
      <c r="B42" s="35"/>
      <c r="C42" s="65">
        <f aca="true" t="shared" si="7" ref="C42:Y48">C12+C27</f>
        <v>16267822</v>
      </c>
      <c r="D42" s="66">
        <f t="shared" si="7"/>
        <v>0</v>
      </c>
      <c r="E42" s="67">
        <f t="shared" si="7"/>
        <v>7500000</v>
      </c>
      <c r="F42" s="67">
        <f t="shared" si="7"/>
        <v>7500000</v>
      </c>
      <c r="G42" s="67">
        <f t="shared" si="7"/>
        <v>0</v>
      </c>
      <c r="H42" s="67">
        <f t="shared" si="7"/>
        <v>694206</v>
      </c>
      <c r="I42" s="67">
        <f t="shared" si="7"/>
        <v>0</v>
      </c>
      <c r="J42" s="67">
        <f t="shared" si="7"/>
        <v>694206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694206</v>
      </c>
      <c r="X42" s="67">
        <f t="shared" si="7"/>
        <v>1875000</v>
      </c>
      <c r="Y42" s="67">
        <f t="shared" si="7"/>
        <v>-1180794</v>
      </c>
      <c r="Z42" s="69">
        <f t="shared" si="5"/>
        <v>-62.97568</v>
      </c>
      <c r="AA42" s="68">
        <f aca="true" t="shared" si="8" ref="AA42:AA48">AA12+AA27</f>
        <v>7500000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5780582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67308</v>
      </c>
      <c r="H45" s="67">
        <f t="shared" si="7"/>
        <v>123326</v>
      </c>
      <c r="I45" s="67">
        <f t="shared" si="7"/>
        <v>282341</v>
      </c>
      <c r="J45" s="67">
        <f t="shared" si="7"/>
        <v>472975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472975</v>
      </c>
      <c r="X45" s="67">
        <f t="shared" si="7"/>
        <v>0</v>
      </c>
      <c r="Y45" s="67">
        <f t="shared" si="7"/>
        <v>472975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287766452</v>
      </c>
      <c r="D49" s="78">
        <f t="shared" si="9"/>
        <v>0</v>
      </c>
      <c r="E49" s="79">
        <f t="shared" si="9"/>
        <v>255211000</v>
      </c>
      <c r="F49" s="79">
        <f t="shared" si="9"/>
        <v>255211000</v>
      </c>
      <c r="G49" s="79">
        <f t="shared" si="9"/>
        <v>15636342</v>
      </c>
      <c r="H49" s="79">
        <f t="shared" si="9"/>
        <v>8333765</v>
      </c>
      <c r="I49" s="79">
        <f t="shared" si="9"/>
        <v>8442520</v>
      </c>
      <c r="J49" s="79">
        <f t="shared" si="9"/>
        <v>32412627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32412627</v>
      </c>
      <c r="X49" s="79">
        <f t="shared" si="9"/>
        <v>63802750</v>
      </c>
      <c r="Y49" s="79">
        <f t="shared" si="9"/>
        <v>-31390123</v>
      </c>
      <c r="Z49" s="80">
        <f t="shared" si="5"/>
        <v>-49.19869911563373</v>
      </c>
      <c r="AA49" s="81">
        <f>SUM(AA41:AA48)</f>
        <v>255211000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71923000</v>
      </c>
      <c r="F51" s="67">
        <f t="shared" si="10"/>
        <v>71923000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17980750</v>
      </c>
      <c r="Y51" s="67">
        <f t="shared" si="10"/>
        <v>-17980750</v>
      </c>
      <c r="Z51" s="69">
        <f>+IF(X51&lt;&gt;0,+(Y51/X51)*100,0)</f>
        <v>-100</v>
      </c>
      <c r="AA51" s="68">
        <f>SUM(AA57:AA61)</f>
        <v>71923000</v>
      </c>
    </row>
    <row r="52" spans="1:27" ht="13.5">
      <c r="A52" s="84" t="s">
        <v>32</v>
      </c>
      <c r="B52" s="47"/>
      <c r="C52" s="9"/>
      <c r="D52" s="10"/>
      <c r="E52" s="11">
        <v>10103000</v>
      </c>
      <c r="F52" s="11">
        <v>10103000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2525750</v>
      </c>
      <c r="Y52" s="11">
        <v>-2525750</v>
      </c>
      <c r="Z52" s="2">
        <v>-100</v>
      </c>
      <c r="AA52" s="15">
        <v>10103000</v>
      </c>
    </row>
    <row r="53" spans="1:27" ht="13.5">
      <c r="A53" s="84" t="s">
        <v>33</v>
      </c>
      <c r="B53" s="47"/>
      <c r="C53" s="9"/>
      <c r="D53" s="10"/>
      <c r="E53" s="11">
        <v>15800000</v>
      </c>
      <c r="F53" s="11">
        <v>15800000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3950000</v>
      </c>
      <c r="Y53" s="11">
        <v>-3950000</v>
      </c>
      <c r="Z53" s="2">
        <v>-100</v>
      </c>
      <c r="AA53" s="15">
        <v>15800000</v>
      </c>
    </row>
    <row r="54" spans="1:27" ht="13.5">
      <c r="A54" s="84" t="s">
        <v>34</v>
      </c>
      <c r="B54" s="47"/>
      <c r="C54" s="9"/>
      <c r="D54" s="10"/>
      <c r="E54" s="11">
        <v>23011000</v>
      </c>
      <c r="F54" s="11">
        <v>23011000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5752750</v>
      </c>
      <c r="Y54" s="11">
        <v>-5752750</v>
      </c>
      <c r="Z54" s="2">
        <v>-100</v>
      </c>
      <c r="AA54" s="15">
        <v>23011000</v>
      </c>
    </row>
    <row r="55" spans="1:27" ht="13.5">
      <c r="A55" s="84" t="s">
        <v>35</v>
      </c>
      <c r="B55" s="47"/>
      <c r="C55" s="9"/>
      <c r="D55" s="10"/>
      <c r="E55" s="11">
        <v>5500000</v>
      </c>
      <c r="F55" s="11">
        <v>5500000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1375000</v>
      </c>
      <c r="Y55" s="11">
        <v>-1375000</v>
      </c>
      <c r="Z55" s="2">
        <v>-100</v>
      </c>
      <c r="AA55" s="15">
        <v>5500000</v>
      </c>
    </row>
    <row r="56" spans="1:27" ht="13.5">
      <c r="A56" s="84" t="s">
        <v>36</v>
      </c>
      <c r="B56" s="47"/>
      <c r="C56" s="9"/>
      <c r="D56" s="10"/>
      <c r="E56" s="11">
        <v>762000</v>
      </c>
      <c r="F56" s="11">
        <v>762000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190500</v>
      </c>
      <c r="Y56" s="11">
        <v>-190500</v>
      </c>
      <c r="Z56" s="2">
        <v>-100</v>
      </c>
      <c r="AA56" s="15">
        <v>762000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55176000</v>
      </c>
      <c r="F57" s="51">
        <f t="shared" si="11"/>
        <v>55176000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13794000</v>
      </c>
      <c r="Y57" s="51">
        <f t="shared" si="11"/>
        <v>-13794000</v>
      </c>
      <c r="Z57" s="52">
        <f>+IF(X57&lt;&gt;0,+(Y57/X57)*100,0)</f>
        <v>-100</v>
      </c>
      <c r="AA57" s="53">
        <f>SUM(AA52:AA56)</f>
        <v>55176000</v>
      </c>
    </row>
    <row r="58" spans="1:27" ht="13.5">
      <c r="A58" s="86" t="s">
        <v>38</v>
      </c>
      <c r="B58" s="35"/>
      <c r="C58" s="9"/>
      <c r="D58" s="10"/>
      <c r="E58" s="11">
        <v>5140000</v>
      </c>
      <c r="F58" s="11">
        <v>5140000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1285000</v>
      </c>
      <c r="Y58" s="11">
        <v>-1285000</v>
      </c>
      <c r="Z58" s="2">
        <v>-100</v>
      </c>
      <c r="AA58" s="15">
        <v>5140000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11607000</v>
      </c>
      <c r="F61" s="11">
        <v>11607000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2901750</v>
      </c>
      <c r="Y61" s="11">
        <v>-2901750</v>
      </c>
      <c r="Z61" s="2">
        <v>-100</v>
      </c>
      <c r="AA61" s="15">
        <v>11607000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8444109</v>
      </c>
      <c r="H65" s="11">
        <v>8517467</v>
      </c>
      <c r="I65" s="11">
        <v>8630903</v>
      </c>
      <c r="J65" s="11">
        <v>25592479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25592479</v>
      </c>
      <c r="X65" s="11"/>
      <c r="Y65" s="11">
        <v>25592479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1069280</v>
      </c>
      <c r="H66" s="14">
        <v>2272951</v>
      </c>
      <c r="I66" s="14">
        <v>6898600</v>
      </c>
      <c r="J66" s="14">
        <v>10240831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10240831</v>
      </c>
      <c r="X66" s="14"/>
      <c r="Y66" s="14">
        <v>10240831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926754</v>
      </c>
      <c r="H67" s="11">
        <v>5506273</v>
      </c>
      <c r="I67" s="11">
        <v>6151602</v>
      </c>
      <c r="J67" s="11">
        <v>12584629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12584629</v>
      </c>
      <c r="X67" s="11"/>
      <c r="Y67" s="11">
        <v>12584629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343648</v>
      </c>
      <c r="H68" s="11">
        <v>1879024</v>
      </c>
      <c r="I68" s="11">
        <v>1727539</v>
      </c>
      <c r="J68" s="11">
        <v>3950211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3950211</v>
      </c>
      <c r="X68" s="11"/>
      <c r="Y68" s="11">
        <v>3950211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10783791</v>
      </c>
      <c r="H69" s="79">
        <f t="shared" si="12"/>
        <v>18175715</v>
      </c>
      <c r="I69" s="79">
        <f t="shared" si="12"/>
        <v>23408644</v>
      </c>
      <c r="J69" s="79">
        <f t="shared" si="12"/>
        <v>52368150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52368150</v>
      </c>
      <c r="X69" s="79">
        <f t="shared" si="12"/>
        <v>0</v>
      </c>
      <c r="Y69" s="79">
        <f t="shared" si="12"/>
        <v>52368150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207616580</v>
      </c>
      <c r="F5" s="43">
        <f t="shared" si="0"/>
        <v>207616580</v>
      </c>
      <c r="G5" s="43">
        <f t="shared" si="0"/>
        <v>34235696</v>
      </c>
      <c r="H5" s="43">
        <f t="shared" si="0"/>
        <v>29778636</v>
      </c>
      <c r="I5" s="43">
        <f t="shared" si="0"/>
        <v>20532565</v>
      </c>
      <c r="J5" s="43">
        <f t="shared" si="0"/>
        <v>84546897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84546897</v>
      </c>
      <c r="X5" s="43">
        <f t="shared" si="0"/>
        <v>51904146</v>
      </c>
      <c r="Y5" s="43">
        <f t="shared" si="0"/>
        <v>32642751</v>
      </c>
      <c r="Z5" s="44">
        <f>+IF(X5&lt;&gt;0,+(Y5/X5)*100,0)</f>
        <v>62.89045002300973</v>
      </c>
      <c r="AA5" s="45">
        <f>SUM(AA11:AA18)</f>
        <v>207616580</v>
      </c>
    </row>
    <row r="6" spans="1:27" ht="13.5">
      <c r="A6" s="46" t="s">
        <v>32</v>
      </c>
      <c r="B6" s="47"/>
      <c r="C6" s="9"/>
      <c r="D6" s="10"/>
      <c r="E6" s="11">
        <v>99541219</v>
      </c>
      <c r="F6" s="11">
        <v>99541219</v>
      </c>
      <c r="G6" s="11">
        <v>29900137</v>
      </c>
      <c r="H6" s="11">
        <v>25515005</v>
      </c>
      <c r="I6" s="11">
        <v>11460081</v>
      </c>
      <c r="J6" s="11">
        <v>66875223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66875223</v>
      </c>
      <c r="X6" s="11">
        <v>24885305</v>
      </c>
      <c r="Y6" s="11">
        <v>41989918</v>
      </c>
      <c r="Z6" s="2">
        <v>168.73</v>
      </c>
      <c r="AA6" s="15">
        <v>99541219</v>
      </c>
    </row>
    <row r="7" spans="1:27" ht="13.5">
      <c r="A7" s="46" t="s">
        <v>33</v>
      </c>
      <c r="B7" s="47"/>
      <c r="C7" s="9"/>
      <c r="D7" s="10"/>
      <c r="E7" s="11"/>
      <c r="F7" s="11"/>
      <c r="G7" s="11">
        <v>1620859</v>
      </c>
      <c r="H7" s="11">
        <v>2370032</v>
      </c>
      <c r="I7" s="11">
        <v>2851653</v>
      </c>
      <c r="J7" s="11">
        <v>6842544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6842544</v>
      </c>
      <c r="X7" s="11"/>
      <c r="Y7" s="11">
        <v>6842544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30216454</v>
      </c>
      <c r="F8" s="11">
        <v>30216454</v>
      </c>
      <c r="G8" s="11"/>
      <c r="H8" s="11"/>
      <c r="I8" s="11">
        <v>2784348</v>
      </c>
      <c r="J8" s="11">
        <v>2784348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2784348</v>
      </c>
      <c r="X8" s="11">
        <v>7554114</v>
      </c>
      <c r="Y8" s="11">
        <v>-4769766</v>
      </c>
      <c r="Z8" s="2">
        <v>-63.14</v>
      </c>
      <c r="AA8" s="15">
        <v>30216454</v>
      </c>
    </row>
    <row r="9" spans="1:27" ht="13.5">
      <c r="A9" s="46" t="s">
        <v>35</v>
      </c>
      <c r="B9" s="47"/>
      <c r="C9" s="9"/>
      <c r="D9" s="10"/>
      <c r="E9" s="11">
        <v>69000000</v>
      </c>
      <c r="F9" s="11">
        <v>69000000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17250000</v>
      </c>
      <c r="Y9" s="11">
        <v>-17250000</v>
      </c>
      <c r="Z9" s="2">
        <v>-100</v>
      </c>
      <c r="AA9" s="15">
        <v>69000000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>
        <v>800193</v>
      </c>
      <c r="J10" s="11">
        <v>800193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800193</v>
      </c>
      <c r="X10" s="11"/>
      <c r="Y10" s="11">
        <v>800193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198757673</v>
      </c>
      <c r="F11" s="51">
        <f t="shared" si="1"/>
        <v>198757673</v>
      </c>
      <c r="G11" s="51">
        <f t="shared" si="1"/>
        <v>31520996</v>
      </c>
      <c r="H11" s="51">
        <f t="shared" si="1"/>
        <v>27885037</v>
      </c>
      <c r="I11" s="51">
        <f t="shared" si="1"/>
        <v>17896275</v>
      </c>
      <c r="J11" s="51">
        <f t="shared" si="1"/>
        <v>77302308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77302308</v>
      </c>
      <c r="X11" s="51">
        <f t="shared" si="1"/>
        <v>49689419</v>
      </c>
      <c r="Y11" s="51">
        <f t="shared" si="1"/>
        <v>27612889</v>
      </c>
      <c r="Z11" s="52">
        <f>+IF(X11&lt;&gt;0,+(Y11/X11)*100,0)</f>
        <v>55.57096370959781</v>
      </c>
      <c r="AA11" s="53">
        <f>SUM(AA6:AA10)</f>
        <v>198757673</v>
      </c>
    </row>
    <row r="12" spans="1:27" ht="13.5">
      <c r="A12" s="54" t="s">
        <v>38</v>
      </c>
      <c r="B12" s="35"/>
      <c r="C12" s="9"/>
      <c r="D12" s="10"/>
      <c r="E12" s="11">
        <v>7858907</v>
      </c>
      <c r="F12" s="11">
        <v>7858907</v>
      </c>
      <c r="G12" s="11">
        <v>2714700</v>
      </c>
      <c r="H12" s="11">
        <v>1164599</v>
      </c>
      <c r="I12" s="11">
        <v>2636290</v>
      </c>
      <c r="J12" s="11">
        <v>6515589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6515589</v>
      </c>
      <c r="X12" s="11">
        <v>1964727</v>
      </c>
      <c r="Y12" s="11">
        <v>4550862</v>
      </c>
      <c r="Z12" s="2">
        <v>231.63</v>
      </c>
      <c r="AA12" s="15">
        <v>7858907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1000000</v>
      </c>
      <c r="F15" s="11">
        <v>1000000</v>
      </c>
      <c r="G15" s="11"/>
      <c r="H15" s="11">
        <v>729000</v>
      </c>
      <c r="I15" s="11"/>
      <c r="J15" s="11">
        <v>729000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729000</v>
      </c>
      <c r="X15" s="11">
        <v>250000</v>
      </c>
      <c r="Y15" s="11">
        <v>479000</v>
      </c>
      <c r="Z15" s="2">
        <v>191.6</v>
      </c>
      <c r="AA15" s="15">
        <v>1000000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279257510</v>
      </c>
      <c r="F20" s="60">
        <f t="shared" si="2"/>
        <v>279257510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69814378</v>
      </c>
      <c r="Y20" s="60">
        <f t="shared" si="2"/>
        <v>-69814378</v>
      </c>
      <c r="Z20" s="61">
        <f>+IF(X20&lt;&gt;0,+(Y20/X20)*100,0)</f>
        <v>-100</v>
      </c>
      <c r="AA20" s="62">
        <f>SUM(AA26:AA33)</f>
        <v>279257510</v>
      </c>
    </row>
    <row r="21" spans="1:27" ht="13.5">
      <c r="A21" s="46" t="s">
        <v>32</v>
      </c>
      <c r="B21" s="47"/>
      <c r="C21" s="9"/>
      <c r="D21" s="10"/>
      <c r="E21" s="11">
        <v>205460590</v>
      </c>
      <c r="F21" s="11">
        <v>205460590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51365148</v>
      </c>
      <c r="Y21" s="11">
        <v>-51365148</v>
      </c>
      <c r="Z21" s="2">
        <v>-100</v>
      </c>
      <c r="AA21" s="15">
        <v>205460590</v>
      </c>
    </row>
    <row r="22" spans="1:27" ht="13.5">
      <c r="A22" s="46" t="s">
        <v>33</v>
      </c>
      <c r="B22" s="47"/>
      <c r="C22" s="9"/>
      <c r="D22" s="10"/>
      <c r="E22" s="11">
        <v>21800000</v>
      </c>
      <c r="F22" s="11">
        <v>21800000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5450000</v>
      </c>
      <c r="Y22" s="11">
        <v>-5450000</v>
      </c>
      <c r="Z22" s="2">
        <v>-100</v>
      </c>
      <c r="AA22" s="15">
        <v>21800000</v>
      </c>
    </row>
    <row r="23" spans="1:27" ht="13.5">
      <c r="A23" s="46" t="s">
        <v>34</v>
      </c>
      <c r="B23" s="47"/>
      <c r="C23" s="9"/>
      <c r="D23" s="10"/>
      <c r="E23" s="11">
        <v>43000000</v>
      </c>
      <c r="F23" s="11">
        <v>43000000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10750000</v>
      </c>
      <c r="Y23" s="11">
        <v>-10750000</v>
      </c>
      <c r="Z23" s="2">
        <v>-100</v>
      </c>
      <c r="AA23" s="15">
        <v>43000000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270260590</v>
      </c>
      <c r="F26" s="51">
        <f t="shared" si="3"/>
        <v>270260590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67565148</v>
      </c>
      <c r="Y26" s="51">
        <f t="shared" si="3"/>
        <v>-67565148</v>
      </c>
      <c r="Z26" s="52">
        <f>+IF(X26&lt;&gt;0,+(Y26/X26)*100,0)</f>
        <v>-100</v>
      </c>
      <c r="AA26" s="53">
        <f>SUM(AA21:AA25)</f>
        <v>270260590</v>
      </c>
    </row>
    <row r="27" spans="1:27" ht="13.5">
      <c r="A27" s="54" t="s">
        <v>38</v>
      </c>
      <c r="B27" s="64"/>
      <c r="C27" s="9"/>
      <c r="D27" s="10"/>
      <c r="E27" s="11">
        <v>1531920</v>
      </c>
      <c r="F27" s="11">
        <v>1531920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382980</v>
      </c>
      <c r="Y27" s="11">
        <v>-382980</v>
      </c>
      <c r="Z27" s="2">
        <v>-100</v>
      </c>
      <c r="AA27" s="15">
        <v>1531920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7465000</v>
      </c>
      <c r="F30" s="11">
        <v>7465000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1866250</v>
      </c>
      <c r="Y30" s="11">
        <v>-1866250</v>
      </c>
      <c r="Z30" s="2">
        <v>-100</v>
      </c>
      <c r="AA30" s="15">
        <v>7465000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305001809</v>
      </c>
      <c r="F36" s="11">
        <f t="shared" si="4"/>
        <v>305001809</v>
      </c>
      <c r="G36" s="11">
        <f t="shared" si="4"/>
        <v>29900137</v>
      </c>
      <c r="H36" s="11">
        <f t="shared" si="4"/>
        <v>25515005</v>
      </c>
      <c r="I36" s="11">
        <f t="shared" si="4"/>
        <v>11460081</v>
      </c>
      <c r="J36" s="11">
        <f t="shared" si="4"/>
        <v>66875223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66875223</v>
      </c>
      <c r="X36" s="11">
        <f t="shared" si="4"/>
        <v>76250453</v>
      </c>
      <c r="Y36" s="11">
        <f t="shared" si="4"/>
        <v>-9375230</v>
      </c>
      <c r="Z36" s="2">
        <f aca="true" t="shared" si="5" ref="Z36:Z49">+IF(X36&lt;&gt;0,+(Y36/X36)*100,0)</f>
        <v>-12.295310560318901</v>
      </c>
      <c r="AA36" s="15">
        <f>AA6+AA21</f>
        <v>305001809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21800000</v>
      </c>
      <c r="F37" s="11">
        <f t="shared" si="4"/>
        <v>21800000</v>
      </c>
      <c r="G37" s="11">
        <f t="shared" si="4"/>
        <v>1620859</v>
      </c>
      <c r="H37" s="11">
        <f t="shared" si="4"/>
        <v>2370032</v>
      </c>
      <c r="I37" s="11">
        <f t="shared" si="4"/>
        <v>2851653</v>
      </c>
      <c r="J37" s="11">
        <f t="shared" si="4"/>
        <v>6842544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6842544</v>
      </c>
      <c r="X37" s="11">
        <f t="shared" si="4"/>
        <v>5450000</v>
      </c>
      <c r="Y37" s="11">
        <f t="shared" si="4"/>
        <v>1392544</v>
      </c>
      <c r="Z37" s="2">
        <f t="shared" si="5"/>
        <v>25.551266055045872</v>
      </c>
      <c r="AA37" s="15">
        <f>AA7+AA22</f>
        <v>21800000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73216454</v>
      </c>
      <c r="F38" s="11">
        <f t="shared" si="4"/>
        <v>73216454</v>
      </c>
      <c r="G38" s="11">
        <f t="shared" si="4"/>
        <v>0</v>
      </c>
      <c r="H38" s="11">
        <f t="shared" si="4"/>
        <v>0</v>
      </c>
      <c r="I38" s="11">
        <f t="shared" si="4"/>
        <v>2784348</v>
      </c>
      <c r="J38" s="11">
        <f t="shared" si="4"/>
        <v>2784348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2784348</v>
      </c>
      <c r="X38" s="11">
        <f t="shared" si="4"/>
        <v>18304114</v>
      </c>
      <c r="Y38" s="11">
        <f t="shared" si="4"/>
        <v>-15519766</v>
      </c>
      <c r="Z38" s="2">
        <f t="shared" si="5"/>
        <v>-84.78840330649165</v>
      </c>
      <c r="AA38" s="15">
        <f>AA8+AA23</f>
        <v>73216454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69000000</v>
      </c>
      <c r="F39" s="11">
        <f t="shared" si="4"/>
        <v>69000000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17250000</v>
      </c>
      <c r="Y39" s="11">
        <f t="shared" si="4"/>
        <v>-17250000</v>
      </c>
      <c r="Z39" s="2">
        <f t="shared" si="5"/>
        <v>-100</v>
      </c>
      <c r="AA39" s="15">
        <f>AA9+AA24</f>
        <v>69000000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800193</v>
      </c>
      <c r="J40" s="11">
        <f t="shared" si="4"/>
        <v>800193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800193</v>
      </c>
      <c r="X40" s="11">
        <f t="shared" si="4"/>
        <v>0</v>
      </c>
      <c r="Y40" s="11">
        <f t="shared" si="4"/>
        <v>800193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469018263</v>
      </c>
      <c r="F41" s="51">
        <f t="shared" si="6"/>
        <v>469018263</v>
      </c>
      <c r="G41" s="51">
        <f t="shared" si="6"/>
        <v>31520996</v>
      </c>
      <c r="H41" s="51">
        <f t="shared" si="6"/>
        <v>27885037</v>
      </c>
      <c r="I41" s="51">
        <f t="shared" si="6"/>
        <v>17896275</v>
      </c>
      <c r="J41" s="51">
        <f t="shared" si="6"/>
        <v>77302308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77302308</v>
      </c>
      <c r="X41" s="51">
        <f t="shared" si="6"/>
        <v>117254567</v>
      </c>
      <c r="Y41" s="51">
        <f t="shared" si="6"/>
        <v>-39952259</v>
      </c>
      <c r="Z41" s="52">
        <f t="shared" si="5"/>
        <v>-34.073094142252046</v>
      </c>
      <c r="AA41" s="53">
        <f>SUM(AA36:AA40)</f>
        <v>469018263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9390827</v>
      </c>
      <c r="F42" s="67">
        <f t="shared" si="7"/>
        <v>9390827</v>
      </c>
      <c r="G42" s="67">
        <f t="shared" si="7"/>
        <v>2714700</v>
      </c>
      <c r="H42" s="67">
        <f t="shared" si="7"/>
        <v>1164599</v>
      </c>
      <c r="I42" s="67">
        <f t="shared" si="7"/>
        <v>2636290</v>
      </c>
      <c r="J42" s="67">
        <f t="shared" si="7"/>
        <v>6515589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6515589</v>
      </c>
      <c r="X42" s="67">
        <f t="shared" si="7"/>
        <v>2347707</v>
      </c>
      <c r="Y42" s="67">
        <f t="shared" si="7"/>
        <v>4167882</v>
      </c>
      <c r="Z42" s="69">
        <f t="shared" si="5"/>
        <v>177.52990471127785</v>
      </c>
      <c r="AA42" s="68">
        <f aca="true" t="shared" si="8" ref="AA42:AA48">AA12+AA27</f>
        <v>9390827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8465000</v>
      </c>
      <c r="F45" s="67">
        <f t="shared" si="7"/>
        <v>8465000</v>
      </c>
      <c r="G45" s="67">
        <f t="shared" si="7"/>
        <v>0</v>
      </c>
      <c r="H45" s="67">
        <f t="shared" si="7"/>
        <v>729000</v>
      </c>
      <c r="I45" s="67">
        <f t="shared" si="7"/>
        <v>0</v>
      </c>
      <c r="J45" s="67">
        <f t="shared" si="7"/>
        <v>729000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729000</v>
      </c>
      <c r="X45" s="67">
        <f t="shared" si="7"/>
        <v>2116250</v>
      </c>
      <c r="Y45" s="67">
        <f t="shared" si="7"/>
        <v>-1387250</v>
      </c>
      <c r="Z45" s="69">
        <f t="shared" si="5"/>
        <v>-65.55227406969875</v>
      </c>
      <c r="AA45" s="68">
        <f t="shared" si="8"/>
        <v>8465000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486874090</v>
      </c>
      <c r="F49" s="79">
        <f t="shared" si="9"/>
        <v>486874090</v>
      </c>
      <c r="G49" s="79">
        <f t="shared" si="9"/>
        <v>34235696</v>
      </c>
      <c r="H49" s="79">
        <f t="shared" si="9"/>
        <v>29778636</v>
      </c>
      <c r="I49" s="79">
        <f t="shared" si="9"/>
        <v>20532565</v>
      </c>
      <c r="J49" s="79">
        <f t="shared" si="9"/>
        <v>84546897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84546897</v>
      </c>
      <c r="X49" s="79">
        <f t="shared" si="9"/>
        <v>121718524</v>
      </c>
      <c r="Y49" s="79">
        <f t="shared" si="9"/>
        <v>-37171627</v>
      </c>
      <c r="Z49" s="80">
        <f t="shared" si="5"/>
        <v>-30.53900571452871</v>
      </c>
      <c r="AA49" s="81">
        <f>SUM(AA41:AA48)</f>
        <v>486874090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131711540</v>
      </c>
      <c r="F51" s="67">
        <f t="shared" si="10"/>
        <v>131711540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32927885</v>
      </c>
      <c r="Y51" s="67">
        <f t="shared" si="10"/>
        <v>-32927885</v>
      </c>
      <c r="Z51" s="69">
        <f>+IF(X51&lt;&gt;0,+(Y51/X51)*100,0)</f>
        <v>-100</v>
      </c>
      <c r="AA51" s="68">
        <f>SUM(AA57:AA61)</f>
        <v>131711540</v>
      </c>
    </row>
    <row r="52" spans="1:27" ht="13.5">
      <c r="A52" s="84" t="s">
        <v>32</v>
      </c>
      <c r="B52" s="47"/>
      <c r="C52" s="9"/>
      <c r="D52" s="10"/>
      <c r="E52" s="11">
        <v>10900000</v>
      </c>
      <c r="F52" s="11">
        <v>10900000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2725000</v>
      </c>
      <c r="Y52" s="11">
        <v>-2725000</v>
      </c>
      <c r="Z52" s="2">
        <v>-100</v>
      </c>
      <c r="AA52" s="15">
        <v>10900000</v>
      </c>
    </row>
    <row r="53" spans="1:27" ht="13.5">
      <c r="A53" s="84" t="s">
        <v>33</v>
      </c>
      <c r="B53" s="47"/>
      <c r="C53" s="9"/>
      <c r="D53" s="10"/>
      <c r="E53" s="11">
        <v>14206800</v>
      </c>
      <c r="F53" s="11">
        <v>14206800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3551700</v>
      </c>
      <c r="Y53" s="11">
        <v>-3551700</v>
      </c>
      <c r="Z53" s="2">
        <v>-100</v>
      </c>
      <c r="AA53" s="15">
        <v>14206800</v>
      </c>
    </row>
    <row r="54" spans="1:27" ht="13.5">
      <c r="A54" s="84" t="s">
        <v>34</v>
      </c>
      <c r="B54" s="47"/>
      <c r="C54" s="9"/>
      <c r="D54" s="10"/>
      <c r="E54" s="11">
        <v>14745000</v>
      </c>
      <c r="F54" s="11">
        <v>14745000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3686250</v>
      </c>
      <c r="Y54" s="11">
        <v>-3686250</v>
      </c>
      <c r="Z54" s="2">
        <v>-100</v>
      </c>
      <c r="AA54" s="15">
        <v>14745000</v>
      </c>
    </row>
    <row r="55" spans="1:27" ht="13.5">
      <c r="A55" s="84" t="s">
        <v>35</v>
      </c>
      <c r="B55" s="47"/>
      <c r="C55" s="9"/>
      <c r="D55" s="10"/>
      <c r="E55" s="11">
        <v>4004000</v>
      </c>
      <c r="F55" s="11">
        <v>4004000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1001000</v>
      </c>
      <c r="Y55" s="11">
        <v>-1001000</v>
      </c>
      <c r="Z55" s="2">
        <v>-100</v>
      </c>
      <c r="AA55" s="15">
        <v>4004000</v>
      </c>
    </row>
    <row r="56" spans="1:27" ht="13.5">
      <c r="A56" s="84" t="s">
        <v>36</v>
      </c>
      <c r="B56" s="47"/>
      <c r="C56" s="9"/>
      <c r="D56" s="10"/>
      <c r="E56" s="11">
        <v>4000000</v>
      </c>
      <c r="F56" s="11">
        <v>4000000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1000000</v>
      </c>
      <c r="Y56" s="11">
        <v>-1000000</v>
      </c>
      <c r="Z56" s="2">
        <v>-100</v>
      </c>
      <c r="AA56" s="15">
        <v>4000000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47855800</v>
      </c>
      <c r="F57" s="51">
        <f t="shared" si="11"/>
        <v>47855800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11963950</v>
      </c>
      <c r="Y57" s="51">
        <f t="shared" si="11"/>
        <v>-11963950</v>
      </c>
      <c r="Z57" s="52">
        <f>+IF(X57&lt;&gt;0,+(Y57/X57)*100,0)</f>
        <v>-100</v>
      </c>
      <c r="AA57" s="53">
        <f>SUM(AA52:AA56)</f>
        <v>47855800</v>
      </c>
    </row>
    <row r="58" spans="1:27" ht="13.5">
      <c r="A58" s="86" t="s">
        <v>38</v>
      </c>
      <c r="B58" s="35"/>
      <c r="C58" s="9"/>
      <c r="D58" s="10"/>
      <c r="E58" s="11">
        <v>2618101</v>
      </c>
      <c r="F58" s="11">
        <v>2618101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654525</v>
      </c>
      <c r="Y58" s="11">
        <v>-654525</v>
      </c>
      <c r="Z58" s="2">
        <v>-100</v>
      </c>
      <c r="AA58" s="15">
        <v>2618101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729000</v>
      </c>
      <c r="F60" s="11">
        <v>729000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182250</v>
      </c>
      <c r="Y60" s="11">
        <v>-182250</v>
      </c>
      <c r="Z60" s="2">
        <v>-100</v>
      </c>
      <c r="AA60" s="15">
        <v>729000</v>
      </c>
    </row>
    <row r="61" spans="1:27" ht="13.5">
      <c r="A61" s="86" t="s">
        <v>41</v>
      </c>
      <c r="B61" s="35" t="s">
        <v>51</v>
      </c>
      <c r="C61" s="9"/>
      <c r="D61" s="10"/>
      <c r="E61" s="11">
        <v>80508639</v>
      </c>
      <c r="F61" s="11">
        <v>80508639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20127160</v>
      </c>
      <c r="Y61" s="11">
        <v>-20127160</v>
      </c>
      <c r="Z61" s="2">
        <v>-100</v>
      </c>
      <c r="AA61" s="15">
        <v>80508639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61112323</v>
      </c>
      <c r="F66" s="14"/>
      <c r="G66" s="14">
        <v>989193</v>
      </c>
      <c r="H66" s="14">
        <v>2484446</v>
      </c>
      <c r="I66" s="14">
        <v>3995650</v>
      </c>
      <c r="J66" s="14">
        <v>7469289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7469289</v>
      </c>
      <c r="X66" s="14"/>
      <c r="Y66" s="14">
        <v>7469289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25306217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45293000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131711540</v>
      </c>
      <c r="F69" s="79">
        <f t="shared" si="12"/>
        <v>0</v>
      </c>
      <c r="G69" s="79">
        <f t="shared" si="12"/>
        <v>989193</v>
      </c>
      <c r="H69" s="79">
        <f t="shared" si="12"/>
        <v>2484446</v>
      </c>
      <c r="I69" s="79">
        <f t="shared" si="12"/>
        <v>3995650</v>
      </c>
      <c r="J69" s="79">
        <f t="shared" si="12"/>
        <v>7469289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7469289</v>
      </c>
      <c r="X69" s="79">
        <f t="shared" si="12"/>
        <v>0</v>
      </c>
      <c r="Y69" s="79">
        <f t="shared" si="12"/>
        <v>7469289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133445487</v>
      </c>
      <c r="F5" s="43">
        <f t="shared" si="0"/>
        <v>133445487</v>
      </c>
      <c r="G5" s="43">
        <f t="shared" si="0"/>
        <v>0</v>
      </c>
      <c r="H5" s="43">
        <f t="shared" si="0"/>
        <v>5476913</v>
      </c>
      <c r="I5" s="43">
        <f t="shared" si="0"/>
        <v>6958560</v>
      </c>
      <c r="J5" s="43">
        <f t="shared" si="0"/>
        <v>12435473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12435473</v>
      </c>
      <c r="X5" s="43">
        <f t="shared" si="0"/>
        <v>33361372</v>
      </c>
      <c r="Y5" s="43">
        <f t="shared" si="0"/>
        <v>-20925899</v>
      </c>
      <c r="Z5" s="44">
        <f>+IF(X5&lt;&gt;0,+(Y5/X5)*100,0)</f>
        <v>-62.72493529342857</v>
      </c>
      <c r="AA5" s="45">
        <f>SUM(AA11:AA18)</f>
        <v>133445487</v>
      </c>
    </row>
    <row r="6" spans="1:27" ht="13.5">
      <c r="A6" s="46" t="s">
        <v>32</v>
      </c>
      <c r="B6" s="47"/>
      <c r="C6" s="9"/>
      <c r="D6" s="10"/>
      <c r="E6" s="11">
        <v>46169600</v>
      </c>
      <c r="F6" s="11">
        <v>46169600</v>
      </c>
      <c r="G6" s="11"/>
      <c r="H6" s="11">
        <v>4344484</v>
      </c>
      <c r="I6" s="11">
        <v>5689536</v>
      </c>
      <c r="J6" s="11">
        <v>10034020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10034020</v>
      </c>
      <c r="X6" s="11">
        <v>11542400</v>
      </c>
      <c r="Y6" s="11">
        <v>-1508380</v>
      </c>
      <c r="Z6" s="2">
        <v>-13.07</v>
      </c>
      <c r="AA6" s="15">
        <v>46169600</v>
      </c>
    </row>
    <row r="7" spans="1:27" ht="13.5">
      <c r="A7" s="46" t="s">
        <v>33</v>
      </c>
      <c r="B7" s="47"/>
      <c r="C7" s="9"/>
      <c r="D7" s="10"/>
      <c r="E7" s="11">
        <v>23400000</v>
      </c>
      <c r="F7" s="11">
        <v>23400000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5850000</v>
      </c>
      <c r="Y7" s="11">
        <v>-5850000</v>
      </c>
      <c r="Z7" s="2">
        <v>-100</v>
      </c>
      <c r="AA7" s="15">
        <v>23400000</v>
      </c>
    </row>
    <row r="8" spans="1:27" ht="13.5">
      <c r="A8" s="46" t="s">
        <v>34</v>
      </c>
      <c r="B8" s="47"/>
      <c r="C8" s="9"/>
      <c r="D8" s="10"/>
      <c r="E8" s="11">
        <v>6765665</v>
      </c>
      <c r="F8" s="11">
        <v>6765665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1691416</v>
      </c>
      <c r="Y8" s="11">
        <v>-1691416</v>
      </c>
      <c r="Z8" s="2">
        <v>-100</v>
      </c>
      <c r="AA8" s="15">
        <v>6765665</v>
      </c>
    </row>
    <row r="9" spans="1:27" ht="13.5">
      <c r="A9" s="46" t="s">
        <v>35</v>
      </c>
      <c r="B9" s="47"/>
      <c r="C9" s="9"/>
      <c r="D9" s="10"/>
      <c r="E9" s="11">
        <v>37186272</v>
      </c>
      <c r="F9" s="11">
        <v>37186272</v>
      </c>
      <c r="G9" s="11"/>
      <c r="H9" s="11">
        <v>1117058</v>
      </c>
      <c r="I9" s="11">
        <v>701837</v>
      </c>
      <c r="J9" s="11">
        <v>1818895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1818895</v>
      </c>
      <c r="X9" s="11">
        <v>9296568</v>
      </c>
      <c r="Y9" s="11">
        <v>-7477673</v>
      </c>
      <c r="Z9" s="2">
        <v>-80.43</v>
      </c>
      <c r="AA9" s="15">
        <v>37186272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113521537</v>
      </c>
      <c r="F11" s="51">
        <f t="shared" si="1"/>
        <v>113521537</v>
      </c>
      <c r="G11" s="51">
        <f t="shared" si="1"/>
        <v>0</v>
      </c>
      <c r="H11" s="51">
        <f t="shared" si="1"/>
        <v>5461542</v>
      </c>
      <c r="I11" s="51">
        <f t="shared" si="1"/>
        <v>6391373</v>
      </c>
      <c r="J11" s="51">
        <f t="shared" si="1"/>
        <v>11852915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11852915</v>
      </c>
      <c r="X11" s="51">
        <f t="shared" si="1"/>
        <v>28380384</v>
      </c>
      <c r="Y11" s="51">
        <f t="shared" si="1"/>
        <v>-16527469</v>
      </c>
      <c r="Z11" s="52">
        <f>+IF(X11&lt;&gt;0,+(Y11/X11)*100,0)</f>
        <v>-58.23553691169224</v>
      </c>
      <c r="AA11" s="53">
        <f>SUM(AA6:AA10)</f>
        <v>113521537</v>
      </c>
    </row>
    <row r="12" spans="1:27" ht="13.5">
      <c r="A12" s="54" t="s">
        <v>38</v>
      </c>
      <c r="B12" s="35"/>
      <c r="C12" s="9"/>
      <c r="D12" s="10"/>
      <c r="E12" s="11">
        <v>5999650</v>
      </c>
      <c r="F12" s="11">
        <v>5999650</v>
      </c>
      <c r="G12" s="11"/>
      <c r="H12" s="11"/>
      <c r="I12" s="11">
        <v>334100</v>
      </c>
      <c r="J12" s="11">
        <v>334100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334100</v>
      </c>
      <c r="X12" s="11">
        <v>1499913</v>
      </c>
      <c r="Y12" s="11">
        <v>-1165813</v>
      </c>
      <c r="Z12" s="2">
        <v>-77.73</v>
      </c>
      <c r="AA12" s="15">
        <v>5999650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13924300</v>
      </c>
      <c r="F15" s="11">
        <v>13924300</v>
      </c>
      <c r="G15" s="11"/>
      <c r="H15" s="11">
        <v>15371</v>
      </c>
      <c r="I15" s="11">
        <v>233087</v>
      </c>
      <c r="J15" s="11">
        <v>248458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248458</v>
      </c>
      <c r="X15" s="11">
        <v>3481075</v>
      </c>
      <c r="Y15" s="11">
        <v>-3232617</v>
      </c>
      <c r="Z15" s="2">
        <v>-92.86</v>
      </c>
      <c r="AA15" s="15">
        <v>13924300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11170413</v>
      </c>
      <c r="F20" s="60">
        <f t="shared" si="2"/>
        <v>11170413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2792603</v>
      </c>
      <c r="Y20" s="60">
        <f t="shared" si="2"/>
        <v>-2792603</v>
      </c>
      <c r="Z20" s="61">
        <f>+IF(X20&lt;&gt;0,+(Y20/X20)*100,0)</f>
        <v>-100</v>
      </c>
      <c r="AA20" s="62">
        <f>SUM(AA26:AA33)</f>
        <v>11170413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11170413</v>
      </c>
      <c r="F23" s="11">
        <v>11170413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2792603</v>
      </c>
      <c r="Y23" s="11">
        <v>-2792603</v>
      </c>
      <c r="Z23" s="2">
        <v>-100</v>
      </c>
      <c r="AA23" s="15">
        <v>11170413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11170413</v>
      </c>
      <c r="F26" s="51">
        <f t="shared" si="3"/>
        <v>11170413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2792603</v>
      </c>
      <c r="Y26" s="51">
        <f t="shared" si="3"/>
        <v>-2792603</v>
      </c>
      <c r="Z26" s="52">
        <f>+IF(X26&lt;&gt;0,+(Y26/X26)*100,0)</f>
        <v>-100</v>
      </c>
      <c r="AA26" s="53">
        <f>SUM(AA21:AA25)</f>
        <v>11170413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46169600</v>
      </c>
      <c r="F36" s="11">
        <f t="shared" si="4"/>
        <v>46169600</v>
      </c>
      <c r="G36" s="11">
        <f t="shared" si="4"/>
        <v>0</v>
      </c>
      <c r="H36" s="11">
        <f t="shared" si="4"/>
        <v>4344484</v>
      </c>
      <c r="I36" s="11">
        <f t="shared" si="4"/>
        <v>5689536</v>
      </c>
      <c r="J36" s="11">
        <f t="shared" si="4"/>
        <v>10034020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10034020</v>
      </c>
      <c r="X36" s="11">
        <f t="shared" si="4"/>
        <v>11542400</v>
      </c>
      <c r="Y36" s="11">
        <f t="shared" si="4"/>
        <v>-1508380</v>
      </c>
      <c r="Z36" s="2">
        <f aca="true" t="shared" si="5" ref="Z36:Z49">+IF(X36&lt;&gt;0,+(Y36/X36)*100,0)</f>
        <v>-13.068166065982812</v>
      </c>
      <c r="AA36" s="15">
        <f>AA6+AA21</f>
        <v>46169600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23400000</v>
      </c>
      <c r="F37" s="11">
        <f t="shared" si="4"/>
        <v>23400000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5850000</v>
      </c>
      <c r="Y37" s="11">
        <f t="shared" si="4"/>
        <v>-5850000</v>
      </c>
      <c r="Z37" s="2">
        <f t="shared" si="5"/>
        <v>-100</v>
      </c>
      <c r="AA37" s="15">
        <f>AA7+AA22</f>
        <v>23400000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17936078</v>
      </c>
      <c r="F38" s="11">
        <f t="shared" si="4"/>
        <v>17936078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4484019</v>
      </c>
      <c r="Y38" s="11">
        <f t="shared" si="4"/>
        <v>-4484019</v>
      </c>
      <c r="Z38" s="2">
        <f t="shared" si="5"/>
        <v>-100</v>
      </c>
      <c r="AA38" s="15">
        <f>AA8+AA23</f>
        <v>17936078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37186272</v>
      </c>
      <c r="F39" s="11">
        <f t="shared" si="4"/>
        <v>37186272</v>
      </c>
      <c r="G39" s="11">
        <f t="shared" si="4"/>
        <v>0</v>
      </c>
      <c r="H39" s="11">
        <f t="shared" si="4"/>
        <v>1117058</v>
      </c>
      <c r="I39" s="11">
        <f t="shared" si="4"/>
        <v>701837</v>
      </c>
      <c r="J39" s="11">
        <f t="shared" si="4"/>
        <v>1818895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1818895</v>
      </c>
      <c r="X39" s="11">
        <f t="shared" si="4"/>
        <v>9296568</v>
      </c>
      <c r="Y39" s="11">
        <f t="shared" si="4"/>
        <v>-7477673</v>
      </c>
      <c r="Z39" s="2">
        <f t="shared" si="5"/>
        <v>-80.4347690459533</v>
      </c>
      <c r="AA39" s="15">
        <f>AA9+AA24</f>
        <v>37186272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124691950</v>
      </c>
      <c r="F41" s="51">
        <f t="shared" si="6"/>
        <v>124691950</v>
      </c>
      <c r="G41" s="51">
        <f t="shared" si="6"/>
        <v>0</v>
      </c>
      <c r="H41" s="51">
        <f t="shared" si="6"/>
        <v>5461542</v>
      </c>
      <c r="I41" s="51">
        <f t="shared" si="6"/>
        <v>6391373</v>
      </c>
      <c r="J41" s="51">
        <f t="shared" si="6"/>
        <v>11852915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11852915</v>
      </c>
      <c r="X41" s="51">
        <f t="shared" si="6"/>
        <v>31172987</v>
      </c>
      <c r="Y41" s="51">
        <f t="shared" si="6"/>
        <v>-19320072</v>
      </c>
      <c r="Z41" s="52">
        <f t="shared" si="5"/>
        <v>-61.97696743016638</v>
      </c>
      <c r="AA41" s="53">
        <f>SUM(AA36:AA40)</f>
        <v>124691950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5999650</v>
      </c>
      <c r="F42" s="67">
        <f t="shared" si="7"/>
        <v>5999650</v>
      </c>
      <c r="G42" s="67">
        <f t="shared" si="7"/>
        <v>0</v>
      </c>
      <c r="H42" s="67">
        <f t="shared" si="7"/>
        <v>0</v>
      </c>
      <c r="I42" s="67">
        <f t="shared" si="7"/>
        <v>334100</v>
      </c>
      <c r="J42" s="67">
        <f t="shared" si="7"/>
        <v>334100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334100</v>
      </c>
      <c r="X42" s="67">
        <f t="shared" si="7"/>
        <v>1499913</v>
      </c>
      <c r="Y42" s="67">
        <f t="shared" si="7"/>
        <v>-1165813</v>
      </c>
      <c r="Z42" s="69">
        <f t="shared" si="5"/>
        <v>-77.7253747384015</v>
      </c>
      <c r="AA42" s="68">
        <f aca="true" t="shared" si="8" ref="AA42:AA48">AA12+AA27</f>
        <v>5999650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13924300</v>
      </c>
      <c r="F45" s="67">
        <f t="shared" si="7"/>
        <v>13924300</v>
      </c>
      <c r="G45" s="67">
        <f t="shared" si="7"/>
        <v>0</v>
      </c>
      <c r="H45" s="67">
        <f t="shared" si="7"/>
        <v>15371</v>
      </c>
      <c r="I45" s="67">
        <f t="shared" si="7"/>
        <v>233087</v>
      </c>
      <c r="J45" s="67">
        <f t="shared" si="7"/>
        <v>248458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248458</v>
      </c>
      <c r="X45" s="67">
        <f t="shared" si="7"/>
        <v>3481075</v>
      </c>
      <c r="Y45" s="67">
        <f t="shared" si="7"/>
        <v>-3232617</v>
      </c>
      <c r="Z45" s="69">
        <f t="shared" si="5"/>
        <v>-92.86260709694562</v>
      </c>
      <c r="AA45" s="68">
        <f t="shared" si="8"/>
        <v>13924300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144615900</v>
      </c>
      <c r="F49" s="79">
        <f t="shared" si="9"/>
        <v>144615900</v>
      </c>
      <c r="G49" s="79">
        <f t="shared" si="9"/>
        <v>0</v>
      </c>
      <c r="H49" s="79">
        <f t="shared" si="9"/>
        <v>5476913</v>
      </c>
      <c r="I49" s="79">
        <f t="shared" si="9"/>
        <v>6958560</v>
      </c>
      <c r="J49" s="79">
        <f t="shared" si="9"/>
        <v>12435473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12435473</v>
      </c>
      <c r="X49" s="79">
        <f t="shared" si="9"/>
        <v>36153975</v>
      </c>
      <c r="Y49" s="79">
        <f t="shared" si="9"/>
        <v>-23718502</v>
      </c>
      <c r="Z49" s="80">
        <f t="shared" si="5"/>
        <v>-65.60413343207766</v>
      </c>
      <c r="AA49" s="81">
        <f>SUM(AA41:AA48)</f>
        <v>144615900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105957721</v>
      </c>
      <c r="F51" s="67">
        <f t="shared" si="10"/>
        <v>105957721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26489432</v>
      </c>
      <c r="Y51" s="67">
        <f t="shared" si="10"/>
        <v>-26489432</v>
      </c>
      <c r="Z51" s="69">
        <f>+IF(X51&lt;&gt;0,+(Y51/X51)*100,0)</f>
        <v>-100</v>
      </c>
      <c r="AA51" s="68">
        <f>SUM(AA57:AA61)</f>
        <v>105957721</v>
      </c>
    </row>
    <row r="52" spans="1:27" ht="13.5">
      <c r="A52" s="84" t="s">
        <v>32</v>
      </c>
      <c r="B52" s="47"/>
      <c r="C52" s="9"/>
      <c r="D52" s="10"/>
      <c r="E52" s="11">
        <v>18517913</v>
      </c>
      <c r="F52" s="11">
        <v>18517913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4629478</v>
      </c>
      <c r="Y52" s="11">
        <v>-4629478</v>
      </c>
      <c r="Z52" s="2">
        <v>-100</v>
      </c>
      <c r="AA52" s="15">
        <v>18517913</v>
      </c>
    </row>
    <row r="53" spans="1:27" ht="13.5">
      <c r="A53" s="84" t="s">
        <v>33</v>
      </c>
      <c r="B53" s="47"/>
      <c r="C53" s="9"/>
      <c r="D53" s="10"/>
      <c r="E53" s="11">
        <v>28513218</v>
      </c>
      <c r="F53" s="11">
        <v>28513218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7128305</v>
      </c>
      <c r="Y53" s="11">
        <v>-7128305</v>
      </c>
      <c r="Z53" s="2">
        <v>-100</v>
      </c>
      <c r="AA53" s="15">
        <v>28513218</v>
      </c>
    </row>
    <row r="54" spans="1:27" ht="13.5">
      <c r="A54" s="84" t="s">
        <v>34</v>
      </c>
      <c r="B54" s="47"/>
      <c r="C54" s="9"/>
      <c r="D54" s="10"/>
      <c r="E54" s="11">
        <v>16099100</v>
      </c>
      <c r="F54" s="11">
        <v>16099100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4024775</v>
      </c>
      <c r="Y54" s="11">
        <v>-4024775</v>
      </c>
      <c r="Z54" s="2">
        <v>-100</v>
      </c>
      <c r="AA54" s="15">
        <v>16099100</v>
      </c>
    </row>
    <row r="55" spans="1:27" ht="13.5">
      <c r="A55" s="84" t="s">
        <v>35</v>
      </c>
      <c r="B55" s="47"/>
      <c r="C55" s="9"/>
      <c r="D55" s="10"/>
      <c r="E55" s="11">
        <v>13103119</v>
      </c>
      <c r="F55" s="11">
        <v>13103119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3275780</v>
      </c>
      <c r="Y55" s="11">
        <v>-3275780</v>
      </c>
      <c r="Z55" s="2">
        <v>-100</v>
      </c>
      <c r="AA55" s="15">
        <v>13103119</v>
      </c>
    </row>
    <row r="56" spans="1:27" ht="13.5">
      <c r="A56" s="84" t="s">
        <v>36</v>
      </c>
      <c r="B56" s="47"/>
      <c r="C56" s="9"/>
      <c r="D56" s="10"/>
      <c r="E56" s="11">
        <v>5254451</v>
      </c>
      <c r="F56" s="11">
        <v>5254451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1313613</v>
      </c>
      <c r="Y56" s="11">
        <v>-1313613</v>
      </c>
      <c r="Z56" s="2">
        <v>-100</v>
      </c>
      <c r="AA56" s="15">
        <v>5254451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81487801</v>
      </c>
      <c r="F57" s="51">
        <f t="shared" si="11"/>
        <v>81487801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20371951</v>
      </c>
      <c r="Y57" s="51">
        <f t="shared" si="11"/>
        <v>-20371951</v>
      </c>
      <c r="Z57" s="52">
        <f>+IF(X57&lt;&gt;0,+(Y57/X57)*100,0)</f>
        <v>-100</v>
      </c>
      <c r="AA57" s="53">
        <f>SUM(AA52:AA56)</f>
        <v>81487801</v>
      </c>
    </row>
    <row r="58" spans="1:27" ht="13.5">
      <c r="A58" s="86" t="s">
        <v>38</v>
      </c>
      <c r="B58" s="35"/>
      <c r="C58" s="9"/>
      <c r="D58" s="10"/>
      <c r="E58" s="11">
        <v>12844682</v>
      </c>
      <c r="F58" s="11">
        <v>12844682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3211171</v>
      </c>
      <c r="Y58" s="11">
        <v>-3211171</v>
      </c>
      <c r="Z58" s="2">
        <v>-100</v>
      </c>
      <c r="AA58" s="15">
        <v>12844682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11625238</v>
      </c>
      <c r="F61" s="11">
        <v>11625238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2906310</v>
      </c>
      <c r="Y61" s="11">
        <v>-2906310</v>
      </c>
      <c r="Z61" s="2">
        <v>-100</v>
      </c>
      <c r="AA61" s="15">
        <v>11625238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1844352</v>
      </c>
      <c r="H66" s="14">
        <v>3727628</v>
      </c>
      <c r="I66" s="14">
        <v>6598740</v>
      </c>
      <c r="J66" s="14">
        <v>12170720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12170720</v>
      </c>
      <c r="X66" s="14"/>
      <c r="Y66" s="14">
        <v>12170720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105957770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105957770</v>
      </c>
      <c r="F69" s="79">
        <f t="shared" si="12"/>
        <v>0</v>
      </c>
      <c r="G69" s="79">
        <f t="shared" si="12"/>
        <v>1844352</v>
      </c>
      <c r="H69" s="79">
        <f t="shared" si="12"/>
        <v>3727628</v>
      </c>
      <c r="I69" s="79">
        <f t="shared" si="12"/>
        <v>6598740</v>
      </c>
      <c r="J69" s="79">
        <f t="shared" si="12"/>
        <v>12170720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12170720</v>
      </c>
      <c r="X69" s="79">
        <f t="shared" si="12"/>
        <v>0</v>
      </c>
      <c r="Y69" s="79">
        <f t="shared" si="12"/>
        <v>12170720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0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0</v>
      </c>
      <c r="F49" s="79">
        <f t="shared" si="9"/>
        <v>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0</v>
      </c>
      <c r="Y49" s="79">
        <f t="shared" si="9"/>
        <v>0</v>
      </c>
      <c r="Z49" s="80">
        <f t="shared" si="5"/>
        <v>0</v>
      </c>
      <c r="AA49" s="81">
        <f>SUM(AA41:AA48)</f>
        <v>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317052333</v>
      </c>
      <c r="D5" s="42">
        <f t="shared" si="0"/>
        <v>0</v>
      </c>
      <c r="E5" s="43">
        <f t="shared" si="0"/>
        <v>414239070</v>
      </c>
      <c r="F5" s="43">
        <f t="shared" si="0"/>
        <v>574878786</v>
      </c>
      <c r="G5" s="43">
        <f t="shared" si="0"/>
        <v>762151</v>
      </c>
      <c r="H5" s="43">
        <f t="shared" si="0"/>
        <v>24003037</v>
      </c>
      <c r="I5" s="43">
        <f t="shared" si="0"/>
        <v>34458428</v>
      </c>
      <c r="J5" s="43">
        <f t="shared" si="0"/>
        <v>59223616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59223616</v>
      </c>
      <c r="X5" s="43">
        <f t="shared" si="0"/>
        <v>143719697</v>
      </c>
      <c r="Y5" s="43">
        <f t="shared" si="0"/>
        <v>-84496081</v>
      </c>
      <c r="Z5" s="44">
        <f>+IF(X5&lt;&gt;0,+(Y5/X5)*100,0)</f>
        <v>-58.792276051069045</v>
      </c>
      <c r="AA5" s="45">
        <f>SUM(AA11:AA18)</f>
        <v>574878786</v>
      </c>
    </row>
    <row r="6" spans="1:27" ht="13.5">
      <c r="A6" s="46" t="s">
        <v>32</v>
      </c>
      <c r="B6" s="47"/>
      <c r="C6" s="9">
        <v>59221648</v>
      </c>
      <c r="D6" s="10"/>
      <c r="E6" s="11">
        <v>39338068</v>
      </c>
      <c r="F6" s="11">
        <v>45810537</v>
      </c>
      <c r="G6" s="11"/>
      <c r="H6" s="11">
        <v>632838</v>
      </c>
      <c r="I6" s="11">
        <v>3288172</v>
      </c>
      <c r="J6" s="11">
        <v>3921010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3921010</v>
      </c>
      <c r="X6" s="11">
        <v>11452634</v>
      </c>
      <c r="Y6" s="11">
        <v>-7531624</v>
      </c>
      <c r="Z6" s="2">
        <v>-65.76</v>
      </c>
      <c r="AA6" s="15">
        <v>45810537</v>
      </c>
    </row>
    <row r="7" spans="1:27" ht="13.5">
      <c r="A7" s="46" t="s">
        <v>33</v>
      </c>
      <c r="B7" s="47"/>
      <c r="C7" s="9">
        <v>32510846</v>
      </c>
      <c r="D7" s="10"/>
      <c r="E7" s="11">
        <v>125242782</v>
      </c>
      <c r="F7" s="11">
        <v>132646936</v>
      </c>
      <c r="G7" s="11">
        <v>-2983</v>
      </c>
      <c r="H7" s="11">
        <v>639613</v>
      </c>
      <c r="I7" s="11">
        <v>7074132</v>
      </c>
      <c r="J7" s="11">
        <v>7710762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7710762</v>
      </c>
      <c r="X7" s="11">
        <v>33161734</v>
      </c>
      <c r="Y7" s="11">
        <v>-25450972</v>
      </c>
      <c r="Z7" s="2">
        <v>-76.75</v>
      </c>
      <c r="AA7" s="15">
        <v>132646936</v>
      </c>
    </row>
    <row r="8" spans="1:27" ht="13.5">
      <c r="A8" s="46" t="s">
        <v>34</v>
      </c>
      <c r="B8" s="47"/>
      <c r="C8" s="9">
        <v>73092277</v>
      </c>
      <c r="D8" s="10"/>
      <c r="E8" s="11">
        <v>57226933</v>
      </c>
      <c r="F8" s="11">
        <v>83540224</v>
      </c>
      <c r="G8" s="11"/>
      <c r="H8" s="11">
        <v>13484655</v>
      </c>
      <c r="I8" s="11">
        <v>9461335</v>
      </c>
      <c r="J8" s="11">
        <v>22945990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22945990</v>
      </c>
      <c r="X8" s="11">
        <v>20885056</v>
      </c>
      <c r="Y8" s="11">
        <v>2060934</v>
      </c>
      <c r="Z8" s="2">
        <v>9.87</v>
      </c>
      <c r="AA8" s="15">
        <v>83540224</v>
      </c>
    </row>
    <row r="9" spans="1:27" ht="13.5">
      <c r="A9" s="46" t="s">
        <v>35</v>
      </c>
      <c r="B9" s="47"/>
      <c r="C9" s="9">
        <v>92907284</v>
      </c>
      <c r="D9" s="10"/>
      <c r="E9" s="11">
        <v>110848267</v>
      </c>
      <c r="F9" s="11">
        <v>190121873</v>
      </c>
      <c r="G9" s="11">
        <v>698300</v>
      </c>
      <c r="H9" s="11">
        <v>7241728</v>
      </c>
      <c r="I9" s="11">
        <v>9667521</v>
      </c>
      <c r="J9" s="11">
        <v>17607549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17607549</v>
      </c>
      <c r="X9" s="11">
        <v>47530468</v>
      </c>
      <c r="Y9" s="11">
        <v>-29922919</v>
      </c>
      <c r="Z9" s="2">
        <v>-62.96</v>
      </c>
      <c r="AA9" s="15">
        <v>190121873</v>
      </c>
    </row>
    <row r="10" spans="1:27" ht="13.5">
      <c r="A10" s="46" t="s">
        <v>36</v>
      </c>
      <c r="B10" s="47"/>
      <c r="C10" s="9"/>
      <c r="D10" s="10"/>
      <c r="E10" s="11">
        <v>5375000</v>
      </c>
      <c r="F10" s="11">
        <v>8282534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2070634</v>
      </c>
      <c r="Y10" s="11">
        <v>-2070634</v>
      </c>
      <c r="Z10" s="2">
        <v>-100</v>
      </c>
      <c r="AA10" s="15">
        <v>8282534</v>
      </c>
    </row>
    <row r="11" spans="1:27" ht="13.5">
      <c r="A11" s="48" t="s">
        <v>37</v>
      </c>
      <c r="B11" s="47"/>
      <c r="C11" s="49">
        <f aca="true" t="shared" si="1" ref="C11:Y11">SUM(C6:C10)</f>
        <v>257732055</v>
      </c>
      <c r="D11" s="50">
        <f t="shared" si="1"/>
        <v>0</v>
      </c>
      <c r="E11" s="51">
        <f t="shared" si="1"/>
        <v>338031050</v>
      </c>
      <c r="F11" s="51">
        <f t="shared" si="1"/>
        <v>460402104</v>
      </c>
      <c r="G11" s="51">
        <f t="shared" si="1"/>
        <v>695317</v>
      </c>
      <c r="H11" s="51">
        <f t="shared" si="1"/>
        <v>21998834</v>
      </c>
      <c r="I11" s="51">
        <f t="shared" si="1"/>
        <v>29491160</v>
      </c>
      <c r="J11" s="51">
        <f t="shared" si="1"/>
        <v>52185311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52185311</v>
      </c>
      <c r="X11" s="51">
        <f t="shared" si="1"/>
        <v>115100526</v>
      </c>
      <c r="Y11" s="51">
        <f t="shared" si="1"/>
        <v>-62915215</v>
      </c>
      <c r="Z11" s="52">
        <f>+IF(X11&lt;&gt;0,+(Y11/X11)*100,0)</f>
        <v>-54.661101201223005</v>
      </c>
      <c r="AA11" s="53">
        <f>SUM(AA6:AA10)</f>
        <v>460402104</v>
      </c>
    </row>
    <row r="12" spans="1:27" ht="13.5">
      <c r="A12" s="54" t="s">
        <v>38</v>
      </c>
      <c r="B12" s="35"/>
      <c r="C12" s="9"/>
      <c r="D12" s="10"/>
      <c r="E12" s="11">
        <v>18330213</v>
      </c>
      <c r="F12" s="11">
        <v>39520067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9880017</v>
      </c>
      <c r="Y12" s="11">
        <v>-9880017</v>
      </c>
      <c r="Z12" s="2">
        <v>-100</v>
      </c>
      <c r="AA12" s="15">
        <v>39520067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66554</v>
      </c>
      <c r="D14" s="10"/>
      <c r="E14" s="11"/>
      <c r="F14" s="11"/>
      <c r="G14" s="11"/>
      <c r="H14" s="11"/>
      <c r="I14" s="11">
        <v>304441</v>
      </c>
      <c r="J14" s="11">
        <v>304441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304441</v>
      </c>
      <c r="X14" s="11"/>
      <c r="Y14" s="11">
        <v>304441</v>
      </c>
      <c r="Z14" s="2"/>
      <c r="AA14" s="15"/>
    </row>
    <row r="15" spans="1:27" ht="13.5">
      <c r="A15" s="54" t="s">
        <v>41</v>
      </c>
      <c r="B15" s="35" t="s">
        <v>42</v>
      </c>
      <c r="C15" s="9">
        <v>59253724</v>
      </c>
      <c r="D15" s="10"/>
      <c r="E15" s="11">
        <v>57377807</v>
      </c>
      <c r="F15" s="11">
        <v>73636807</v>
      </c>
      <c r="G15" s="11">
        <v>66834</v>
      </c>
      <c r="H15" s="11">
        <v>2004203</v>
      </c>
      <c r="I15" s="11">
        <v>4662827</v>
      </c>
      <c r="J15" s="11">
        <v>6733864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6733864</v>
      </c>
      <c r="X15" s="11">
        <v>18409202</v>
      </c>
      <c r="Y15" s="11">
        <v>-11675338</v>
      </c>
      <c r="Z15" s="2">
        <v>-63.42</v>
      </c>
      <c r="AA15" s="15">
        <v>73636807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500000</v>
      </c>
      <c r="F18" s="18">
        <v>1319808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329952</v>
      </c>
      <c r="Y18" s="18">
        <v>-329952</v>
      </c>
      <c r="Z18" s="3">
        <v>-100</v>
      </c>
      <c r="AA18" s="23">
        <v>1319808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178235372</v>
      </c>
      <c r="F20" s="60">
        <f t="shared" si="2"/>
        <v>238143443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59535861</v>
      </c>
      <c r="Y20" s="60">
        <f t="shared" si="2"/>
        <v>-59535861</v>
      </c>
      <c r="Z20" s="61">
        <f>+IF(X20&lt;&gt;0,+(Y20/X20)*100,0)</f>
        <v>-100</v>
      </c>
      <c r="AA20" s="62">
        <f>SUM(AA26:AA33)</f>
        <v>238143443</v>
      </c>
    </row>
    <row r="21" spans="1:27" ht="13.5">
      <c r="A21" s="46" t="s">
        <v>32</v>
      </c>
      <c r="B21" s="47"/>
      <c r="C21" s="9"/>
      <c r="D21" s="10"/>
      <c r="E21" s="11">
        <v>26109974</v>
      </c>
      <c r="F21" s="11">
        <v>32326151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8081538</v>
      </c>
      <c r="Y21" s="11">
        <v>-8081538</v>
      </c>
      <c r="Z21" s="2">
        <v>-100</v>
      </c>
      <c r="AA21" s="15">
        <v>32326151</v>
      </c>
    </row>
    <row r="22" spans="1:27" ht="13.5">
      <c r="A22" s="46" t="s">
        <v>33</v>
      </c>
      <c r="B22" s="47"/>
      <c r="C22" s="9"/>
      <c r="D22" s="10"/>
      <c r="E22" s="11">
        <v>23973360</v>
      </c>
      <c r="F22" s="11">
        <v>45119349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11279837</v>
      </c>
      <c r="Y22" s="11">
        <v>-11279837</v>
      </c>
      <c r="Z22" s="2">
        <v>-100</v>
      </c>
      <c r="AA22" s="15">
        <v>45119349</v>
      </c>
    </row>
    <row r="23" spans="1:27" ht="13.5">
      <c r="A23" s="46" t="s">
        <v>34</v>
      </c>
      <c r="B23" s="47"/>
      <c r="C23" s="9"/>
      <c r="D23" s="10"/>
      <c r="E23" s="11">
        <v>15711297</v>
      </c>
      <c r="F23" s="11">
        <v>18395355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4598839</v>
      </c>
      <c r="Y23" s="11">
        <v>-4598839</v>
      </c>
      <c r="Z23" s="2">
        <v>-100</v>
      </c>
      <c r="AA23" s="15">
        <v>18395355</v>
      </c>
    </row>
    <row r="24" spans="1:27" ht="13.5">
      <c r="A24" s="46" t="s">
        <v>35</v>
      </c>
      <c r="B24" s="47"/>
      <c r="C24" s="9"/>
      <c r="D24" s="10"/>
      <c r="E24" s="11">
        <v>95008364</v>
      </c>
      <c r="F24" s="11">
        <v>113666851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28416713</v>
      </c>
      <c r="Y24" s="11">
        <v>-28416713</v>
      </c>
      <c r="Z24" s="2">
        <v>-100</v>
      </c>
      <c r="AA24" s="15">
        <v>113666851</v>
      </c>
    </row>
    <row r="25" spans="1:27" ht="13.5">
      <c r="A25" s="46" t="s">
        <v>36</v>
      </c>
      <c r="B25" s="47"/>
      <c r="C25" s="9"/>
      <c r="D25" s="10"/>
      <c r="E25" s="11">
        <v>1000000</v>
      </c>
      <c r="F25" s="11">
        <v>1000000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250000</v>
      </c>
      <c r="Y25" s="11">
        <v>-250000</v>
      </c>
      <c r="Z25" s="2">
        <v>-100</v>
      </c>
      <c r="AA25" s="15">
        <v>1000000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161802995</v>
      </c>
      <c r="F26" s="51">
        <f t="shared" si="3"/>
        <v>210507706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52626927</v>
      </c>
      <c r="Y26" s="51">
        <f t="shared" si="3"/>
        <v>-52626927</v>
      </c>
      <c r="Z26" s="52">
        <f>+IF(X26&lt;&gt;0,+(Y26/X26)*100,0)</f>
        <v>-100</v>
      </c>
      <c r="AA26" s="53">
        <f>SUM(AA21:AA25)</f>
        <v>210507706</v>
      </c>
    </row>
    <row r="27" spans="1:27" ht="13.5">
      <c r="A27" s="54" t="s">
        <v>38</v>
      </c>
      <c r="B27" s="64"/>
      <c r="C27" s="9"/>
      <c r="D27" s="10"/>
      <c r="E27" s="11">
        <v>11877377</v>
      </c>
      <c r="F27" s="11">
        <v>12686657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3171664</v>
      </c>
      <c r="Y27" s="11">
        <v>-3171664</v>
      </c>
      <c r="Z27" s="2">
        <v>-100</v>
      </c>
      <c r="AA27" s="15">
        <v>12686657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4555000</v>
      </c>
      <c r="F30" s="11">
        <v>14949080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3737270</v>
      </c>
      <c r="Y30" s="11">
        <v>-3737270</v>
      </c>
      <c r="Z30" s="2">
        <v>-100</v>
      </c>
      <c r="AA30" s="15">
        <v>14949080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59221648</v>
      </c>
      <c r="D36" s="10">
        <f t="shared" si="4"/>
        <v>0</v>
      </c>
      <c r="E36" s="11">
        <f t="shared" si="4"/>
        <v>65448042</v>
      </c>
      <c r="F36" s="11">
        <f t="shared" si="4"/>
        <v>78136688</v>
      </c>
      <c r="G36" s="11">
        <f t="shared" si="4"/>
        <v>0</v>
      </c>
      <c r="H36" s="11">
        <f t="shared" si="4"/>
        <v>632838</v>
      </c>
      <c r="I36" s="11">
        <f t="shared" si="4"/>
        <v>3288172</v>
      </c>
      <c r="J36" s="11">
        <f t="shared" si="4"/>
        <v>3921010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3921010</v>
      </c>
      <c r="X36" s="11">
        <f t="shared" si="4"/>
        <v>19534172</v>
      </c>
      <c r="Y36" s="11">
        <f t="shared" si="4"/>
        <v>-15613162</v>
      </c>
      <c r="Z36" s="2">
        <f aca="true" t="shared" si="5" ref="Z36:Z49">+IF(X36&lt;&gt;0,+(Y36/X36)*100,0)</f>
        <v>-79.92743178466945</v>
      </c>
      <c r="AA36" s="15">
        <f>AA6+AA21</f>
        <v>78136688</v>
      </c>
    </row>
    <row r="37" spans="1:27" ht="13.5">
      <c r="A37" s="46" t="s">
        <v>33</v>
      </c>
      <c r="B37" s="47"/>
      <c r="C37" s="9">
        <f t="shared" si="4"/>
        <v>32510846</v>
      </c>
      <c r="D37" s="10">
        <f t="shared" si="4"/>
        <v>0</v>
      </c>
      <c r="E37" s="11">
        <f t="shared" si="4"/>
        <v>149216142</v>
      </c>
      <c r="F37" s="11">
        <f t="shared" si="4"/>
        <v>177766285</v>
      </c>
      <c r="G37" s="11">
        <f t="shared" si="4"/>
        <v>-2983</v>
      </c>
      <c r="H37" s="11">
        <f t="shared" si="4"/>
        <v>639613</v>
      </c>
      <c r="I37" s="11">
        <f t="shared" si="4"/>
        <v>7074132</v>
      </c>
      <c r="J37" s="11">
        <f t="shared" si="4"/>
        <v>7710762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7710762</v>
      </c>
      <c r="X37" s="11">
        <f t="shared" si="4"/>
        <v>44441571</v>
      </c>
      <c r="Y37" s="11">
        <f t="shared" si="4"/>
        <v>-36730809</v>
      </c>
      <c r="Z37" s="2">
        <f t="shared" si="5"/>
        <v>-82.64966375738607</v>
      </c>
      <c r="AA37" s="15">
        <f>AA7+AA22</f>
        <v>177766285</v>
      </c>
    </row>
    <row r="38" spans="1:27" ht="13.5">
      <c r="A38" s="46" t="s">
        <v>34</v>
      </c>
      <c r="B38" s="47"/>
      <c r="C38" s="9">
        <f t="shared" si="4"/>
        <v>73092277</v>
      </c>
      <c r="D38" s="10">
        <f t="shared" si="4"/>
        <v>0</v>
      </c>
      <c r="E38" s="11">
        <f t="shared" si="4"/>
        <v>72938230</v>
      </c>
      <c r="F38" s="11">
        <f t="shared" si="4"/>
        <v>101935579</v>
      </c>
      <c r="G38" s="11">
        <f t="shared" si="4"/>
        <v>0</v>
      </c>
      <c r="H38" s="11">
        <f t="shared" si="4"/>
        <v>13484655</v>
      </c>
      <c r="I38" s="11">
        <f t="shared" si="4"/>
        <v>9461335</v>
      </c>
      <c r="J38" s="11">
        <f t="shared" si="4"/>
        <v>22945990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22945990</v>
      </c>
      <c r="X38" s="11">
        <f t="shared" si="4"/>
        <v>25483895</v>
      </c>
      <c r="Y38" s="11">
        <f t="shared" si="4"/>
        <v>-2537905</v>
      </c>
      <c r="Z38" s="2">
        <f t="shared" si="5"/>
        <v>-9.958858329937398</v>
      </c>
      <c r="AA38" s="15">
        <f>AA8+AA23</f>
        <v>101935579</v>
      </c>
    </row>
    <row r="39" spans="1:27" ht="13.5">
      <c r="A39" s="46" t="s">
        <v>35</v>
      </c>
      <c r="B39" s="47"/>
      <c r="C39" s="9">
        <f t="shared" si="4"/>
        <v>92907284</v>
      </c>
      <c r="D39" s="10">
        <f t="shared" si="4"/>
        <v>0</v>
      </c>
      <c r="E39" s="11">
        <f t="shared" si="4"/>
        <v>205856631</v>
      </c>
      <c r="F39" s="11">
        <f t="shared" si="4"/>
        <v>303788724</v>
      </c>
      <c r="G39" s="11">
        <f t="shared" si="4"/>
        <v>698300</v>
      </c>
      <c r="H39" s="11">
        <f t="shared" si="4"/>
        <v>7241728</v>
      </c>
      <c r="I39" s="11">
        <f t="shared" si="4"/>
        <v>9667521</v>
      </c>
      <c r="J39" s="11">
        <f t="shared" si="4"/>
        <v>17607549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17607549</v>
      </c>
      <c r="X39" s="11">
        <f t="shared" si="4"/>
        <v>75947181</v>
      </c>
      <c r="Y39" s="11">
        <f t="shared" si="4"/>
        <v>-58339632</v>
      </c>
      <c r="Z39" s="2">
        <f t="shared" si="5"/>
        <v>-76.81605983505825</v>
      </c>
      <c r="AA39" s="15">
        <f>AA9+AA24</f>
        <v>303788724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6375000</v>
      </c>
      <c r="F40" s="11">
        <f t="shared" si="4"/>
        <v>9282534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2320634</v>
      </c>
      <c r="Y40" s="11">
        <f t="shared" si="4"/>
        <v>-2320634</v>
      </c>
      <c r="Z40" s="2">
        <f t="shared" si="5"/>
        <v>-100</v>
      </c>
      <c r="AA40" s="15">
        <f>AA10+AA25</f>
        <v>9282534</v>
      </c>
    </row>
    <row r="41" spans="1:27" ht="13.5">
      <c r="A41" s="48" t="s">
        <v>37</v>
      </c>
      <c r="B41" s="47"/>
      <c r="C41" s="49">
        <f aca="true" t="shared" si="6" ref="C41:Y41">SUM(C36:C40)</f>
        <v>257732055</v>
      </c>
      <c r="D41" s="50">
        <f t="shared" si="6"/>
        <v>0</v>
      </c>
      <c r="E41" s="51">
        <f t="shared" si="6"/>
        <v>499834045</v>
      </c>
      <c r="F41" s="51">
        <f t="shared" si="6"/>
        <v>670909810</v>
      </c>
      <c r="G41" s="51">
        <f t="shared" si="6"/>
        <v>695317</v>
      </c>
      <c r="H41" s="51">
        <f t="shared" si="6"/>
        <v>21998834</v>
      </c>
      <c r="I41" s="51">
        <f t="shared" si="6"/>
        <v>29491160</v>
      </c>
      <c r="J41" s="51">
        <f t="shared" si="6"/>
        <v>52185311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52185311</v>
      </c>
      <c r="X41" s="51">
        <f t="shared" si="6"/>
        <v>167727453</v>
      </c>
      <c r="Y41" s="51">
        <f t="shared" si="6"/>
        <v>-115542142</v>
      </c>
      <c r="Z41" s="52">
        <f t="shared" si="5"/>
        <v>-68.8868398901878</v>
      </c>
      <c r="AA41" s="53">
        <f>SUM(AA36:AA40)</f>
        <v>670909810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30207590</v>
      </c>
      <c r="F42" s="67">
        <f t="shared" si="7"/>
        <v>52206724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13051681</v>
      </c>
      <c r="Y42" s="67">
        <f t="shared" si="7"/>
        <v>-13051681</v>
      </c>
      <c r="Z42" s="69">
        <f t="shared" si="5"/>
        <v>-100</v>
      </c>
      <c r="AA42" s="68">
        <f aca="true" t="shared" si="8" ref="AA42:AA48">AA12+AA27</f>
        <v>52206724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66554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304441</v>
      </c>
      <c r="J44" s="67">
        <f t="shared" si="7"/>
        <v>304441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304441</v>
      </c>
      <c r="X44" s="67">
        <f t="shared" si="7"/>
        <v>0</v>
      </c>
      <c r="Y44" s="67">
        <f t="shared" si="7"/>
        <v>304441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59253724</v>
      </c>
      <c r="D45" s="66">
        <f t="shared" si="7"/>
        <v>0</v>
      </c>
      <c r="E45" s="67">
        <f t="shared" si="7"/>
        <v>61932807</v>
      </c>
      <c r="F45" s="67">
        <f t="shared" si="7"/>
        <v>88585887</v>
      </c>
      <c r="G45" s="67">
        <f t="shared" si="7"/>
        <v>66834</v>
      </c>
      <c r="H45" s="67">
        <f t="shared" si="7"/>
        <v>2004203</v>
      </c>
      <c r="I45" s="67">
        <f t="shared" si="7"/>
        <v>4662827</v>
      </c>
      <c r="J45" s="67">
        <f t="shared" si="7"/>
        <v>6733864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6733864</v>
      </c>
      <c r="X45" s="67">
        <f t="shared" si="7"/>
        <v>22146472</v>
      </c>
      <c r="Y45" s="67">
        <f t="shared" si="7"/>
        <v>-15412608</v>
      </c>
      <c r="Z45" s="69">
        <f t="shared" si="5"/>
        <v>-69.59396512455798</v>
      </c>
      <c r="AA45" s="68">
        <f t="shared" si="8"/>
        <v>88585887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500000</v>
      </c>
      <c r="F48" s="67">
        <f t="shared" si="7"/>
        <v>1319808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329952</v>
      </c>
      <c r="Y48" s="67">
        <f t="shared" si="7"/>
        <v>-329952</v>
      </c>
      <c r="Z48" s="69">
        <f t="shared" si="5"/>
        <v>-100</v>
      </c>
      <c r="AA48" s="68">
        <f t="shared" si="8"/>
        <v>1319808</v>
      </c>
    </row>
    <row r="49" spans="1:27" ht="13.5">
      <c r="A49" s="75" t="s">
        <v>49</v>
      </c>
      <c r="B49" s="76"/>
      <c r="C49" s="77">
        <f aca="true" t="shared" si="9" ref="C49:Y49">SUM(C41:C48)</f>
        <v>317052333</v>
      </c>
      <c r="D49" s="78">
        <f t="shared" si="9"/>
        <v>0</v>
      </c>
      <c r="E49" s="79">
        <f t="shared" si="9"/>
        <v>592474442</v>
      </c>
      <c r="F49" s="79">
        <f t="shared" si="9"/>
        <v>813022229</v>
      </c>
      <c r="G49" s="79">
        <f t="shared" si="9"/>
        <v>762151</v>
      </c>
      <c r="H49" s="79">
        <f t="shared" si="9"/>
        <v>24003037</v>
      </c>
      <c r="I49" s="79">
        <f t="shared" si="9"/>
        <v>34458428</v>
      </c>
      <c r="J49" s="79">
        <f t="shared" si="9"/>
        <v>59223616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59223616</v>
      </c>
      <c r="X49" s="79">
        <f t="shared" si="9"/>
        <v>203255558</v>
      </c>
      <c r="Y49" s="79">
        <f t="shared" si="9"/>
        <v>-144031942</v>
      </c>
      <c r="Z49" s="80">
        <f t="shared" si="5"/>
        <v>-70.86248632866413</v>
      </c>
      <c r="AA49" s="81">
        <f>SUM(AA41:AA48)</f>
        <v>813022229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181209619</v>
      </c>
      <c r="F51" s="67">
        <f t="shared" si="10"/>
        <v>181209619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45302406</v>
      </c>
      <c r="Y51" s="67">
        <f t="shared" si="10"/>
        <v>-45302406</v>
      </c>
      <c r="Z51" s="69">
        <f>+IF(X51&lt;&gt;0,+(Y51/X51)*100,0)</f>
        <v>-100</v>
      </c>
      <c r="AA51" s="68">
        <f>SUM(AA57:AA61)</f>
        <v>181209619</v>
      </c>
    </row>
    <row r="52" spans="1:27" ht="13.5">
      <c r="A52" s="84" t="s">
        <v>32</v>
      </c>
      <c r="B52" s="47"/>
      <c r="C52" s="9"/>
      <c r="D52" s="10"/>
      <c r="E52" s="11">
        <v>19278453</v>
      </c>
      <c r="F52" s="11">
        <v>19278453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4819613</v>
      </c>
      <c r="Y52" s="11">
        <v>-4819613</v>
      </c>
      <c r="Z52" s="2">
        <v>-100</v>
      </c>
      <c r="AA52" s="15">
        <v>19278453</v>
      </c>
    </row>
    <row r="53" spans="1:27" ht="13.5">
      <c r="A53" s="84" t="s">
        <v>33</v>
      </c>
      <c r="B53" s="47"/>
      <c r="C53" s="9"/>
      <c r="D53" s="10"/>
      <c r="E53" s="11">
        <v>35164932</v>
      </c>
      <c r="F53" s="11">
        <v>35164932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8791233</v>
      </c>
      <c r="Y53" s="11">
        <v>-8791233</v>
      </c>
      <c r="Z53" s="2">
        <v>-100</v>
      </c>
      <c r="AA53" s="15">
        <v>35164932</v>
      </c>
    </row>
    <row r="54" spans="1:27" ht="13.5">
      <c r="A54" s="84" t="s">
        <v>34</v>
      </c>
      <c r="B54" s="47"/>
      <c r="C54" s="9"/>
      <c r="D54" s="10"/>
      <c r="E54" s="11">
        <v>22129890</v>
      </c>
      <c r="F54" s="11">
        <v>22129890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5532473</v>
      </c>
      <c r="Y54" s="11">
        <v>-5532473</v>
      </c>
      <c r="Z54" s="2">
        <v>-100</v>
      </c>
      <c r="AA54" s="15">
        <v>22129890</v>
      </c>
    </row>
    <row r="55" spans="1:27" ht="13.5">
      <c r="A55" s="84" t="s">
        <v>35</v>
      </c>
      <c r="B55" s="47"/>
      <c r="C55" s="9"/>
      <c r="D55" s="10"/>
      <c r="E55" s="11">
        <v>26276246</v>
      </c>
      <c r="F55" s="11">
        <v>26276246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6569062</v>
      </c>
      <c r="Y55" s="11">
        <v>-6569062</v>
      </c>
      <c r="Z55" s="2">
        <v>-100</v>
      </c>
      <c r="AA55" s="15">
        <v>26276246</v>
      </c>
    </row>
    <row r="56" spans="1:27" ht="13.5">
      <c r="A56" s="84" t="s">
        <v>36</v>
      </c>
      <c r="B56" s="47"/>
      <c r="C56" s="9"/>
      <c r="D56" s="10"/>
      <c r="E56" s="11">
        <v>17384356</v>
      </c>
      <c r="F56" s="11">
        <v>17384356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4346089</v>
      </c>
      <c r="Y56" s="11">
        <v>-4346089</v>
      </c>
      <c r="Z56" s="2">
        <v>-100</v>
      </c>
      <c r="AA56" s="15">
        <v>17384356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120233877</v>
      </c>
      <c r="F57" s="51">
        <f t="shared" si="11"/>
        <v>120233877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30058470</v>
      </c>
      <c r="Y57" s="51">
        <f t="shared" si="11"/>
        <v>-30058470</v>
      </c>
      <c r="Z57" s="52">
        <f>+IF(X57&lt;&gt;0,+(Y57/X57)*100,0)</f>
        <v>-100</v>
      </c>
      <c r="AA57" s="53">
        <f>SUM(AA52:AA56)</f>
        <v>120233877</v>
      </c>
    </row>
    <row r="58" spans="1:27" ht="13.5">
      <c r="A58" s="86" t="s">
        <v>38</v>
      </c>
      <c r="B58" s="35"/>
      <c r="C58" s="9"/>
      <c r="D58" s="10"/>
      <c r="E58" s="11">
        <v>47745538</v>
      </c>
      <c r="F58" s="11">
        <v>47745538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11936385</v>
      </c>
      <c r="Y58" s="11">
        <v>-11936385</v>
      </c>
      <c r="Z58" s="2">
        <v>-100</v>
      </c>
      <c r="AA58" s="15">
        <v>47745538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13230204</v>
      </c>
      <c r="F61" s="11">
        <v>13230204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3307551</v>
      </c>
      <c r="Y61" s="11">
        <v>-3307551</v>
      </c>
      <c r="Z61" s="2">
        <v>-100</v>
      </c>
      <c r="AA61" s="15">
        <v>13230204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-45633242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-878090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-882361</v>
      </c>
      <c r="F68" s="11"/>
      <c r="G68" s="11">
        <v>523443</v>
      </c>
      <c r="H68" s="11">
        <v>2266087</v>
      </c>
      <c r="I68" s="11">
        <v>2924505</v>
      </c>
      <c r="J68" s="11">
        <v>5714035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5714035</v>
      </c>
      <c r="X68" s="11"/>
      <c r="Y68" s="11">
        <v>5714035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-47393693</v>
      </c>
      <c r="F69" s="79">
        <f t="shared" si="12"/>
        <v>0</v>
      </c>
      <c r="G69" s="79">
        <f t="shared" si="12"/>
        <v>523443</v>
      </c>
      <c r="H69" s="79">
        <f t="shared" si="12"/>
        <v>2266087</v>
      </c>
      <c r="I69" s="79">
        <f t="shared" si="12"/>
        <v>2924505</v>
      </c>
      <c r="J69" s="79">
        <f t="shared" si="12"/>
        <v>5714035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5714035</v>
      </c>
      <c r="X69" s="79">
        <f t="shared" si="12"/>
        <v>0</v>
      </c>
      <c r="Y69" s="79">
        <f t="shared" si="12"/>
        <v>5714035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63867749</v>
      </c>
      <c r="F5" s="43">
        <f t="shared" si="0"/>
        <v>86494757</v>
      </c>
      <c r="G5" s="43">
        <f t="shared" si="0"/>
        <v>57000</v>
      </c>
      <c r="H5" s="43">
        <f t="shared" si="0"/>
        <v>6804558</v>
      </c>
      <c r="I5" s="43">
        <f t="shared" si="0"/>
        <v>18837769</v>
      </c>
      <c r="J5" s="43">
        <f t="shared" si="0"/>
        <v>25699327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25699327</v>
      </c>
      <c r="X5" s="43">
        <f t="shared" si="0"/>
        <v>21623690</v>
      </c>
      <c r="Y5" s="43">
        <f t="shared" si="0"/>
        <v>4075637</v>
      </c>
      <c r="Z5" s="44">
        <f>+IF(X5&lt;&gt;0,+(Y5/X5)*100,0)</f>
        <v>18.84801807647076</v>
      </c>
      <c r="AA5" s="45">
        <f>SUM(AA11:AA18)</f>
        <v>86494757</v>
      </c>
    </row>
    <row r="6" spans="1:27" ht="13.5">
      <c r="A6" s="46" t="s">
        <v>32</v>
      </c>
      <c r="B6" s="47"/>
      <c r="C6" s="9"/>
      <c r="D6" s="10"/>
      <c r="E6" s="11">
        <v>4280000</v>
      </c>
      <c r="F6" s="11">
        <v>4280000</v>
      </c>
      <c r="G6" s="11"/>
      <c r="H6" s="11"/>
      <c r="I6" s="11">
        <v>398735</v>
      </c>
      <c r="J6" s="11">
        <v>398735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398735</v>
      </c>
      <c r="X6" s="11">
        <v>1070000</v>
      </c>
      <c r="Y6" s="11">
        <v>-671265</v>
      </c>
      <c r="Z6" s="2">
        <v>-62.74</v>
      </c>
      <c r="AA6" s="15">
        <v>4280000</v>
      </c>
    </row>
    <row r="7" spans="1:27" ht="13.5">
      <c r="A7" s="46" t="s">
        <v>33</v>
      </c>
      <c r="B7" s="47"/>
      <c r="C7" s="9"/>
      <c r="D7" s="10"/>
      <c r="E7" s="11">
        <v>16300000</v>
      </c>
      <c r="F7" s="11">
        <v>17847908</v>
      </c>
      <c r="G7" s="11"/>
      <c r="H7" s="11"/>
      <c r="I7" s="11">
        <v>159070</v>
      </c>
      <c r="J7" s="11">
        <v>159070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159070</v>
      </c>
      <c r="X7" s="11">
        <v>4461977</v>
      </c>
      <c r="Y7" s="11">
        <v>-4302907</v>
      </c>
      <c r="Z7" s="2">
        <v>-96.43</v>
      </c>
      <c r="AA7" s="15">
        <v>17847908</v>
      </c>
    </row>
    <row r="8" spans="1:27" ht="13.5">
      <c r="A8" s="46" t="s">
        <v>34</v>
      </c>
      <c r="B8" s="47"/>
      <c r="C8" s="9"/>
      <c r="D8" s="10"/>
      <c r="E8" s="11">
        <v>26000000</v>
      </c>
      <c r="F8" s="11">
        <v>26535364</v>
      </c>
      <c r="G8" s="11"/>
      <c r="H8" s="11">
        <v>3185957</v>
      </c>
      <c r="I8" s="11">
        <v>2490961</v>
      </c>
      <c r="J8" s="11">
        <v>5676918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5676918</v>
      </c>
      <c r="X8" s="11">
        <v>6633841</v>
      </c>
      <c r="Y8" s="11">
        <v>-956923</v>
      </c>
      <c r="Z8" s="2">
        <v>-14.42</v>
      </c>
      <c r="AA8" s="15">
        <v>26535364</v>
      </c>
    </row>
    <row r="9" spans="1:27" ht="13.5">
      <c r="A9" s="46" t="s">
        <v>35</v>
      </c>
      <c r="B9" s="47"/>
      <c r="C9" s="9"/>
      <c r="D9" s="10"/>
      <c r="E9" s="11">
        <v>250000</v>
      </c>
      <c r="F9" s="11">
        <v>250000</v>
      </c>
      <c r="G9" s="11"/>
      <c r="H9" s="11">
        <v>3085026</v>
      </c>
      <c r="I9" s="11">
        <v>13599683</v>
      </c>
      <c r="J9" s="11">
        <v>16684709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16684709</v>
      </c>
      <c r="X9" s="11">
        <v>62500</v>
      </c>
      <c r="Y9" s="11">
        <v>16622209</v>
      </c>
      <c r="Z9" s="2">
        <v>26595.53</v>
      </c>
      <c r="AA9" s="15">
        <v>250000</v>
      </c>
    </row>
    <row r="10" spans="1:27" ht="13.5">
      <c r="A10" s="46" t="s">
        <v>36</v>
      </c>
      <c r="B10" s="47"/>
      <c r="C10" s="9"/>
      <c r="D10" s="10"/>
      <c r="E10" s="11">
        <v>400000</v>
      </c>
      <c r="F10" s="11">
        <v>14025778</v>
      </c>
      <c r="G10" s="11">
        <v>57000</v>
      </c>
      <c r="H10" s="11">
        <v>25439</v>
      </c>
      <c r="I10" s="11">
        <v>1362664</v>
      </c>
      <c r="J10" s="11">
        <v>1445103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1445103</v>
      </c>
      <c r="X10" s="11">
        <v>3506445</v>
      </c>
      <c r="Y10" s="11">
        <v>-2061342</v>
      </c>
      <c r="Z10" s="2">
        <v>-58.79</v>
      </c>
      <c r="AA10" s="15">
        <v>14025778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47230000</v>
      </c>
      <c r="F11" s="51">
        <f t="shared" si="1"/>
        <v>62939050</v>
      </c>
      <c r="G11" s="51">
        <f t="shared" si="1"/>
        <v>57000</v>
      </c>
      <c r="H11" s="51">
        <f t="shared" si="1"/>
        <v>6296422</v>
      </c>
      <c r="I11" s="51">
        <f t="shared" si="1"/>
        <v>18011113</v>
      </c>
      <c r="J11" s="51">
        <f t="shared" si="1"/>
        <v>24364535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24364535</v>
      </c>
      <c r="X11" s="51">
        <f t="shared" si="1"/>
        <v>15734763</v>
      </c>
      <c r="Y11" s="51">
        <f t="shared" si="1"/>
        <v>8629772</v>
      </c>
      <c r="Z11" s="52">
        <f>+IF(X11&lt;&gt;0,+(Y11/X11)*100,0)</f>
        <v>54.845262048116005</v>
      </c>
      <c r="AA11" s="53">
        <f>SUM(AA6:AA10)</f>
        <v>62939050</v>
      </c>
    </row>
    <row r="12" spans="1:27" ht="13.5">
      <c r="A12" s="54" t="s">
        <v>38</v>
      </c>
      <c r="B12" s="35"/>
      <c r="C12" s="9"/>
      <c r="D12" s="10"/>
      <c r="E12" s="11">
        <v>10711749</v>
      </c>
      <c r="F12" s="11">
        <v>16223172</v>
      </c>
      <c r="G12" s="11"/>
      <c r="H12" s="11">
        <v>4790</v>
      </c>
      <c r="I12" s="11">
        <v>260454</v>
      </c>
      <c r="J12" s="11">
        <v>265244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265244</v>
      </c>
      <c r="X12" s="11">
        <v>4055793</v>
      </c>
      <c r="Y12" s="11">
        <v>-3790549</v>
      </c>
      <c r="Z12" s="2">
        <v>-93.46</v>
      </c>
      <c r="AA12" s="15">
        <v>16223172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5426000</v>
      </c>
      <c r="F15" s="11">
        <v>6832535</v>
      </c>
      <c r="G15" s="11"/>
      <c r="H15" s="11">
        <v>503346</v>
      </c>
      <c r="I15" s="11">
        <v>566202</v>
      </c>
      <c r="J15" s="11">
        <v>1069548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1069548</v>
      </c>
      <c r="X15" s="11">
        <v>1708134</v>
      </c>
      <c r="Y15" s="11">
        <v>-638586</v>
      </c>
      <c r="Z15" s="2">
        <v>-37.39</v>
      </c>
      <c r="AA15" s="15">
        <v>6832535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500000</v>
      </c>
      <c r="F18" s="18">
        <v>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125000</v>
      </c>
      <c r="Y18" s="18">
        <v>-125000</v>
      </c>
      <c r="Z18" s="3">
        <v>-100</v>
      </c>
      <c r="AA18" s="23">
        <v>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399923964</v>
      </c>
      <c r="F20" s="60">
        <f t="shared" si="2"/>
        <v>452705286</v>
      </c>
      <c r="G20" s="60">
        <f t="shared" si="2"/>
        <v>8989</v>
      </c>
      <c r="H20" s="60">
        <f t="shared" si="2"/>
        <v>1753110</v>
      </c>
      <c r="I20" s="60">
        <f t="shared" si="2"/>
        <v>1852957</v>
      </c>
      <c r="J20" s="60">
        <f t="shared" si="2"/>
        <v>3615056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3615056</v>
      </c>
      <c r="X20" s="60">
        <f t="shared" si="2"/>
        <v>113176322</v>
      </c>
      <c r="Y20" s="60">
        <f t="shared" si="2"/>
        <v>-109561266</v>
      </c>
      <c r="Z20" s="61">
        <f>+IF(X20&lt;&gt;0,+(Y20/X20)*100,0)</f>
        <v>-96.80581950701666</v>
      </c>
      <c r="AA20" s="62">
        <f>SUM(AA26:AA33)</f>
        <v>452705286</v>
      </c>
    </row>
    <row r="21" spans="1:27" ht="13.5">
      <c r="A21" s="46" t="s">
        <v>32</v>
      </c>
      <c r="B21" s="47"/>
      <c r="C21" s="9"/>
      <c r="D21" s="10"/>
      <c r="E21" s="11">
        <v>36145934</v>
      </c>
      <c r="F21" s="11">
        <v>40812125</v>
      </c>
      <c r="G21" s="11"/>
      <c r="H21" s="11">
        <v>1051635</v>
      </c>
      <c r="I21" s="11">
        <v>54258</v>
      </c>
      <c r="J21" s="11">
        <v>1105893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1105893</v>
      </c>
      <c r="X21" s="11">
        <v>10203031</v>
      </c>
      <c r="Y21" s="11">
        <v>-9097138</v>
      </c>
      <c r="Z21" s="2">
        <v>-89.16</v>
      </c>
      <c r="AA21" s="15">
        <v>40812125</v>
      </c>
    </row>
    <row r="22" spans="1:27" ht="13.5">
      <c r="A22" s="46" t="s">
        <v>33</v>
      </c>
      <c r="B22" s="47"/>
      <c r="C22" s="9"/>
      <c r="D22" s="10"/>
      <c r="E22" s="11">
        <v>22790000</v>
      </c>
      <c r="F22" s="11">
        <v>32310000</v>
      </c>
      <c r="G22" s="11">
        <v>8989</v>
      </c>
      <c r="H22" s="11">
        <v>21331</v>
      </c>
      <c r="I22" s="11"/>
      <c r="J22" s="11">
        <v>30320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30320</v>
      </c>
      <c r="X22" s="11">
        <v>8077500</v>
      </c>
      <c r="Y22" s="11">
        <v>-8047180</v>
      </c>
      <c r="Z22" s="2">
        <v>-99.62</v>
      </c>
      <c r="AA22" s="15">
        <v>32310000</v>
      </c>
    </row>
    <row r="23" spans="1:27" ht="13.5">
      <c r="A23" s="46" t="s">
        <v>34</v>
      </c>
      <c r="B23" s="47"/>
      <c r="C23" s="9"/>
      <c r="D23" s="10"/>
      <c r="E23" s="11">
        <v>28419000</v>
      </c>
      <c r="F23" s="11">
        <v>35130705</v>
      </c>
      <c r="G23" s="11"/>
      <c r="H23" s="11">
        <v>100797</v>
      </c>
      <c r="I23" s="11">
        <v>4001</v>
      </c>
      <c r="J23" s="11">
        <v>104798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104798</v>
      </c>
      <c r="X23" s="11">
        <v>8782676</v>
      </c>
      <c r="Y23" s="11">
        <v>-8677878</v>
      </c>
      <c r="Z23" s="2">
        <v>-98.81</v>
      </c>
      <c r="AA23" s="15">
        <v>35130705</v>
      </c>
    </row>
    <row r="24" spans="1:27" ht="13.5">
      <c r="A24" s="46" t="s">
        <v>35</v>
      </c>
      <c r="B24" s="47"/>
      <c r="C24" s="9"/>
      <c r="D24" s="10"/>
      <c r="E24" s="11">
        <v>202966810</v>
      </c>
      <c r="F24" s="11">
        <v>210669277</v>
      </c>
      <c r="G24" s="11"/>
      <c r="H24" s="11"/>
      <c r="I24" s="11">
        <v>1644715</v>
      </c>
      <c r="J24" s="11">
        <v>1644715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1644715</v>
      </c>
      <c r="X24" s="11">
        <v>52667319</v>
      </c>
      <c r="Y24" s="11">
        <v>-51022604</v>
      </c>
      <c r="Z24" s="2">
        <v>-96.88</v>
      </c>
      <c r="AA24" s="15">
        <v>210669277</v>
      </c>
    </row>
    <row r="25" spans="1:27" ht="13.5">
      <c r="A25" s="46" t="s">
        <v>36</v>
      </c>
      <c r="B25" s="47"/>
      <c r="C25" s="9"/>
      <c r="D25" s="10"/>
      <c r="E25" s="11">
        <v>4850000</v>
      </c>
      <c r="F25" s="11">
        <v>17560830</v>
      </c>
      <c r="G25" s="11"/>
      <c r="H25" s="11"/>
      <c r="I25" s="11">
        <v>19298</v>
      </c>
      <c r="J25" s="11">
        <v>19298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19298</v>
      </c>
      <c r="X25" s="11">
        <v>4390208</v>
      </c>
      <c r="Y25" s="11">
        <v>-4370910</v>
      </c>
      <c r="Z25" s="2">
        <v>-99.56</v>
      </c>
      <c r="AA25" s="15">
        <v>17560830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295171744</v>
      </c>
      <c r="F26" s="51">
        <f t="shared" si="3"/>
        <v>336482937</v>
      </c>
      <c r="G26" s="51">
        <f t="shared" si="3"/>
        <v>8989</v>
      </c>
      <c r="H26" s="51">
        <f t="shared" si="3"/>
        <v>1173763</v>
      </c>
      <c r="I26" s="51">
        <f t="shared" si="3"/>
        <v>1722272</v>
      </c>
      <c r="J26" s="51">
        <f t="shared" si="3"/>
        <v>2905024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2905024</v>
      </c>
      <c r="X26" s="51">
        <f t="shared" si="3"/>
        <v>84120734</v>
      </c>
      <c r="Y26" s="51">
        <f t="shared" si="3"/>
        <v>-81215710</v>
      </c>
      <c r="Z26" s="52">
        <f>+IF(X26&lt;&gt;0,+(Y26/X26)*100,0)</f>
        <v>-96.54660169750777</v>
      </c>
      <c r="AA26" s="53">
        <f>SUM(AA21:AA25)</f>
        <v>336482937</v>
      </c>
    </row>
    <row r="27" spans="1:27" ht="13.5">
      <c r="A27" s="54" t="s">
        <v>38</v>
      </c>
      <c r="B27" s="64"/>
      <c r="C27" s="9"/>
      <c r="D27" s="10"/>
      <c r="E27" s="11">
        <v>40073370</v>
      </c>
      <c r="F27" s="11">
        <v>41587252</v>
      </c>
      <c r="G27" s="11"/>
      <c r="H27" s="11">
        <v>42000</v>
      </c>
      <c r="I27" s="11"/>
      <c r="J27" s="11">
        <v>42000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42000</v>
      </c>
      <c r="X27" s="11">
        <v>10396813</v>
      </c>
      <c r="Y27" s="11">
        <v>-10354813</v>
      </c>
      <c r="Z27" s="2">
        <v>-99.6</v>
      </c>
      <c r="AA27" s="15">
        <v>41587252</v>
      </c>
    </row>
    <row r="28" spans="1:27" ht="13.5">
      <c r="A28" s="54" t="s">
        <v>39</v>
      </c>
      <c r="B28" s="64"/>
      <c r="C28" s="12"/>
      <c r="D28" s="13"/>
      <c r="E28" s="14">
        <v>600000</v>
      </c>
      <c r="F28" s="14">
        <v>600000</v>
      </c>
      <c r="G28" s="14"/>
      <c r="H28" s="14"/>
      <c r="I28" s="14">
        <v>7062</v>
      </c>
      <c r="J28" s="14">
        <v>7062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7062</v>
      </c>
      <c r="X28" s="14">
        <v>150000</v>
      </c>
      <c r="Y28" s="14">
        <v>-142938</v>
      </c>
      <c r="Z28" s="2">
        <v>-95.29</v>
      </c>
      <c r="AA28" s="22">
        <v>600000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61628850</v>
      </c>
      <c r="F30" s="11">
        <v>70712691</v>
      </c>
      <c r="G30" s="11"/>
      <c r="H30" s="11">
        <v>537347</v>
      </c>
      <c r="I30" s="11">
        <v>123623</v>
      </c>
      <c r="J30" s="11">
        <v>660970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660970</v>
      </c>
      <c r="X30" s="11">
        <v>17678173</v>
      </c>
      <c r="Y30" s="11">
        <v>-17017203</v>
      </c>
      <c r="Z30" s="2">
        <v>-96.26</v>
      </c>
      <c r="AA30" s="15">
        <v>70712691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2450000</v>
      </c>
      <c r="F33" s="18">
        <v>3322406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830602</v>
      </c>
      <c r="Y33" s="18">
        <v>-830602</v>
      </c>
      <c r="Z33" s="3">
        <v>-100</v>
      </c>
      <c r="AA33" s="23">
        <v>3322406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40425934</v>
      </c>
      <c r="F36" s="11">
        <f t="shared" si="4"/>
        <v>45092125</v>
      </c>
      <c r="G36" s="11">
        <f t="shared" si="4"/>
        <v>0</v>
      </c>
      <c r="H36" s="11">
        <f t="shared" si="4"/>
        <v>1051635</v>
      </c>
      <c r="I36" s="11">
        <f t="shared" si="4"/>
        <v>452993</v>
      </c>
      <c r="J36" s="11">
        <f t="shared" si="4"/>
        <v>1504628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1504628</v>
      </c>
      <c r="X36" s="11">
        <f t="shared" si="4"/>
        <v>11273031</v>
      </c>
      <c r="Y36" s="11">
        <f t="shared" si="4"/>
        <v>-9768403</v>
      </c>
      <c r="Z36" s="2">
        <f aca="true" t="shared" si="5" ref="Z36:Z49">+IF(X36&lt;&gt;0,+(Y36/X36)*100,0)</f>
        <v>-86.65285316788359</v>
      </c>
      <c r="AA36" s="15">
        <f>AA6+AA21</f>
        <v>45092125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39090000</v>
      </c>
      <c r="F37" s="11">
        <f t="shared" si="4"/>
        <v>50157908</v>
      </c>
      <c r="G37" s="11">
        <f t="shared" si="4"/>
        <v>8989</v>
      </c>
      <c r="H37" s="11">
        <f t="shared" si="4"/>
        <v>21331</v>
      </c>
      <c r="I37" s="11">
        <f t="shared" si="4"/>
        <v>159070</v>
      </c>
      <c r="J37" s="11">
        <f t="shared" si="4"/>
        <v>189390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189390</v>
      </c>
      <c r="X37" s="11">
        <f t="shared" si="4"/>
        <v>12539477</v>
      </c>
      <c r="Y37" s="11">
        <f t="shared" si="4"/>
        <v>-12350087</v>
      </c>
      <c r="Z37" s="2">
        <f t="shared" si="5"/>
        <v>-98.48964992718597</v>
      </c>
      <c r="AA37" s="15">
        <f>AA7+AA22</f>
        <v>50157908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54419000</v>
      </c>
      <c r="F38" s="11">
        <f t="shared" si="4"/>
        <v>61666069</v>
      </c>
      <c r="G38" s="11">
        <f t="shared" si="4"/>
        <v>0</v>
      </c>
      <c r="H38" s="11">
        <f t="shared" si="4"/>
        <v>3286754</v>
      </c>
      <c r="I38" s="11">
        <f t="shared" si="4"/>
        <v>2494962</v>
      </c>
      <c r="J38" s="11">
        <f t="shared" si="4"/>
        <v>5781716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5781716</v>
      </c>
      <c r="X38" s="11">
        <f t="shared" si="4"/>
        <v>15416517</v>
      </c>
      <c r="Y38" s="11">
        <f t="shared" si="4"/>
        <v>-9634801</v>
      </c>
      <c r="Z38" s="2">
        <f t="shared" si="5"/>
        <v>-62.496613210363925</v>
      </c>
      <c r="AA38" s="15">
        <f>AA8+AA23</f>
        <v>61666069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203216810</v>
      </c>
      <c r="F39" s="11">
        <f t="shared" si="4"/>
        <v>210919277</v>
      </c>
      <c r="G39" s="11">
        <f t="shared" si="4"/>
        <v>0</v>
      </c>
      <c r="H39" s="11">
        <f t="shared" si="4"/>
        <v>3085026</v>
      </c>
      <c r="I39" s="11">
        <f t="shared" si="4"/>
        <v>15244398</v>
      </c>
      <c r="J39" s="11">
        <f t="shared" si="4"/>
        <v>18329424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18329424</v>
      </c>
      <c r="X39" s="11">
        <f t="shared" si="4"/>
        <v>52729819</v>
      </c>
      <c r="Y39" s="11">
        <f t="shared" si="4"/>
        <v>-34400395</v>
      </c>
      <c r="Z39" s="2">
        <f t="shared" si="5"/>
        <v>-65.23897796804499</v>
      </c>
      <c r="AA39" s="15">
        <f>AA9+AA24</f>
        <v>210919277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5250000</v>
      </c>
      <c r="F40" s="11">
        <f t="shared" si="4"/>
        <v>31586608</v>
      </c>
      <c r="G40" s="11">
        <f t="shared" si="4"/>
        <v>57000</v>
      </c>
      <c r="H40" s="11">
        <f t="shared" si="4"/>
        <v>25439</v>
      </c>
      <c r="I40" s="11">
        <f t="shared" si="4"/>
        <v>1381962</v>
      </c>
      <c r="J40" s="11">
        <f t="shared" si="4"/>
        <v>1464401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1464401</v>
      </c>
      <c r="X40" s="11">
        <f t="shared" si="4"/>
        <v>7896653</v>
      </c>
      <c r="Y40" s="11">
        <f t="shared" si="4"/>
        <v>-6432252</v>
      </c>
      <c r="Z40" s="2">
        <f t="shared" si="5"/>
        <v>-81.45542168308523</v>
      </c>
      <c r="AA40" s="15">
        <f>AA10+AA25</f>
        <v>31586608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342401744</v>
      </c>
      <c r="F41" s="51">
        <f t="shared" si="6"/>
        <v>399421987</v>
      </c>
      <c r="G41" s="51">
        <f t="shared" si="6"/>
        <v>65989</v>
      </c>
      <c r="H41" s="51">
        <f t="shared" si="6"/>
        <v>7470185</v>
      </c>
      <c r="I41" s="51">
        <f t="shared" si="6"/>
        <v>19733385</v>
      </c>
      <c r="J41" s="51">
        <f t="shared" si="6"/>
        <v>27269559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27269559</v>
      </c>
      <c r="X41" s="51">
        <f t="shared" si="6"/>
        <v>99855497</v>
      </c>
      <c r="Y41" s="51">
        <f t="shared" si="6"/>
        <v>-72585938</v>
      </c>
      <c r="Z41" s="52">
        <f t="shared" si="5"/>
        <v>-72.6909786448712</v>
      </c>
      <c r="AA41" s="53">
        <f>SUM(AA36:AA40)</f>
        <v>399421987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50785119</v>
      </c>
      <c r="F42" s="67">
        <f t="shared" si="7"/>
        <v>57810424</v>
      </c>
      <c r="G42" s="67">
        <f t="shared" si="7"/>
        <v>0</v>
      </c>
      <c r="H42" s="67">
        <f t="shared" si="7"/>
        <v>46790</v>
      </c>
      <c r="I42" s="67">
        <f t="shared" si="7"/>
        <v>260454</v>
      </c>
      <c r="J42" s="67">
        <f t="shared" si="7"/>
        <v>307244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307244</v>
      </c>
      <c r="X42" s="67">
        <f t="shared" si="7"/>
        <v>14452606</v>
      </c>
      <c r="Y42" s="67">
        <f t="shared" si="7"/>
        <v>-14145362</v>
      </c>
      <c r="Z42" s="69">
        <f t="shared" si="5"/>
        <v>-97.87412733731205</v>
      </c>
      <c r="AA42" s="68">
        <f aca="true" t="shared" si="8" ref="AA42:AA48">AA12+AA27</f>
        <v>57810424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600000</v>
      </c>
      <c r="F43" s="72">
        <f t="shared" si="7"/>
        <v>600000</v>
      </c>
      <c r="G43" s="72">
        <f t="shared" si="7"/>
        <v>0</v>
      </c>
      <c r="H43" s="72">
        <f t="shared" si="7"/>
        <v>0</v>
      </c>
      <c r="I43" s="72">
        <f t="shared" si="7"/>
        <v>7062</v>
      </c>
      <c r="J43" s="72">
        <f t="shared" si="7"/>
        <v>7062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7062</v>
      </c>
      <c r="X43" s="72">
        <f t="shared" si="7"/>
        <v>150000</v>
      </c>
      <c r="Y43" s="72">
        <f t="shared" si="7"/>
        <v>-142938</v>
      </c>
      <c r="Z43" s="73">
        <f t="shared" si="5"/>
        <v>-95.292</v>
      </c>
      <c r="AA43" s="74">
        <f t="shared" si="8"/>
        <v>600000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67054850</v>
      </c>
      <c r="F45" s="67">
        <f t="shared" si="7"/>
        <v>77545226</v>
      </c>
      <c r="G45" s="67">
        <f t="shared" si="7"/>
        <v>0</v>
      </c>
      <c r="H45" s="67">
        <f t="shared" si="7"/>
        <v>1040693</v>
      </c>
      <c r="I45" s="67">
        <f t="shared" si="7"/>
        <v>689825</v>
      </c>
      <c r="J45" s="67">
        <f t="shared" si="7"/>
        <v>1730518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1730518</v>
      </c>
      <c r="X45" s="67">
        <f t="shared" si="7"/>
        <v>19386307</v>
      </c>
      <c r="Y45" s="67">
        <f t="shared" si="7"/>
        <v>-17655789</v>
      </c>
      <c r="Z45" s="69">
        <f t="shared" si="5"/>
        <v>-91.07350358167751</v>
      </c>
      <c r="AA45" s="68">
        <f t="shared" si="8"/>
        <v>77545226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2950000</v>
      </c>
      <c r="F48" s="67">
        <f t="shared" si="7"/>
        <v>3822406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955602</v>
      </c>
      <c r="Y48" s="67">
        <f t="shared" si="7"/>
        <v>-955602</v>
      </c>
      <c r="Z48" s="69">
        <f t="shared" si="5"/>
        <v>-100</v>
      </c>
      <c r="AA48" s="68">
        <f t="shared" si="8"/>
        <v>3822406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463791713</v>
      </c>
      <c r="F49" s="79">
        <f t="shared" si="9"/>
        <v>539200043</v>
      </c>
      <c r="G49" s="79">
        <f t="shared" si="9"/>
        <v>65989</v>
      </c>
      <c r="H49" s="79">
        <f t="shared" si="9"/>
        <v>8557668</v>
      </c>
      <c r="I49" s="79">
        <f t="shared" si="9"/>
        <v>20690726</v>
      </c>
      <c r="J49" s="79">
        <f t="shared" si="9"/>
        <v>29314383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29314383</v>
      </c>
      <c r="X49" s="79">
        <f t="shared" si="9"/>
        <v>134800012</v>
      </c>
      <c r="Y49" s="79">
        <f t="shared" si="9"/>
        <v>-105485629</v>
      </c>
      <c r="Z49" s="80">
        <f t="shared" si="5"/>
        <v>-78.25342701008069</v>
      </c>
      <c r="AA49" s="81">
        <f>SUM(AA41:AA48)</f>
        <v>539200043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83498996</v>
      </c>
      <c r="F51" s="67">
        <f t="shared" si="10"/>
        <v>83498996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20874749</v>
      </c>
      <c r="Y51" s="67">
        <f t="shared" si="10"/>
        <v>-20874749</v>
      </c>
      <c r="Z51" s="69">
        <f>+IF(X51&lt;&gt;0,+(Y51/X51)*100,0)</f>
        <v>-100</v>
      </c>
      <c r="AA51" s="68">
        <f>SUM(AA57:AA61)</f>
        <v>83498996</v>
      </c>
    </row>
    <row r="52" spans="1:27" ht="13.5">
      <c r="A52" s="84" t="s">
        <v>32</v>
      </c>
      <c r="B52" s="47"/>
      <c r="C52" s="9"/>
      <c r="D52" s="10"/>
      <c r="E52" s="11">
        <v>11678120</v>
      </c>
      <c r="F52" s="11">
        <v>11678120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2919530</v>
      </c>
      <c r="Y52" s="11">
        <v>-2919530</v>
      </c>
      <c r="Z52" s="2">
        <v>-100</v>
      </c>
      <c r="AA52" s="15">
        <v>11678120</v>
      </c>
    </row>
    <row r="53" spans="1:27" ht="13.5">
      <c r="A53" s="84" t="s">
        <v>33</v>
      </c>
      <c r="B53" s="47"/>
      <c r="C53" s="9"/>
      <c r="D53" s="10"/>
      <c r="E53" s="11">
        <v>13490817</v>
      </c>
      <c r="F53" s="11">
        <v>13490817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3372704</v>
      </c>
      <c r="Y53" s="11">
        <v>-3372704</v>
      </c>
      <c r="Z53" s="2">
        <v>-100</v>
      </c>
      <c r="AA53" s="15">
        <v>13490817</v>
      </c>
    </row>
    <row r="54" spans="1:27" ht="13.5">
      <c r="A54" s="84" t="s">
        <v>34</v>
      </c>
      <c r="B54" s="47"/>
      <c r="C54" s="9"/>
      <c r="D54" s="10"/>
      <c r="E54" s="11">
        <v>11077018</v>
      </c>
      <c r="F54" s="11">
        <v>11077018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2769255</v>
      </c>
      <c r="Y54" s="11">
        <v>-2769255</v>
      </c>
      <c r="Z54" s="2">
        <v>-100</v>
      </c>
      <c r="AA54" s="15">
        <v>11077018</v>
      </c>
    </row>
    <row r="55" spans="1:27" ht="13.5">
      <c r="A55" s="84" t="s">
        <v>35</v>
      </c>
      <c r="B55" s="47"/>
      <c r="C55" s="9"/>
      <c r="D55" s="10"/>
      <c r="E55" s="11">
        <v>11225285</v>
      </c>
      <c r="F55" s="11">
        <v>11225285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2806321</v>
      </c>
      <c r="Y55" s="11">
        <v>-2806321</v>
      </c>
      <c r="Z55" s="2">
        <v>-100</v>
      </c>
      <c r="AA55" s="15">
        <v>11225285</v>
      </c>
    </row>
    <row r="56" spans="1:27" ht="13.5">
      <c r="A56" s="84" t="s">
        <v>36</v>
      </c>
      <c r="B56" s="47"/>
      <c r="C56" s="9"/>
      <c r="D56" s="10"/>
      <c r="E56" s="11">
        <v>3279405</v>
      </c>
      <c r="F56" s="11">
        <v>3279405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819851</v>
      </c>
      <c r="Y56" s="11">
        <v>-819851</v>
      </c>
      <c r="Z56" s="2">
        <v>-100</v>
      </c>
      <c r="AA56" s="15">
        <v>3279405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50750645</v>
      </c>
      <c r="F57" s="51">
        <f t="shared" si="11"/>
        <v>50750645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12687661</v>
      </c>
      <c r="Y57" s="51">
        <f t="shared" si="11"/>
        <v>-12687661</v>
      </c>
      <c r="Z57" s="52">
        <f>+IF(X57&lt;&gt;0,+(Y57/X57)*100,0)</f>
        <v>-100</v>
      </c>
      <c r="AA57" s="53">
        <f>SUM(AA52:AA56)</f>
        <v>50750645</v>
      </c>
    </row>
    <row r="58" spans="1:27" ht="13.5">
      <c r="A58" s="86" t="s">
        <v>38</v>
      </c>
      <c r="B58" s="35"/>
      <c r="C58" s="9"/>
      <c r="D58" s="10"/>
      <c r="E58" s="11">
        <v>21704536</v>
      </c>
      <c r="F58" s="11">
        <v>21704536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5426134</v>
      </c>
      <c r="Y58" s="11">
        <v>-5426134</v>
      </c>
      <c r="Z58" s="2">
        <v>-100</v>
      </c>
      <c r="AA58" s="15">
        <v>21704536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11043815</v>
      </c>
      <c r="F61" s="11">
        <v>11043815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2760954</v>
      </c>
      <c r="Y61" s="11">
        <v>-2760954</v>
      </c>
      <c r="Z61" s="2">
        <v>-100</v>
      </c>
      <c r="AA61" s="15">
        <v>11043815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1097026</v>
      </c>
      <c r="H65" s="11">
        <v>1382727</v>
      </c>
      <c r="I65" s="11">
        <v>1369491</v>
      </c>
      <c r="J65" s="11">
        <v>3849244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3849244</v>
      </c>
      <c r="X65" s="11"/>
      <c r="Y65" s="11">
        <v>3849244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515602</v>
      </c>
      <c r="H66" s="14">
        <v>1077654</v>
      </c>
      <c r="I66" s="14">
        <v>1006135</v>
      </c>
      <c r="J66" s="14">
        <v>2599391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2599391</v>
      </c>
      <c r="X66" s="14"/>
      <c r="Y66" s="14">
        <v>2599391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83498996</v>
      </c>
      <c r="F68" s="11"/>
      <c r="G68" s="11">
        <v>621673</v>
      </c>
      <c r="H68" s="11">
        <v>1170469</v>
      </c>
      <c r="I68" s="11">
        <v>3791294</v>
      </c>
      <c r="J68" s="11">
        <v>5583436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5583436</v>
      </c>
      <c r="X68" s="11"/>
      <c r="Y68" s="11">
        <v>5583436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83498996</v>
      </c>
      <c r="F69" s="79">
        <f t="shared" si="12"/>
        <v>0</v>
      </c>
      <c r="G69" s="79">
        <f t="shared" si="12"/>
        <v>2234301</v>
      </c>
      <c r="H69" s="79">
        <f t="shared" si="12"/>
        <v>3630850</v>
      </c>
      <c r="I69" s="79">
        <f t="shared" si="12"/>
        <v>6166920</v>
      </c>
      <c r="J69" s="79">
        <f t="shared" si="12"/>
        <v>12032071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12032071</v>
      </c>
      <c r="X69" s="79">
        <f t="shared" si="12"/>
        <v>0</v>
      </c>
      <c r="Y69" s="79">
        <f t="shared" si="12"/>
        <v>12032071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117246706</v>
      </c>
      <c r="D5" s="42">
        <f t="shared" si="0"/>
        <v>0</v>
      </c>
      <c r="E5" s="43">
        <f t="shared" si="0"/>
        <v>83928519</v>
      </c>
      <c r="F5" s="43">
        <f t="shared" si="0"/>
        <v>83928519</v>
      </c>
      <c r="G5" s="43">
        <f t="shared" si="0"/>
        <v>9529387</v>
      </c>
      <c r="H5" s="43">
        <f t="shared" si="0"/>
        <v>3410141</v>
      </c>
      <c r="I5" s="43">
        <f t="shared" si="0"/>
        <v>5151288</v>
      </c>
      <c r="J5" s="43">
        <f t="shared" si="0"/>
        <v>18090816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18090816</v>
      </c>
      <c r="X5" s="43">
        <f t="shared" si="0"/>
        <v>20982132</v>
      </c>
      <c r="Y5" s="43">
        <f t="shared" si="0"/>
        <v>-2891316</v>
      </c>
      <c r="Z5" s="44">
        <f>+IF(X5&lt;&gt;0,+(Y5/X5)*100,0)</f>
        <v>-13.779896151639882</v>
      </c>
      <c r="AA5" s="45">
        <f>SUM(AA11:AA18)</f>
        <v>83928519</v>
      </c>
    </row>
    <row r="6" spans="1:27" ht="13.5">
      <c r="A6" s="46" t="s">
        <v>32</v>
      </c>
      <c r="B6" s="47"/>
      <c r="C6" s="9">
        <v>34065210</v>
      </c>
      <c r="D6" s="10"/>
      <c r="E6" s="11">
        <v>10798007</v>
      </c>
      <c r="F6" s="11">
        <v>10798007</v>
      </c>
      <c r="G6" s="11">
        <v>2241160</v>
      </c>
      <c r="H6" s="11">
        <v>1413118</v>
      </c>
      <c r="I6" s="11">
        <v>2177912</v>
      </c>
      <c r="J6" s="11">
        <v>5832190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5832190</v>
      </c>
      <c r="X6" s="11">
        <v>2699502</v>
      </c>
      <c r="Y6" s="11">
        <v>3132688</v>
      </c>
      <c r="Z6" s="2">
        <v>116.05</v>
      </c>
      <c r="AA6" s="15">
        <v>10798007</v>
      </c>
    </row>
    <row r="7" spans="1:27" ht="13.5">
      <c r="A7" s="46" t="s">
        <v>33</v>
      </c>
      <c r="B7" s="47"/>
      <c r="C7" s="9">
        <v>2826706</v>
      </c>
      <c r="D7" s="10"/>
      <c r="E7" s="11">
        <v>2841718</v>
      </c>
      <c r="F7" s="11">
        <v>2841718</v>
      </c>
      <c r="G7" s="11"/>
      <c r="H7" s="11">
        <v>1048191</v>
      </c>
      <c r="I7" s="11"/>
      <c r="J7" s="11">
        <v>1048191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1048191</v>
      </c>
      <c r="X7" s="11">
        <v>710430</v>
      </c>
      <c r="Y7" s="11">
        <v>337761</v>
      </c>
      <c r="Z7" s="2">
        <v>47.54</v>
      </c>
      <c r="AA7" s="15">
        <v>2841718</v>
      </c>
    </row>
    <row r="8" spans="1:27" ht="13.5">
      <c r="A8" s="46" t="s">
        <v>34</v>
      </c>
      <c r="B8" s="47"/>
      <c r="C8" s="9">
        <v>9774638</v>
      </c>
      <c r="D8" s="10"/>
      <c r="E8" s="11">
        <v>5165531</v>
      </c>
      <c r="F8" s="11">
        <v>5165531</v>
      </c>
      <c r="G8" s="11">
        <v>828473</v>
      </c>
      <c r="H8" s="11"/>
      <c r="I8" s="11"/>
      <c r="J8" s="11">
        <v>828473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828473</v>
      </c>
      <c r="X8" s="11">
        <v>1291383</v>
      </c>
      <c r="Y8" s="11">
        <v>-462910</v>
      </c>
      <c r="Z8" s="2">
        <v>-35.85</v>
      </c>
      <c r="AA8" s="15">
        <v>5165531</v>
      </c>
    </row>
    <row r="9" spans="1:27" ht="13.5">
      <c r="A9" s="46" t="s">
        <v>35</v>
      </c>
      <c r="B9" s="47"/>
      <c r="C9" s="9">
        <v>25445554</v>
      </c>
      <c r="D9" s="10"/>
      <c r="E9" s="11">
        <v>3613948</v>
      </c>
      <c r="F9" s="11">
        <v>3613948</v>
      </c>
      <c r="G9" s="11">
        <v>315595</v>
      </c>
      <c r="H9" s="11"/>
      <c r="I9" s="11">
        <v>82206</v>
      </c>
      <c r="J9" s="11">
        <v>397801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397801</v>
      </c>
      <c r="X9" s="11">
        <v>903487</v>
      </c>
      <c r="Y9" s="11">
        <v>-505686</v>
      </c>
      <c r="Z9" s="2">
        <v>-55.97</v>
      </c>
      <c r="AA9" s="15">
        <v>3613948</v>
      </c>
    </row>
    <row r="10" spans="1:27" ht="13.5">
      <c r="A10" s="46" t="s">
        <v>36</v>
      </c>
      <c r="B10" s="47"/>
      <c r="C10" s="9">
        <v>21146804</v>
      </c>
      <c r="D10" s="10"/>
      <c r="E10" s="11">
        <v>8396859</v>
      </c>
      <c r="F10" s="11">
        <v>8396859</v>
      </c>
      <c r="G10" s="11">
        <v>1049796</v>
      </c>
      <c r="H10" s="11">
        <v>776224</v>
      </c>
      <c r="I10" s="11"/>
      <c r="J10" s="11">
        <v>1826020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1826020</v>
      </c>
      <c r="X10" s="11">
        <v>2099215</v>
      </c>
      <c r="Y10" s="11">
        <v>-273195</v>
      </c>
      <c r="Z10" s="2">
        <v>-13.01</v>
      </c>
      <c r="AA10" s="15">
        <v>8396859</v>
      </c>
    </row>
    <row r="11" spans="1:27" ht="13.5">
      <c r="A11" s="48" t="s">
        <v>37</v>
      </c>
      <c r="B11" s="47"/>
      <c r="C11" s="49">
        <f aca="true" t="shared" si="1" ref="C11:Y11">SUM(C6:C10)</f>
        <v>93258912</v>
      </c>
      <c r="D11" s="50">
        <f t="shared" si="1"/>
        <v>0</v>
      </c>
      <c r="E11" s="51">
        <f t="shared" si="1"/>
        <v>30816063</v>
      </c>
      <c r="F11" s="51">
        <f t="shared" si="1"/>
        <v>30816063</v>
      </c>
      <c r="G11" s="51">
        <f t="shared" si="1"/>
        <v>4435024</v>
      </c>
      <c r="H11" s="51">
        <f t="shared" si="1"/>
        <v>3237533</v>
      </c>
      <c r="I11" s="51">
        <f t="shared" si="1"/>
        <v>2260118</v>
      </c>
      <c r="J11" s="51">
        <f t="shared" si="1"/>
        <v>9932675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9932675</v>
      </c>
      <c r="X11" s="51">
        <f t="shared" si="1"/>
        <v>7704017</v>
      </c>
      <c r="Y11" s="51">
        <f t="shared" si="1"/>
        <v>2228658</v>
      </c>
      <c r="Z11" s="52">
        <f>+IF(X11&lt;&gt;0,+(Y11/X11)*100,0)</f>
        <v>28.928518719519957</v>
      </c>
      <c r="AA11" s="53">
        <f>SUM(AA6:AA10)</f>
        <v>30816063</v>
      </c>
    </row>
    <row r="12" spans="1:27" ht="13.5">
      <c r="A12" s="54" t="s">
        <v>38</v>
      </c>
      <c r="B12" s="35"/>
      <c r="C12" s="9">
        <v>16060988</v>
      </c>
      <c r="D12" s="10"/>
      <c r="E12" s="11">
        <v>25987362</v>
      </c>
      <c r="F12" s="11">
        <v>25987362</v>
      </c>
      <c r="G12" s="11">
        <v>5079803</v>
      </c>
      <c r="H12" s="11">
        <v>172608</v>
      </c>
      <c r="I12" s="11">
        <v>1405808</v>
      </c>
      <c r="J12" s="11">
        <v>6658219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6658219</v>
      </c>
      <c r="X12" s="11">
        <v>6496841</v>
      </c>
      <c r="Y12" s="11">
        <v>161378</v>
      </c>
      <c r="Z12" s="2">
        <v>2.48</v>
      </c>
      <c r="AA12" s="15">
        <v>25987362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7926806</v>
      </c>
      <c r="D15" s="10"/>
      <c r="E15" s="11">
        <v>27125094</v>
      </c>
      <c r="F15" s="11">
        <v>27125094</v>
      </c>
      <c r="G15" s="11">
        <v>14560</v>
      </c>
      <c r="H15" s="11"/>
      <c r="I15" s="11">
        <v>1485362</v>
      </c>
      <c r="J15" s="11">
        <v>1499922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1499922</v>
      </c>
      <c r="X15" s="11">
        <v>6781274</v>
      </c>
      <c r="Y15" s="11">
        <v>-5281352</v>
      </c>
      <c r="Z15" s="2">
        <v>-77.88</v>
      </c>
      <c r="AA15" s="15">
        <v>27125094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49434483</v>
      </c>
      <c r="F20" s="60">
        <f t="shared" si="2"/>
        <v>49434483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12358621</v>
      </c>
      <c r="Y20" s="60">
        <f t="shared" si="2"/>
        <v>-12358621</v>
      </c>
      <c r="Z20" s="61">
        <f>+IF(X20&lt;&gt;0,+(Y20/X20)*100,0)</f>
        <v>-100</v>
      </c>
      <c r="AA20" s="62">
        <f>SUM(AA26:AA33)</f>
        <v>49434483</v>
      </c>
    </row>
    <row r="21" spans="1:27" ht="13.5">
      <c r="A21" s="46" t="s">
        <v>32</v>
      </c>
      <c r="B21" s="47"/>
      <c r="C21" s="9"/>
      <c r="D21" s="10"/>
      <c r="E21" s="11">
        <v>13593160</v>
      </c>
      <c r="F21" s="11">
        <v>13593160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3398290</v>
      </c>
      <c r="Y21" s="11">
        <v>-3398290</v>
      </c>
      <c r="Z21" s="2">
        <v>-100</v>
      </c>
      <c r="AA21" s="15">
        <v>13593160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35841323</v>
      </c>
      <c r="F24" s="11">
        <v>35841323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8960331</v>
      </c>
      <c r="Y24" s="11">
        <v>-8960331</v>
      </c>
      <c r="Z24" s="2">
        <v>-100</v>
      </c>
      <c r="AA24" s="15">
        <v>35841323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49434483</v>
      </c>
      <c r="F26" s="51">
        <f t="shared" si="3"/>
        <v>49434483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12358621</v>
      </c>
      <c r="Y26" s="51">
        <f t="shared" si="3"/>
        <v>-12358621</v>
      </c>
      <c r="Z26" s="52">
        <f>+IF(X26&lt;&gt;0,+(Y26/X26)*100,0)</f>
        <v>-100</v>
      </c>
      <c r="AA26" s="53">
        <f>SUM(AA21:AA25)</f>
        <v>49434483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34065210</v>
      </c>
      <c r="D36" s="10">
        <f t="shared" si="4"/>
        <v>0</v>
      </c>
      <c r="E36" s="11">
        <f t="shared" si="4"/>
        <v>24391167</v>
      </c>
      <c r="F36" s="11">
        <f t="shared" si="4"/>
        <v>24391167</v>
      </c>
      <c r="G36" s="11">
        <f t="shared" si="4"/>
        <v>2241160</v>
      </c>
      <c r="H36" s="11">
        <f t="shared" si="4"/>
        <v>1413118</v>
      </c>
      <c r="I36" s="11">
        <f t="shared" si="4"/>
        <v>2177912</v>
      </c>
      <c r="J36" s="11">
        <f t="shared" si="4"/>
        <v>5832190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5832190</v>
      </c>
      <c r="X36" s="11">
        <f t="shared" si="4"/>
        <v>6097792</v>
      </c>
      <c r="Y36" s="11">
        <f t="shared" si="4"/>
        <v>-265602</v>
      </c>
      <c r="Z36" s="2">
        <f aca="true" t="shared" si="5" ref="Z36:Z49">+IF(X36&lt;&gt;0,+(Y36/X36)*100,0)</f>
        <v>-4.355707770943974</v>
      </c>
      <c r="AA36" s="15">
        <f>AA6+AA21</f>
        <v>24391167</v>
      </c>
    </row>
    <row r="37" spans="1:27" ht="13.5">
      <c r="A37" s="46" t="s">
        <v>33</v>
      </c>
      <c r="B37" s="47"/>
      <c r="C37" s="9">
        <f t="shared" si="4"/>
        <v>2826706</v>
      </c>
      <c r="D37" s="10">
        <f t="shared" si="4"/>
        <v>0</v>
      </c>
      <c r="E37" s="11">
        <f t="shared" si="4"/>
        <v>2841718</v>
      </c>
      <c r="F37" s="11">
        <f t="shared" si="4"/>
        <v>2841718</v>
      </c>
      <c r="G37" s="11">
        <f t="shared" si="4"/>
        <v>0</v>
      </c>
      <c r="H37" s="11">
        <f t="shared" si="4"/>
        <v>1048191</v>
      </c>
      <c r="I37" s="11">
        <f t="shared" si="4"/>
        <v>0</v>
      </c>
      <c r="J37" s="11">
        <f t="shared" si="4"/>
        <v>1048191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1048191</v>
      </c>
      <c r="X37" s="11">
        <f t="shared" si="4"/>
        <v>710430</v>
      </c>
      <c r="Y37" s="11">
        <f t="shared" si="4"/>
        <v>337761</v>
      </c>
      <c r="Z37" s="2">
        <f t="shared" si="5"/>
        <v>47.543178075250204</v>
      </c>
      <c r="AA37" s="15">
        <f>AA7+AA22</f>
        <v>2841718</v>
      </c>
    </row>
    <row r="38" spans="1:27" ht="13.5">
      <c r="A38" s="46" t="s">
        <v>34</v>
      </c>
      <c r="B38" s="47"/>
      <c r="C38" s="9">
        <f t="shared" si="4"/>
        <v>9774638</v>
      </c>
      <c r="D38" s="10">
        <f t="shared" si="4"/>
        <v>0</v>
      </c>
      <c r="E38" s="11">
        <f t="shared" si="4"/>
        <v>5165531</v>
      </c>
      <c r="F38" s="11">
        <f t="shared" si="4"/>
        <v>5165531</v>
      </c>
      <c r="G38" s="11">
        <f t="shared" si="4"/>
        <v>828473</v>
      </c>
      <c r="H38" s="11">
        <f t="shared" si="4"/>
        <v>0</v>
      </c>
      <c r="I38" s="11">
        <f t="shared" si="4"/>
        <v>0</v>
      </c>
      <c r="J38" s="11">
        <f t="shared" si="4"/>
        <v>828473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828473</v>
      </c>
      <c r="X38" s="11">
        <f t="shared" si="4"/>
        <v>1291383</v>
      </c>
      <c r="Y38" s="11">
        <f t="shared" si="4"/>
        <v>-462910</v>
      </c>
      <c r="Z38" s="2">
        <f t="shared" si="5"/>
        <v>-35.846065806968184</v>
      </c>
      <c r="AA38" s="15">
        <f>AA8+AA23</f>
        <v>5165531</v>
      </c>
    </row>
    <row r="39" spans="1:27" ht="13.5">
      <c r="A39" s="46" t="s">
        <v>35</v>
      </c>
      <c r="B39" s="47"/>
      <c r="C39" s="9">
        <f t="shared" si="4"/>
        <v>25445554</v>
      </c>
      <c r="D39" s="10">
        <f t="shared" si="4"/>
        <v>0</v>
      </c>
      <c r="E39" s="11">
        <f t="shared" si="4"/>
        <v>39455271</v>
      </c>
      <c r="F39" s="11">
        <f t="shared" si="4"/>
        <v>39455271</v>
      </c>
      <c r="G39" s="11">
        <f t="shared" si="4"/>
        <v>315595</v>
      </c>
      <c r="H39" s="11">
        <f t="shared" si="4"/>
        <v>0</v>
      </c>
      <c r="I39" s="11">
        <f t="shared" si="4"/>
        <v>82206</v>
      </c>
      <c r="J39" s="11">
        <f t="shared" si="4"/>
        <v>397801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397801</v>
      </c>
      <c r="X39" s="11">
        <f t="shared" si="4"/>
        <v>9863818</v>
      </c>
      <c r="Y39" s="11">
        <f t="shared" si="4"/>
        <v>-9466017</v>
      </c>
      <c r="Z39" s="2">
        <f t="shared" si="5"/>
        <v>-95.96706873545314</v>
      </c>
      <c r="AA39" s="15">
        <f>AA9+AA24</f>
        <v>39455271</v>
      </c>
    </row>
    <row r="40" spans="1:27" ht="13.5">
      <c r="A40" s="46" t="s">
        <v>36</v>
      </c>
      <c r="B40" s="47"/>
      <c r="C40" s="9">
        <f t="shared" si="4"/>
        <v>21146804</v>
      </c>
      <c r="D40" s="10">
        <f t="shared" si="4"/>
        <v>0</v>
      </c>
      <c r="E40" s="11">
        <f t="shared" si="4"/>
        <v>8396859</v>
      </c>
      <c r="F40" s="11">
        <f t="shared" si="4"/>
        <v>8396859</v>
      </c>
      <c r="G40" s="11">
        <f t="shared" si="4"/>
        <v>1049796</v>
      </c>
      <c r="H40" s="11">
        <f t="shared" si="4"/>
        <v>776224</v>
      </c>
      <c r="I40" s="11">
        <f t="shared" si="4"/>
        <v>0</v>
      </c>
      <c r="J40" s="11">
        <f t="shared" si="4"/>
        <v>1826020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1826020</v>
      </c>
      <c r="X40" s="11">
        <f t="shared" si="4"/>
        <v>2099215</v>
      </c>
      <c r="Y40" s="11">
        <f t="shared" si="4"/>
        <v>-273195</v>
      </c>
      <c r="Z40" s="2">
        <f t="shared" si="5"/>
        <v>-13.014150527697257</v>
      </c>
      <c r="AA40" s="15">
        <f>AA10+AA25</f>
        <v>8396859</v>
      </c>
    </row>
    <row r="41" spans="1:27" ht="13.5">
      <c r="A41" s="48" t="s">
        <v>37</v>
      </c>
      <c r="B41" s="47"/>
      <c r="C41" s="49">
        <f aca="true" t="shared" si="6" ref="C41:Y41">SUM(C36:C40)</f>
        <v>93258912</v>
      </c>
      <c r="D41" s="50">
        <f t="shared" si="6"/>
        <v>0</v>
      </c>
      <c r="E41" s="51">
        <f t="shared" si="6"/>
        <v>80250546</v>
      </c>
      <c r="F41" s="51">
        <f t="shared" si="6"/>
        <v>80250546</v>
      </c>
      <c r="G41" s="51">
        <f t="shared" si="6"/>
        <v>4435024</v>
      </c>
      <c r="H41" s="51">
        <f t="shared" si="6"/>
        <v>3237533</v>
      </c>
      <c r="I41" s="51">
        <f t="shared" si="6"/>
        <v>2260118</v>
      </c>
      <c r="J41" s="51">
        <f t="shared" si="6"/>
        <v>9932675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9932675</v>
      </c>
      <c r="X41" s="51">
        <f t="shared" si="6"/>
        <v>20062638</v>
      </c>
      <c r="Y41" s="51">
        <f t="shared" si="6"/>
        <v>-10129963</v>
      </c>
      <c r="Z41" s="52">
        <f t="shared" si="5"/>
        <v>-50.49168010707265</v>
      </c>
      <c r="AA41" s="53">
        <f>SUM(AA36:AA40)</f>
        <v>80250546</v>
      </c>
    </row>
    <row r="42" spans="1:27" ht="13.5">
      <c r="A42" s="54" t="s">
        <v>38</v>
      </c>
      <c r="B42" s="35"/>
      <c r="C42" s="65">
        <f aca="true" t="shared" si="7" ref="C42:Y48">C12+C27</f>
        <v>16060988</v>
      </c>
      <c r="D42" s="66">
        <f t="shared" si="7"/>
        <v>0</v>
      </c>
      <c r="E42" s="67">
        <f t="shared" si="7"/>
        <v>25987362</v>
      </c>
      <c r="F42" s="67">
        <f t="shared" si="7"/>
        <v>25987362</v>
      </c>
      <c r="G42" s="67">
        <f t="shared" si="7"/>
        <v>5079803</v>
      </c>
      <c r="H42" s="67">
        <f t="shared" si="7"/>
        <v>172608</v>
      </c>
      <c r="I42" s="67">
        <f t="shared" si="7"/>
        <v>1405808</v>
      </c>
      <c r="J42" s="67">
        <f t="shared" si="7"/>
        <v>6658219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6658219</v>
      </c>
      <c r="X42" s="67">
        <f t="shared" si="7"/>
        <v>6496841</v>
      </c>
      <c r="Y42" s="67">
        <f t="shared" si="7"/>
        <v>161378</v>
      </c>
      <c r="Z42" s="69">
        <f t="shared" si="5"/>
        <v>2.483945659128798</v>
      </c>
      <c r="AA42" s="68">
        <f aca="true" t="shared" si="8" ref="AA42:AA48">AA12+AA27</f>
        <v>25987362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7926806</v>
      </c>
      <c r="D45" s="66">
        <f t="shared" si="7"/>
        <v>0</v>
      </c>
      <c r="E45" s="67">
        <f t="shared" si="7"/>
        <v>27125094</v>
      </c>
      <c r="F45" s="67">
        <f t="shared" si="7"/>
        <v>27125094</v>
      </c>
      <c r="G45" s="67">
        <f t="shared" si="7"/>
        <v>14560</v>
      </c>
      <c r="H45" s="67">
        <f t="shared" si="7"/>
        <v>0</v>
      </c>
      <c r="I45" s="67">
        <f t="shared" si="7"/>
        <v>1485362</v>
      </c>
      <c r="J45" s="67">
        <f t="shared" si="7"/>
        <v>1499922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1499922</v>
      </c>
      <c r="X45" s="67">
        <f t="shared" si="7"/>
        <v>6781274</v>
      </c>
      <c r="Y45" s="67">
        <f t="shared" si="7"/>
        <v>-5281352</v>
      </c>
      <c r="Z45" s="69">
        <f t="shared" si="5"/>
        <v>-77.8814128436633</v>
      </c>
      <c r="AA45" s="68">
        <f t="shared" si="8"/>
        <v>27125094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117246706</v>
      </c>
      <c r="D49" s="78">
        <f t="shared" si="9"/>
        <v>0</v>
      </c>
      <c r="E49" s="79">
        <f t="shared" si="9"/>
        <v>133363002</v>
      </c>
      <c r="F49" s="79">
        <f t="shared" si="9"/>
        <v>133363002</v>
      </c>
      <c r="G49" s="79">
        <f t="shared" si="9"/>
        <v>9529387</v>
      </c>
      <c r="H49" s="79">
        <f t="shared" si="9"/>
        <v>3410141</v>
      </c>
      <c r="I49" s="79">
        <f t="shared" si="9"/>
        <v>5151288</v>
      </c>
      <c r="J49" s="79">
        <f t="shared" si="9"/>
        <v>18090816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18090816</v>
      </c>
      <c r="X49" s="79">
        <f t="shared" si="9"/>
        <v>33340753</v>
      </c>
      <c r="Y49" s="79">
        <f t="shared" si="9"/>
        <v>-15249937</v>
      </c>
      <c r="Z49" s="80">
        <f t="shared" si="5"/>
        <v>-45.7396298157993</v>
      </c>
      <c r="AA49" s="81">
        <f>SUM(AA41:AA48)</f>
        <v>133363002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39024154</v>
      </c>
      <c r="D51" s="66">
        <f t="shared" si="10"/>
        <v>0</v>
      </c>
      <c r="E51" s="67">
        <f t="shared" si="10"/>
        <v>230690767</v>
      </c>
      <c r="F51" s="67">
        <f t="shared" si="10"/>
        <v>230690767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57672693</v>
      </c>
      <c r="Y51" s="67">
        <f t="shared" si="10"/>
        <v>-57672693</v>
      </c>
      <c r="Z51" s="69">
        <f>+IF(X51&lt;&gt;0,+(Y51/X51)*100,0)</f>
        <v>-100</v>
      </c>
      <c r="AA51" s="68">
        <f>SUM(AA57:AA61)</f>
        <v>230690767</v>
      </c>
    </row>
    <row r="52" spans="1:27" ht="13.5">
      <c r="A52" s="84" t="s">
        <v>32</v>
      </c>
      <c r="B52" s="47"/>
      <c r="C52" s="9">
        <v>2969654</v>
      </c>
      <c r="D52" s="10"/>
      <c r="E52" s="11">
        <v>68250563</v>
      </c>
      <c r="F52" s="11">
        <v>68250563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17062641</v>
      </c>
      <c r="Y52" s="11">
        <v>-17062641</v>
      </c>
      <c r="Z52" s="2">
        <v>-100</v>
      </c>
      <c r="AA52" s="15">
        <v>68250563</v>
      </c>
    </row>
    <row r="53" spans="1:27" ht="13.5">
      <c r="A53" s="84" t="s">
        <v>33</v>
      </c>
      <c r="B53" s="47"/>
      <c r="C53" s="9">
        <v>16682525</v>
      </c>
      <c r="D53" s="10"/>
      <c r="E53" s="11">
        <v>53483354</v>
      </c>
      <c r="F53" s="11">
        <v>53483354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13370839</v>
      </c>
      <c r="Y53" s="11">
        <v>-13370839</v>
      </c>
      <c r="Z53" s="2">
        <v>-100</v>
      </c>
      <c r="AA53" s="15">
        <v>53483354</v>
      </c>
    </row>
    <row r="54" spans="1:27" ht="13.5">
      <c r="A54" s="84" t="s">
        <v>34</v>
      </c>
      <c r="B54" s="47"/>
      <c r="C54" s="9">
        <v>7483800</v>
      </c>
      <c r="D54" s="10"/>
      <c r="E54" s="11">
        <v>29211082</v>
      </c>
      <c r="F54" s="11">
        <v>29211082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7302771</v>
      </c>
      <c r="Y54" s="11">
        <v>-7302771</v>
      </c>
      <c r="Z54" s="2">
        <v>-100</v>
      </c>
      <c r="AA54" s="15">
        <v>29211082</v>
      </c>
    </row>
    <row r="55" spans="1:27" ht="13.5">
      <c r="A55" s="84" t="s">
        <v>35</v>
      </c>
      <c r="B55" s="47"/>
      <c r="C55" s="9">
        <v>8949443</v>
      </c>
      <c r="D55" s="10"/>
      <c r="E55" s="11">
        <v>33280565</v>
      </c>
      <c r="F55" s="11">
        <v>33280565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8320141</v>
      </c>
      <c r="Y55" s="11">
        <v>-8320141</v>
      </c>
      <c r="Z55" s="2">
        <v>-100</v>
      </c>
      <c r="AA55" s="15">
        <v>33280565</v>
      </c>
    </row>
    <row r="56" spans="1:27" ht="13.5">
      <c r="A56" s="84" t="s">
        <v>36</v>
      </c>
      <c r="B56" s="47"/>
      <c r="C56" s="9">
        <v>131353</v>
      </c>
      <c r="D56" s="10"/>
      <c r="E56" s="11">
        <v>12142051</v>
      </c>
      <c r="F56" s="11">
        <v>12142051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3035513</v>
      </c>
      <c r="Y56" s="11">
        <v>-3035513</v>
      </c>
      <c r="Z56" s="2">
        <v>-100</v>
      </c>
      <c r="AA56" s="15">
        <v>12142051</v>
      </c>
    </row>
    <row r="57" spans="1:27" ht="13.5">
      <c r="A57" s="85" t="s">
        <v>37</v>
      </c>
      <c r="B57" s="47"/>
      <c r="C57" s="49">
        <f aca="true" t="shared" si="11" ref="C57:Y57">SUM(C52:C56)</f>
        <v>36216775</v>
      </c>
      <c r="D57" s="50">
        <f t="shared" si="11"/>
        <v>0</v>
      </c>
      <c r="E57" s="51">
        <f t="shared" si="11"/>
        <v>196367615</v>
      </c>
      <c r="F57" s="51">
        <f t="shared" si="11"/>
        <v>196367615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49091905</v>
      </c>
      <c r="Y57" s="51">
        <f t="shared" si="11"/>
        <v>-49091905</v>
      </c>
      <c r="Z57" s="52">
        <f>+IF(X57&lt;&gt;0,+(Y57/X57)*100,0)</f>
        <v>-100</v>
      </c>
      <c r="AA57" s="53">
        <f>SUM(AA52:AA56)</f>
        <v>196367615</v>
      </c>
    </row>
    <row r="58" spans="1:27" ht="13.5">
      <c r="A58" s="86" t="s">
        <v>38</v>
      </c>
      <c r="B58" s="35"/>
      <c r="C58" s="9">
        <v>1437626</v>
      </c>
      <c r="D58" s="10"/>
      <c r="E58" s="11">
        <v>4454520</v>
      </c>
      <c r="F58" s="11">
        <v>4454520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1113630</v>
      </c>
      <c r="Y58" s="11">
        <v>-1113630</v>
      </c>
      <c r="Z58" s="2">
        <v>-100</v>
      </c>
      <c r="AA58" s="15">
        <v>4454520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1369753</v>
      </c>
      <c r="D61" s="10"/>
      <c r="E61" s="11">
        <v>29868632</v>
      </c>
      <c r="F61" s="11">
        <v>29868632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7467158</v>
      </c>
      <c r="Y61" s="11">
        <v>-7467158</v>
      </c>
      <c r="Z61" s="2">
        <v>-100</v>
      </c>
      <c r="AA61" s="15">
        <v>29868632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2433397</v>
      </c>
      <c r="H65" s="11">
        <v>2337083</v>
      </c>
      <c r="I65" s="11">
        <v>2314692</v>
      </c>
      <c r="J65" s="11">
        <v>7085172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7085172</v>
      </c>
      <c r="X65" s="11"/>
      <c r="Y65" s="11">
        <v>7085172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230690767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1839212</v>
      </c>
      <c r="H68" s="11">
        <v>8959577</v>
      </c>
      <c r="I68" s="11">
        <v>5002406</v>
      </c>
      <c r="J68" s="11">
        <v>15801195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15801195</v>
      </c>
      <c r="X68" s="11"/>
      <c r="Y68" s="11">
        <v>15801195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230690767</v>
      </c>
      <c r="F69" s="79">
        <f t="shared" si="12"/>
        <v>0</v>
      </c>
      <c r="G69" s="79">
        <f t="shared" si="12"/>
        <v>4272609</v>
      </c>
      <c r="H69" s="79">
        <f t="shared" si="12"/>
        <v>11296660</v>
      </c>
      <c r="I69" s="79">
        <f t="shared" si="12"/>
        <v>7317098</v>
      </c>
      <c r="J69" s="79">
        <f t="shared" si="12"/>
        <v>22886367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22886367</v>
      </c>
      <c r="X69" s="79">
        <f t="shared" si="12"/>
        <v>0</v>
      </c>
      <c r="Y69" s="79">
        <f t="shared" si="12"/>
        <v>22886367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169553481</v>
      </c>
      <c r="D5" s="42">
        <f t="shared" si="0"/>
        <v>0</v>
      </c>
      <c r="E5" s="43">
        <f t="shared" si="0"/>
        <v>207335045</v>
      </c>
      <c r="F5" s="43">
        <f t="shared" si="0"/>
        <v>222885235</v>
      </c>
      <c r="G5" s="43">
        <f t="shared" si="0"/>
        <v>1016326</v>
      </c>
      <c r="H5" s="43">
        <f t="shared" si="0"/>
        <v>8393453</v>
      </c>
      <c r="I5" s="43">
        <f t="shared" si="0"/>
        <v>14633141</v>
      </c>
      <c r="J5" s="43">
        <f t="shared" si="0"/>
        <v>24042920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24042920</v>
      </c>
      <c r="X5" s="43">
        <f t="shared" si="0"/>
        <v>55721309</v>
      </c>
      <c r="Y5" s="43">
        <f t="shared" si="0"/>
        <v>-31678389</v>
      </c>
      <c r="Z5" s="44">
        <f>+IF(X5&lt;&gt;0,+(Y5/X5)*100,0)</f>
        <v>-56.85148028378156</v>
      </c>
      <c r="AA5" s="45">
        <f>SUM(AA11:AA18)</f>
        <v>222885235</v>
      </c>
    </row>
    <row r="6" spans="1:27" ht="13.5">
      <c r="A6" s="46" t="s">
        <v>32</v>
      </c>
      <c r="B6" s="47"/>
      <c r="C6" s="9">
        <v>88691466</v>
      </c>
      <c r="D6" s="10"/>
      <c r="E6" s="11">
        <v>61116224</v>
      </c>
      <c r="F6" s="11">
        <v>45036019</v>
      </c>
      <c r="G6" s="11">
        <v>488353</v>
      </c>
      <c r="H6" s="11">
        <v>848169</v>
      </c>
      <c r="I6" s="11">
        <v>1045947</v>
      </c>
      <c r="J6" s="11">
        <v>2382469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2382469</v>
      </c>
      <c r="X6" s="11">
        <v>11259005</v>
      </c>
      <c r="Y6" s="11">
        <v>-8876536</v>
      </c>
      <c r="Z6" s="2">
        <v>-78.84</v>
      </c>
      <c r="AA6" s="15">
        <v>45036019</v>
      </c>
    </row>
    <row r="7" spans="1:27" ht="13.5">
      <c r="A7" s="46" t="s">
        <v>33</v>
      </c>
      <c r="B7" s="47"/>
      <c r="C7" s="9">
        <v>25833644</v>
      </c>
      <c r="D7" s="10"/>
      <c r="E7" s="11">
        <v>18083333</v>
      </c>
      <c r="F7" s="11">
        <v>20864653</v>
      </c>
      <c r="G7" s="11"/>
      <c r="H7" s="11"/>
      <c r="I7" s="11">
        <v>260719</v>
      </c>
      <c r="J7" s="11">
        <v>260719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260719</v>
      </c>
      <c r="X7" s="11">
        <v>5216163</v>
      </c>
      <c r="Y7" s="11">
        <v>-4955444</v>
      </c>
      <c r="Z7" s="2">
        <v>-95</v>
      </c>
      <c r="AA7" s="15">
        <v>20864653</v>
      </c>
    </row>
    <row r="8" spans="1:27" ht="13.5">
      <c r="A8" s="46" t="s">
        <v>34</v>
      </c>
      <c r="B8" s="47"/>
      <c r="C8" s="9">
        <v>9699269</v>
      </c>
      <c r="D8" s="10"/>
      <c r="E8" s="11">
        <v>44789981</v>
      </c>
      <c r="F8" s="11">
        <v>40644501</v>
      </c>
      <c r="G8" s="11">
        <v>467169</v>
      </c>
      <c r="H8" s="11">
        <v>2066478</v>
      </c>
      <c r="I8" s="11">
        <v>1775019</v>
      </c>
      <c r="J8" s="11">
        <v>4308666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4308666</v>
      </c>
      <c r="X8" s="11">
        <v>10161125</v>
      </c>
      <c r="Y8" s="11">
        <v>-5852459</v>
      </c>
      <c r="Z8" s="2">
        <v>-57.6</v>
      </c>
      <c r="AA8" s="15">
        <v>40644501</v>
      </c>
    </row>
    <row r="9" spans="1:27" ht="13.5">
      <c r="A9" s="46" t="s">
        <v>35</v>
      </c>
      <c r="B9" s="47"/>
      <c r="C9" s="9">
        <v>15435891</v>
      </c>
      <c r="D9" s="10"/>
      <c r="E9" s="11">
        <v>32551207</v>
      </c>
      <c r="F9" s="11">
        <v>28751207</v>
      </c>
      <c r="G9" s="11"/>
      <c r="H9" s="11">
        <v>3018456</v>
      </c>
      <c r="I9" s="11">
        <v>1078043</v>
      </c>
      <c r="J9" s="11">
        <v>4096499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4096499</v>
      </c>
      <c r="X9" s="11">
        <v>7187802</v>
      </c>
      <c r="Y9" s="11">
        <v>-3091303</v>
      </c>
      <c r="Z9" s="2">
        <v>-43.01</v>
      </c>
      <c r="AA9" s="15">
        <v>28751207</v>
      </c>
    </row>
    <row r="10" spans="1:27" ht="13.5">
      <c r="A10" s="46" t="s">
        <v>36</v>
      </c>
      <c r="B10" s="47"/>
      <c r="C10" s="9"/>
      <c r="D10" s="10"/>
      <c r="E10" s="11"/>
      <c r="F10" s="11">
        <v>24000000</v>
      </c>
      <c r="G10" s="11"/>
      <c r="H10" s="11">
        <v>1097735</v>
      </c>
      <c r="I10" s="11">
        <v>3465196</v>
      </c>
      <c r="J10" s="11">
        <v>4562931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4562931</v>
      </c>
      <c r="X10" s="11">
        <v>6000000</v>
      </c>
      <c r="Y10" s="11">
        <v>-1437069</v>
      </c>
      <c r="Z10" s="2">
        <v>-23.95</v>
      </c>
      <c r="AA10" s="15">
        <v>24000000</v>
      </c>
    </row>
    <row r="11" spans="1:27" ht="13.5">
      <c r="A11" s="48" t="s">
        <v>37</v>
      </c>
      <c r="B11" s="47"/>
      <c r="C11" s="49">
        <f aca="true" t="shared" si="1" ref="C11:Y11">SUM(C6:C10)</f>
        <v>139660270</v>
      </c>
      <c r="D11" s="50">
        <f t="shared" si="1"/>
        <v>0</v>
      </c>
      <c r="E11" s="51">
        <f t="shared" si="1"/>
        <v>156540745</v>
      </c>
      <c r="F11" s="51">
        <f t="shared" si="1"/>
        <v>159296380</v>
      </c>
      <c r="G11" s="51">
        <f t="shared" si="1"/>
        <v>955522</v>
      </c>
      <c r="H11" s="51">
        <f t="shared" si="1"/>
        <v>7030838</v>
      </c>
      <c r="I11" s="51">
        <f t="shared" si="1"/>
        <v>7624924</v>
      </c>
      <c r="J11" s="51">
        <f t="shared" si="1"/>
        <v>15611284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15611284</v>
      </c>
      <c r="X11" s="51">
        <f t="shared" si="1"/>
        <v>39824095</v>
      </c>
      <c r="Y11" s="51">
        <f t="shared" si="1"/>
        <v>-24212811</v>
      </c>
      <c r="Z11" s="52">
        <f>+IF(X11&lt;&gt;0,+(Y11/X11)*100,0)</f>
        <v>-60.79940046346314</v>
      </c>
      <c r="AA11" s="53">
        <f>SUM(AA6:AA10)</f>
        <v>159296380</v>
      </c>
    </row>
    <row r="12" spans="1:27" ht="13.5">
      <c r="A12" s="54" t="s">
        <v>38</v>
      </c>
      <c r="B12" s="35"/>
      <c r="C12" s="9">
        <v>10811072</v>
      </c>
      <c r="D12" s="10"/>
      <c r="E12" s="11">
        <v>12105300</v>
      </c>
      <c r="F12" s="11">
        <v>9750150</v>
      </c>
      <c r="G12" s="11"/>
      <c r="H12" s="11">
        <v>118199</v>
      </c>
      <c r="I12" s="11">
        <v>101860</v>
      </c>
      <c r="J12" s="11">
        <v>220059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220059</v>
      </c>
      <c r="X12" s="11">
        <v>2437538</v>
      </c>
      <c r="Y12" s="11">
        <v>-2217479</v>
      </c>
      <c r="Z12" s="2">
        <v>-90.97</v>
      </c>
      <c r="AA12" s="15">
        <v>9750150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18123512</v>
      </c>
      <c r="D15" s="10"/>
      <c r="E15" s="11">
        <v>35439000</v>
      </c>
      <c r="F15" s="11">
        <v>50638705</v>
      </c>
      <c r="G15" s="11">
        <v>60804</v>
      </c>
      <c r="H15" s="11">
        <v>1244416</v>
      </c>
      <c r="I15" s="11">
        <v>3738946</v>
      </c>
      <c r="J15" s="11">
        <v>5044166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5044166</v>
      </c>
      <c r="X15" s="11">
        <v>12659676</v>
      </c>
      <c r="Y15" s="11">
        <v>-7615510</v>
      </c>
      <c r="Z15" s="2">
        <v>-60.16</v>
      </c>
      <c r="AA15" s="15">
        <v>50638705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958627</v>
      </c>
      <c r="D18" s="17"/>
      <c r="E18" s="18">
        <v>3250000</v>
      </c>
      <c r="F18" s="18">
        <v>3200000</v>
      </c>
      <c r="G18" s="18"/>
      <c r="H18" s="18"/>
      <c r="I18" s="18">
        <v>3167411</v>
      </c>
      <c r="J18" s="18">
        <v>3167411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3167411</v>
      </c>
      <c r="X18" s="18">
        <v>800000</v>
      </c>
      <c r="Y18" s="18">
        <v>2367411</v>
      </c>
      <c r="Z18" s="3">
        <v>295.93</v>
      </c>
      <c r="AA18" s="23">
        <v>3200000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48827848</v>
      </c>
      <c r="D20" s="59">
        <f t="shared" si="2"/>
        <v>0</v>
      </c>
      <c r="E20" s="60">
        <f t="shared" si="2"/>
        <v>14460000</v>
      </c>
      <c r="F20" s="60">
        <f t="shared" si="2"/>
        <v>10485870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2621468</v>
      </c>
      <c r="Y20" s="60">
        <f t="shared" si="2"/>
        <v>-2621468</v>
      </c>
      <c r="Z20" s="61">
        <f>+IF(X20&lt;&gt;0,+(Y20/X20)*100,0)</f>
        <v>-100</v>
      </c>
      <c r="AA20" s="62">
        <f>SUM(AA26:AA33)</f>
        <v>10485870</v>
      </c>
    </row>
    <row r="21" spans="1:27" ht="13.5">
      <c r="A21" s="46" t="s">
        <v>32</v>
      </c>
      <c r="B21" s="47"/>
      <c r="C21" s="9">
        <v>15435112</v>
      </c>
      <c r="D21" s="10"/>
      <c r="E21" s="11">
        <v>8000000</v>
      </c>
      <c r="F21" s="11">
        <v>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125000</v>
      </c>
      <c r="Y21" s="11">
        <v>-125000</v>
      </c>
      <c r="Z21" s="2">
        <v>-100</v>
      </c>
      <c r="AA21" s="15">
        <v>500000</v>
      </c>
    </row>
    <row r="22" spans="1:27" ht="13.5">
      <c r="A22" s="46" t="s">
        <v>33</v>
      </c>
      <c r="B22" s="47"/>
      <c r="C22" s="9">
        <v>927093</v>
      </c>
      <c r="D22" s="10"/>
      <c r="E22" s="11">
        <v>3200000</v>
      </c>
      <c r="F22" s="11">
        <v>2280000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570000</v>
      </c>
      <c r="Y22" s="11">
        <v>-570000</v>
      </c>
      <c r="Z22" s="2">
        <v>-100</v>
      </c>
      <c r="AA22" s="15">
        <v>2280000</v>
      </c>
    </row>
    <row r="23" spans="1:27" ht="13.5">
      <c r="A23" s="46" t="s">
        <v>34</v>
      </c>
      <c r="B23" s="47"/>
      <c r="C23" s="9">
        <v>3433599</v>
      </c>
      <c r="D23" s="10"/>
      <c r="E23" s="11">
        <v>2000000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7899233</v>
      </c>
      <c r="D24" s="10"/>
      <c r="E24" s="11">
        <v>200000</v>
      </c>
      <c r="F24" s="11">
        <v>4000000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1000000</v>
      </c>
      <c r="Y24" s="11">
        <v>-1000000</v>
      </c>
      <c r="Z24" s="2">
        <v>-100</v>
      </c>
      <c r="AA24" s="15">
        <v>4000000</v>
      </c>
    </row>
    <row r="25" spans="1:27" ht="13.5">
      <c r="A25" s="46" t="s">
        <v>36</v>
      </c>
      <c r="B25" s="47"/>
      <c r="C25" s="9">
        <v>3945374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31640411</v>
      </c>
      <c r="D26" s="50">
        <f t="shared" si="3"/>
        <v>0</v>
      </c>
      <c r="E26" s="51">
        <f t="shared" si="3"/>
        <v>13400000</v>
      </c>
      <c r="F26" s="51">
        <f t="shared" si="3"/>
        <v>6780000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1695000</v>
      </c>
      <c r="Y26" s="51">
        <f t="shared" si="3"/>
        <v>-1695000</v>
      </c>
      <c r="Z26" s="52">
        <f>+IF(X26&lt;&gt;0,+(Y26/X26)*100,0)</f>
        <v>-100</v>
      </c>
      <c r="AA26" s="53">
        <f>SUM(AA21:AA25)</f>
        <v>6780000</v>
      </c>
    </row>
    <row r="27" spans="1:27" ht="13.5">
      <c r="A27" s="54" t="s">
        <v>38</v>
      </c>
      <c r="B27" s="64"/>
      <c r="C27" s="9">
        <v>1799850</v>
      </c>
      <c r="D27" s="10"/>
      <c r="E27" s="11"/>
      <c r="F27" s="11">
        <v>205870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51468</v>
      </c>
      <c r="Y27" s="11">
        <v>-51468</v>
      </c>
      <c r="Z27" s="2">
        <v>-100</v>
      </c>
      <c r="AA27" s="15">
        <v>205870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15387587</v>
      </c>
      <c r="D30" s="10"/>
      <c r="E30" s="11">
        <v>1060000</v>
      </c>
      <c r="F30" s="11">
        <v>3500000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875000</v>
      </c>
      <c r="Y30" s="11">
        <v>-875000</v>
      </c>
      <c r="Z30" s="2">
        <v>-100</v>
      </c>
      <c r="AA30" s="15">
        <v>3500000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104126578</v>
      </c>
      <c r="D36" s="10">
        <f t="shared" si="4"/>
        <v>0</v>
      </c>
      <c r="E36" s="11">
        <f t="shared" si="4"/>
        <v>69116224</v>
      </c>
      <c r="F36" s="11">
        <f t="shared" si="4"/>
        <v>45536019</v>
      </c>
      <c r="G36" s="11">
        <f t="shared" si="4"/>
        <v>488353</v>
      </c>
      <c r="H36" s="11">
        <f t="shared" si="4"/>
        <v>848169</v>
      </c>
      <c r="I36" s="11">
        <f t="shared" si="4"/>
        <v>1045947</v>
      </c>
      <c r="J36" s="11">
        <f t="shared" si="4"/>
        <v>2382469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2382469</v>
      </c>
      <c r="X36" s="11">
        <f t="shared" si="4"/>
        <v>11384005</v>
      </c>
      <c r="Y36" s="11">
        <f t="shared" si="4"/>
        <v>-9001536</v>
      </c>
      <c r="Z36" s="2">
        <f aca="true" t="shared" si="5" ref="Z36:Z49">+IF(X36&lt;&gt;0,+(Y36/X36)*100,0)</f>
        <v>-79.07178536903314</v>
      </c>
      <c r="AA36" s="15">
        <f>AA6+AA21</f>
        <v>45536019</v>
      </c>
    </row>
    <row r="37" spans="1:27" ht="13.5">
      <c r="A37" s="46" t="s">
        <v>33</v>
      </c>
      <c r="B37" s="47"/>
      <c r="C37" s="9">
        <f t="shared" si="4"/>
        <v>26760737</v>
      </c>
      <c r="D37" s="10">
        <f t="shared" si="4"/>
        <v>0</v>
      </c>
      <c r="E37" s="11">
        <f t="shared" si="4"/>
        <v>21283333</v>
      </c>
      <c r="F37" s="11">
        <f t="shared" si="4"/>
        <v>23144653</v>
      </c>
      <c r="G37" s="11">
        <f t="shared" si="4"/>
        <v>0</v>
      </c>
      <c r="H37" s="11">
        <f t="shared" si="4"/>
        <v>0</v>
      </c>
      <c r="I37" s="11">
        <f t="shared" si="4"/>
        <v>260719</v>
      </c>
      <c r="J37" s="11">
        <f t="shared" si="4"/>
        <v>260719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260719</v>
      </c>
      <c r="X37" s="11">
        <f t="shared" si="4"/>
        <v>5786163</v>
      </c>
      <c r="Y37" s="11">
        <f t="shared" si="4"/>
        <v>-5525444</v>
      </c>
      <c r="Z37" s="2">
        <f t="shared" si="5"/>
        <v>-95.49409513696729</v>
      </c>
      <c r="AA37" s="15">
        <f>AA7+AA22</f>
        <v>23144653</v>
      </c>
    </row>
    <row r="38" spans="1:27" ht="13.5">
      <c r="A38" s="46" t="s">
        <v>34</v>
      </c>
      <c r="B38" s="47"/>
      <c r="C38" s="9">
        <f t="shared" si="4"/>
        <v>13132868</v>
      </c>
      <c r="D38" s="10">
        <f t="shared" si="4"/>
        <v>0</v>
      </c>
      <c r="E38" s="11">
        <f t="shared" si="4"/>
        <v>46789981</v>
      </c>
      <c r="F38" s="11">
        <f t="shared" si="4"/>
        <v>40644501</v>
      </c>
      <c r="G38" s="11">
        <f t="shared" si="4"/>
        <v>467169</v>
      </c>
      <c r="H38" s="11">
        <f t="shared" si="4"/>
        <v>2066478</v>
      </c>
      <c r="I38" s="11">
        <f t="shared" si="4"/>
        <v>1775019</v>
      </c>
      <c r="J38" s="11">
        <f t="shared" si="4"/>
        <v>4308666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4308666</v>
      </c>
      <c r="X38" s="11">
        <f t="shared" si="4"/>
        <v>10161125</v>
      </c>
      <c r="Y38" s="11">
        <f t="shared" si="4"/>
        <v>-5852459</v>
      </c>
      <c r="Z38" s="2">
        <f t="shared" si="5"/>
        <v>-57.59656534094404</v>
      </c>
      <c r="AA38" s="15">
        <f>AA8+AA23</f>
        <v>40644501</v>
      </c>
    </row>
    <row r="39" spans="1:27" ht="13.5">
      <c r="A39" s="46" t="s">
        <v>35</v>
      </c>
      <c r="B39" s="47"/>
      <c r="C39" s="9">
        <f t="shared" si="4"/>
        <v>23335124</v>
      </c>
      <c r="D39" s="10">
        <f t="shared" si="4"/>
        <v>0</v>
      </c>
      <c r="E39" s="11">
        <f t="shared" si="4"/>
        <v>32751207</v>
      </c>
      <c r="F39" s="11">
        <f t="shared" si="4"/>
        <v>32751207</v>
      </c>
      <c r="G39" s="11">
        <f t="shared" si="4"/>
        <v>0</v>
      </c>
      <c r="H39" s="11">
        <f t="shared" si="4"/>
        <v>3018456</v>
      </c>
      <c r="I39" s="11">
        <f t="shared" si="4"/>
        <v>1078043</v>
      </c>
      <c r="J39" s="11">
        <f t="shared" si="4"/>
        <v>4096499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4096499</v>
      </c>
      <c r="X39" s="11">
        <f t="shared" si="4"/>
        <v>8187802</v>
      </c>
      <c r="Y39" s="11">
        <f t="shared" si="4"/>
        <v>-4091303</v>
      </c>
      <c r="Z39" s="2">
        <f t="shared" si="5"/>
        <v>-49.96826987267157</v>
      </c>
      <c r="AA39" s="15">
        <f>AA9+AA24</f>
        <v>32751207</v>
      </c>
    </row>
    <row r="40" spans="1:27" ht="13.5">
      <c r="A40" s="46" t="s">
        <v>36</v>
      </c>
      <c r="B40" s="47"/>
      <c r="C40" s="9">
        <f t="shared" si="4"/>
        <v>3945374</v>
      </c>
      <c r="D40" s="10">
        <f t="shared" si="4"/>
        <v>0</v>
      </c>
      <c r="E40" s="11">
        <f t="shared" si="4"/>
        <v>0</v>
      </c>
      <c r="F40" s="11">
        <f t="shared" si="4"/>
        <v>24000000</v>
      </c>
      <c r="G40" s="11">
        <f t="shared" si="4"/>
        <v>0</v>
      </c>
      <c r="H40" s="11">
        <f t="shared" si="4"/>
        <v>1097735</v>
      </c>
      <c r="I40" s="11">
        <f t="shared" si="4"/>
        <v>3465196</v>
      </c>
      <c r="J40" s="11">
        <f t="shared" si="4"/>
        <v>4562931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4562931</v>
      </c>
      <c r="X40" s="11">
        <f t="shared" si="4"/>
        <v>6000000</v>
      </c>
      <c r="Y40" s="11">
        <f t="shared" si="4"/>
        <v>-1437069</v>
      </c>
      <c r="Z40" s="2">
        <f t="shared" si="5"/>
        <v>-23.95115</v>
      </c>
      <c r="AA40" s="15">
        <f>AA10+AA25</f>
        <v>24000000</v>
      </c>
    </row>
    <row r="41" spans="1:27" ht="13.5">
      <c r="A41" s="48" t="s">
        <v>37</v>
      </c>
      <c r="B41" s="47"/>
      <c r="C41" s="49">
        <f aca="true" t="shared" si="6" ref="C41:Y41">SUM(C36:C40)</f>
        <v>171300681</v>
      </c>
      <c r="D41" s="50">
        <f t="shared" si="6"/>
        <v>0</v>
      </c>
      <c r="E41" s="51">
        <f t="shared" si="6"/>
        <v>169940745</v>
      </c>
      <c r="F41" s="51">
        <f t="shared" si="6"/>
        <v>166076380</v>
      </c>
      <c r="G41" s="51">
        <f t="shared" si="6"/>
        <v>955522</v>
      </c>
      <c r="H41" s="51">
        <f t="shared" si="6"/>
        <v>7030838</v>
      </c>
      <c r="I41" s="51">
        <f t="shared" si="6"/>
        <v>7624924</v>
      </c>
      <c r="J41" s="51">
        <f t="shared" si="6"/>
        <v>15611284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15611284</v>
      </c>
      <c r="X41" s="51">
        <f t="shared" si="6"/>
        <v>41519095</v>
      </c>
      <c r="Y41" s="51">
        <f t="shared" si="6"/>
        <v>-25907811</v>
      </c>
      <c r="Z41" s="52">
        <f t="shared" si="5"/>
        <v>-62.399748838456134</v>
      </c>
      <c r="AA41" s="53">
        <f>SUM(AA36:AA40)</f>
        <v>166076380</v>
      </c>
    </row>
    <row r="42" spans="1:27" ht="13.5">
      <c r="A42" s="54" t="s">
        <v>38</v>
      </c>
      <c r="B42" s="35"/>
      <c r="C42" s="65">
        <f aca="true" t="shared" si="7" ref="C42:Y48">C12+C27</f>
        <v>12610922</v>
      </c>
      <c r="D42" s="66">
        <f t="shared" si="7"/>
        <v>0</v>
      </c>
      <c r="E42" s="67">
        <f t="shared" si="7"/>
        <v>12105300</v>
      </c>
      <c r="F42" s="67">
        <f t="shared" si="7"/>
        <v>9956020</v>
      </c>
      <c r="G42" s="67">
        <f t="shared" si="7"/>
        <v>0</v>
      </c>
      <c r="H42" s="67">
        <f t="shared" si="7"/>
        <v>118199</v>
      </c>
      <c r="I42" s="67">
        <f t="shared" si="7"/>
        <v>101860</v>
      </c>
      <c r="J42" s="67">
        <f t="shared" si="7"/>
        <v>220059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220059</v>
      </c>
      <c r="X42" s="67">
        <f t="shared" si="7"/>
        <v>2489006</v>
      </c>
      <c r="Y42" s="67">
        <f t="shared" si="7"/>
        <v>-2268947</v>
      </c>
      <c r="Z42" s="69">
        <f t="shared" si="5"/>
        <v>-91.15875976192906</v>
      </c>
      <c r="AA42" s="68">
        <f aca="true" t="shared" si="8" ref="AA42:AA48">AA12+AA27</f>
        <v>9956020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33511099</v>
      </c>
      <c r="D45" s="66">
        <f t="shared" si="7"/>
        <v>0</v>
      </c>
      <c r="E45" s="67">
        <f t="shared" si="7"/>
        <v>36499000</v>
      </c>
      <c r="F45" s="67">
        <f t="shared" si="7"/>
        <v>54138705</v>
      </c>
      <c r="G45" s="67">
        <f t="shared" si="7"/>
        <v>60804</v>
      </c>
      <c r="H45" s="67">
        <f t="shared" si="7"/>
        <v>1244416</v>
      </c>
      <c r="I45" s="67">
        <f t="shared" si="7"/>
        <v>3738946</v>
      </c>
      <c r="J45" s="67">
        <f t="shared" si="7"/>
        <v>5044166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5044166</v>
      </c>
      <c r="X45" s="67">
        <f t="shared" si="7"/>
        <v>13534676</v>
      </c>
      <c r="Y45" s="67">
        <f t="shared" si="7"/>
        <v>-8490510</v>
      </c>
      <c r="Z45" s="69">
        <f t="shared" si="5"/>
        <v>-62.73153491077289</v>
      </c>
      <c r="AA45" s="68">
        <f t="shared" si="8"/>
        <v>54138705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958627</v>
      </c>
      <c r="D48" s="66">
        <f t="shared" si="7"/>
        <v>0</v>
      </c>
      <c r="E48" s="67">
        <f t="shared" si="7"/>
        <v>3250000</v>
      </c>
      <c r="F48" s="67">
        <f t="shared" si="7"/>
        <v>3200000</v>
      </c>
      <c r="G48" s="67">
        <f t="shared" si="7"/>
        <v>0</v>
      </c>
      <c r="H48" s="67">
        <f t="shared" si="7"/>
        <v>0</v>
      </c>
      <c r="I48" s="67">
        <f t="shared" si="7"/>
        <v>3167411</v>
      </c>
      <c r="J48" s="67">
        <f t="shared" si="7"/>
        <v>3167411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3167411</v>
      </c>
      <c r="X48" s="67">
        <f t="shared" si="7"/>
        <v>800000</v>
      </c>
      <c r="Y48" s="67">
        <f t="shared" si="7"/>
        <v>2367411</v>
      </c>
      <c r="Z48" s="69">
        <f t="shared" si="5"/>
        <v>295.926375</v>
      </c>
      <c r="AA48" s="68">
        <f t="shared" si="8"/>
        <v>3200000</v>
      </c>
    </row>
    <row r="49" spans="1:27" ht="13.5">
      <c r="A49" s="75" t="s">
        <v>49</v>
      </c>
      <c r="B49" s="76"/>
      <c r="C49" s="77">
        <f aca="true" t="shared" si="9" ref="C49:Y49">SUM(C41:C48)</f>
        <v>218381329</v>
      </c>
      <c r="D49" s="78">
        <f t="shared" si="9"/>
        <v>0</v>
      </c>
      <c r="E49" s="79">
        <f t="shared" si="9"/>
        <v>221795045</v>
      </c>
      <c r="F49" s="79">
        <f t="shared" si="9"/>
        <v>233371105</v>
      </c>
      <c r="G49" s="79">
        <f t="shared" si="9"/>
        <v>1016326</v>
      </c>
      <c r="H49" s="79">
        <f t="shared" si="9"/>
        <v>8393453</v>
      </c>
      <c r="I49" s="79">
        <f t="shared" si="9"/>
        <v>14633141</v>
      </c>
      <c r="J49" s="79">
        <f t="shared" si="9"/>
        <v>24042920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24042920</v>
      </c>
      <c r="X49" s="79">
        <f t="shared" si="9"/>
        <v>58342777</v>
      </c>
      <c r="Y49" s="79">
        <f t="shared" si="9"/>
        <v>-34299857</v>
      </c>
      <c r="Z49" s="80">
        <f t="shared" si="5"/>
        <v>-58.79023722165299</v>
      </c>
      <c r="AA49" s="81">
        <f>SUM(AA41:AA48)</f>
        <v>233371105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113069009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18180000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8826000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8436000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20980000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215000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56637000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29584000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26848009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3816745</v>
      </c>
      <c r="H65" s="11">
        <v>2233255</v>
      </c>
      <c r="I65" s="11">
        <v>2659269</v>
      </c>
      <c r="J65" s="11">
        <v>8709269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8709269</v>
      </c>
      <c r="X65" s="11"/>
      <c r="Y65" s="11">
        <v>8709269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1635748</v>
      </c>
      <c r="H66" s="14">
        <v>957109</v>
      </c>
      <c r="I66" s="14">
        <v>1139687</v>
      </c>
      <c r="J66" s="14">
        <v>3732544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3732544</v>
      </c>
      <c r="X66" s="14"/>
      <c r="Y66" s="14">
        <v>3732544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113069009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113069009</v>
      </c>
      <c r="F69" s="79">
        <f t="shared" si="12"/>
        <v>0</v>
      </c>
      <c r="G69" s="79">
        <f t="shared" si="12"/>
        <v>5452493</v>
      </c>
      <c r="H69" s="79">
        <f t="shared" si="12"/>
        <v>3190364</v>
      </c>
      <c r="I69" s="79">
        <f t="shared" si="12"/>
        <v>3798956</v>
      </c>
      <c r="J69" s="79">
        <f t="shared" si="12"/>
        <v>12441813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12441813</v>
      </c>
      <c r="X69" s="79">
        <f t="shared" si="12"/>
        <v>0</v>
      </c>
      <c r="Y69" s="79">
        <f t="shared" si="12"/>
        <v>12441813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239875894</v>
      </c>
      <c r="D5" s="42">
        <f t="shared" si="0"/>
        <v>0</v>
      </c>
      <c r="E5" s="43">
        <f t="shared" si="0"/>
        <v>224155506</v>
      </c>
      <c r="F5" s="43">
        <f t="shared" si="0"/>
        <v>224155506</v>
      </c>
      <c r="G5" s="43">
        <f t="shared" si="0"/>
        <v>50377</v>
      </c>
      <c r="H5" s="43">
        <f t="shared" si="0"/>
        <v>583763</v>
      </c>
      <c r="I5" s="43">
        <f t="shared" si="0"/>
        <v>11231445</v>
      </c>
      <c r="J5" s="43">
        <f t="shared" si="0"/>
        <v>11865585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11865585</v>
      </c>
      <c r="X5" s="43">
        <f t="shared" si="0"/>
        <v>56038877</v>
      </c>
      <c r="Y5" s="43">
        <f t="shared" si="0"/>
        <v>-44173292</v>
      </c>
      <c r="Z5" s="44">
        <f>+IF(X5&lt;&gt;0,+(Y5/X5)*100,0)</f>
        <v>-78.82615492098459</v>
      </c>
      <c r="AA5" s="45">
        <f>SUM(AA11:AA18)</f>
        <v>224155506</v>
      </c>
    </row>
    <row r="6" spans="1:27" ht="13.5">
      <c r="A6" s="46" t="s">
        <v>32</v>
      </c>
      <c r="B6" s="47"/>
      <c r="C6" s="9">
        <v>25142582</v>
      </c>
      <c r="D6" s="10"/>
      <c r="E6" s="11">
        <v>57498500</v>
      </c>
      <c r="F6" s="11">
        <v>57498500</v>
      </c>
      <c r="G6" s="11"/>
      <c r="H6" s="11"/>
      <c r="I6" s="11">
        <v>7308724</v>
      </c>
      <c r="J6" s="11">
        <v>7308724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7308724</v>
      </c>
      <c r="X6" s="11">
        <v>14374625</v>
      </c>
      <c r="Y6" s="11">
        <v>-7065901</v>
      </c>
      <c r="Z6" s="2">
        <v>-49.16</v>
      </c>
      <c r="AA6" s="15">
        <v>57498500</v>
      </c>
    </row>
    <row r="7" spans="1:27" ht="13.5">
      <c r="A7" s="46" t="s">
        <v>33</v>
      </c>
      <c r="B7" s="47"/>
      <c r="C7" s="9">
        <v>2626479</v>
      </c>
      <c r="D7" s="10"/>
      <c r="E7" s="11">
        <v>4000000</v>
      </c>
      <c r="F7" s="11">
        <v>4000000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1000000</v>
      </c>
      <c r="Y7" s="11">
        <v>-1000000</v>
      </c>
      <c r="Z7" s="2">
        <v>-100</v>
      </c>
      <c r="AA7" s="15">
        <v>4000000</v>
      </c>
    </row>
    <row r="8" spans="1:27" ht="13.5">
      <c r="A8" s="46" t="s">
        <v>34</v>
      </c>
      <c r="B8" s="47"/>
      <c r="C8" s="9">
        <v>13454202</v>
      </c>
      <c r="D8" s="10"/>
      <c r="E8" s="11">
        <v>76261006</v>
      </c>
      <c r="F8" s="11">
        <v>76261006</v>
      </c>
      <c r="G8" s="11"/>
      <c r="H8" s="11"/>
      <c r="I8" s="11">
        <v>633433</v>
      </c>
      <c r="J8" s="11">
        <v>633433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633433</v>
      </c>
      <c r="X8" s="11">
        <v>19065252</v>
      </c>
      <c r="Y8" s="11">
        <v>-18431819</v>
      </c>
      <c r="Z8" s="2">
        <v>-96.68</v>
      </c>
      <c r="AA8" s="15">
        <v>76261006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2000000</v>
      </c>
      <c r="F10" s="11">
        <v>2000000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500000</v>
      </c>
      <c r="Y10" s="11">
        <v>-500000</v>
      </c>
      <c r="Z10" s="2">
        <v>-100</v>
      </c>
      <c r="AA10" s="15">
        <v>2000000</v>
      </c>
    </row>
    <row r="11" spans="1:27" ht="13.5">
      <c r="A11" s="48" t="s">
        <v>37</v>
      </c>
      <c r="B11" s="47"/>
      <c r="C11" s="49">
        <f aca="true" t="shared" si="1" ref="C11:Y11">SUM(C6:C10)</f>
        <v>41223263</v>
      </c>
      <c r="D11" s="50">
        <f t="shared" si="1"/>
        <v>0</v>
      </c>
      <c r="E11" s="51">
        <f t="shared" si="1"/>
        <v>139759506</v>
      </c>
      <c r="F11" s="51">
        <f t="shared" si="1"/>
        <v>139759506</v>
      </c>
      <c r="G11" s="51">
        <f t="shared" si="1"/>
        <v>0</v>
      </c>
      <c r="H11" s="51">
        <f t="shared" si="1"/>
        <v>0</v>
      </c>
      <c r="I11" s="51">
        <f t="shared" si="1"/>
        <v>7942157</v>
      </c>
      <c r="J11" s="51">
        <f t="shared" si="1"/>
        <v>7942157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7942157</v>
      </c>
      <c r="X11" s="51">
        <f t="shared" si="1"/>
        <v>34939877</v>
      </c>
      <c r="Y11" s="51">
        <f t="shared" si="1"/>
        <v>-26997720</v>
      </c>
      <c r="Z11" s="52">
        <f>+IF(X11&lt;&gt;0,+(Y11/X11)*100,0)</f>
        <v>-77.26907567533794</v>
      </c>
      <c r="AA11" s="53">
        <f>SUM(AA6:AA10)</f>
        <v>139759506</v>
      </c>
    </row>
    <row r="12" spans="1:27" ht="13.5">
      <c r="A12" s="54" t="s">
        <v>38</v>
      </c>
      <c r="B12" s="35"/>
      <c r="C12" s="9"/>
      <c r="D12" s="10"/>
      <c r="E12" s="11">
        <v>37220000</v>
      </c>
      <c r="F12" s="11">
        <v>37220000</v>
      </c>
      <c r="G12" s="11"/>
      <c r="H12" s="11">
        <v>51657</v>
      </c>
      <c r="I12" s="11">
        <v>3120605</v>
      </c>
      <c r="J12" s="11">
        <v>3172262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3172262</v>
      </c>
      <c r="X12" s="11">
        <v>9305000</v>
      </c>
      <c r="Y12" s="11">
        <v>-6132738</v>
      </c>
      <c r="Z12" s="2">
        <v>-65.91</v>
      </c>
      <c r="AA12" s="15">
        <v>37220000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198517684</v>
      </c>
      <c r="D15" s="10"/>
      <c r="E15" s="11">
        <v>47176000</v>
      </c>
      <c r="F15" s="11">
        <v>47176000</v>
      </c>
      <c r="G15" s="11">
        <v>50377</v>
      </c>
      <c r="H15" s="11">
        <v>532106</v>
      </c>
      <c r="I15" s="11">
        <v>168683</v>
      </c>
      <c r="J15" s="11">
        <v>751166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751166</v>
      </c>
      <c r="X15" s="11">
        <v>11794000</v>
      </c>
      <c r="Y15" s="11">
        <v>-11042834</v>
      </c>
      <c r="Z15" s="2">
        <v>-93.63</v>
      </c>
      <c r="AA15" s="15">
        <v>47176000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134947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1004184</v>
      </c>
      <c r="D20" s="59">
        <f t="shared" si="2"/>
        <v>0</v>
      </c>
      <c r="E20" s="60">
        <f t="shared" si="2"/>
        <v>121517871</v>
      </c>
      <c r="F20" s="60">
        <f t="shared" si="2"/>
        <v>121517871</v>
      </c>
      <c r="G20" s="60">
        <f t="shared" si="2"/>
        <v>0</v>
      </c>
      <c r="H20" s="60">
        <f t="shared" si="2"/>
        <v>55951</v>
      </c>
      <c r="I20" s="60">
        <f t="shared" si="2"/>
        <v>590579</v>
      </c>
      <c r="J20" s="60">
        <f t="shared" si="2"/>
        <v>646530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646530</v>
      </c>
      <c r="X20" s="60">
        <f t="shared" si="2"/>
        <v>30379468</v>
      </c>
      <c r="Y20" s="60">
        <f t="shared" si="2"/>
        <v>-29732938</v>
      </c>
      <c r="Z20" s="61">
        <f>+IF(X20&lt;&gt;0,+(Y20/X20)*100,0)</f>
        <v>-97.87181921684737</v>
      </c>
      <c r="AA20" s="62">
        <f>SUM(AA26:AA33)</f>
        <v>121517871</v>
      </c>
    </row>
    <row r="21" spans="1:27" ht="13.5">
      <c r="A21" s="46" t="s">
        <v>32</v>
      </c>
      <c r="B21" s="47"/>
      <c r="C21" s="9"/>
      <c r="D21" s="10"/>
      <c r="E21" s="11">
        <v>14234487</v>
      </c>
      <c r="F21" s="11">
        <v>14234487</v>
      </c>
      <c r="G21" s="11"/>
      <c r="H21" s="11">
        <v>55951</v>
      </c>
      <c r="I21" s="11">
        <v>528571</v>
      </c>
      <c r="J21" s="11">
        <v>584522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584522</v>
      </c>
      <c r="X21" s="11">
        <v>3558622</v>
      </c>
      <c r="Y21" s="11">
        <v>-2974100</v>
      </c>
      <c r="Z21" s="2">
        <v>-83.57</v>
      </c>
      <c r="AA21" s="15">
        <v>14234487</v>
      </c>
    </row>
    <row r="22" spans="1:27" ht="13.5">
      <c r="A22" s="46" t="s">
        <v>33</v>
      </c>
      <c r="B22" s="47"/>
      <c r="C22" s="9"/>
      <c r="D22" s="10"/>
      <c r="E22" s="11">
        <v>70600000</v>
      </c>
      <c r="F22" s="11">
        <v>70600000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17650000</v>
      </c>
      <c r="Y22" s="11">
        <v>-17650000</v>
      </c>
      <c r="Z22" s="2">
        <v>-100</v>
      </c>
      <c r="AA22" s="15">
        <v>70600000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1004184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6800000</v>
      </c>
      <c r="F25" s="11">
        <v>6800000</v>
      </c>
      <c r="G25" s="11"/>
      <c r="H25" s="11"/>
      <c r="I25" s="11">
        <v>62008</v>
      </c>
      <c r="J25" s="11">
        <v>62008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62008</v>
      </c>
      <c r="X25" s="11">
        <v>1700000</v>
      </c>
      <c r="Y25" s="11">
        <v>-1637992</v>
      </c>
      <c r="Z25" s="2">
        <v>-96.35</v>
      </c>
      <c r="AA25" s="15">
        <v>6800000</v>
      </c>
    </row>
    <row r="26" spans="1:27" ht="13.5">
      <c r="A26" s="48" t="s">
        <v>37</v>
      </c>
      <c r="B26" s="63"/>
      <c r="C26" s="49">
        <f aca="true" t="shared" si="3" ref="C26:Y26">SUM(C21:C25)</f>
        <v>1004184</v>
      </c>
      <c r="D26" s="50">
        <f t="shared" si="3"/>
        <v>0</v>
      </c>
      <c r="E26" s="51">
        <f t="shared" si="3"/>
        <v>91634487</v>
      </c>
      <c r="F26" s="51">
        <f t="shared" si="3"/>
        <v>91634487</v>
      </c>
      <c r="G26" s="51">
        <f t="shared" si="3"/>
        <v>0</v>
      </c>
      <c r="H26" s="51">
        <f t="shared" si="3"/>
        <v>55951</v>
      </c>
      <c r="I26" s="51">
        <f t="shared" si="3"/>
        <v>590579</v>
      </c>
      <c r="J26" s="51">
        <f t="shared" si="3"/>
        <v>646530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646530</v>
      </c>
      <c r="X26" s="51">
        <f t="shared" si="3"/>
        <v>22908622</v>
      </c>
      <c r="Y26" s="51">
        <f t="shared" si="3"/>
        <v>-22262092</v>
      </c>
      <c r="Z26" s="52">
        <f>+IF(X26&lt;&gt;0,+(Y26/X26)*100,0)</f>
        <v>-97.17778747233247</v>
      </c>
      <c r="AA26" s="53">
        <f>SUM(AA21:AA25)</f>
        <v>91634487</v>
      </c>
    </row>
    <row r="27" spans="1:27" ht="13.5">
      <c r="A27" s="54" t="s">
        <v>38</v>
      </c>
      <c r="B27" s="64"/>
      <c r="C27" s="9"/>
      <c r="D27" s="10"/>
      <c r="E27" s="11">
        <v>29883384</v>
      </c>
      <c r="F27" s="11">
        <v>29883384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7470846</v>
      </c>
      <c r="Y27" s="11">
        <v>-7470846</v>
      </c>
      <c r="Z27" s="2">
        <v>-100</v>
      </c>
      <c r="AA27" s="15">
        <v>29883384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25142582</v>
      </c>
      <c r="D36" s="10">
        <f t="shared" si="4"/>
        <v>0</v>
      </c>
      <c r="E36" s="11">
        <f t="shared" si="4"/>
        <v>71732987</v>
      </c>
      <c r="F36" s="11">
        <f t="shared" si="4"/>
        <v>71732987</v>
      </c>
      <c r="G36" s="11">
        <f t="shared" si="4"/>
        <v>0</v>
      </c>
      <c r="H36" s="11">
        <f t="shared" si="4"/>
        <v>55951</v>
      </c>
      <c r="I36" s="11">
        <f t="shared" si="4"/>
        <v>7837295</v>
      </c>
      <c r="J36" s="11">
        <f t="shared" si="4"/>
        <v>7893246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7893246</v>
      </c>
      <c r="X36" s="11">
        <f t="shared" si="4"/>
        <v>17933247</v>
      </c>
      <c r="Y36" s="11">
        <f t="shared" si="4"/>
        <v>-10040001</v>
      </c>
      <c r="Z36" s="2">
        <f aca="true" t="shared" si="5" ref="Z36:Z49">+IF(X36&lt;&gt;0,+(Y36/X36)*100,0)</f>
        <v>-55.98540520854923</v>
      </c>
      <c r="AA36" s="15">
        <f>AA6+AA21</f>
        <v>71732987</v>
      </c>
    </row>
    <row r="37" spans="1:27" ht="13.5">
      <c r="A37" s="46" t="s">
        <v>33</v>
      </c>
      <c r="B37" s="47"/>
      <c r="C37" s="9">
        <f t="shared" si="4"/>
        <v>2626479</v>
      </c>
      <c r="D37" s="10">
        <f t="shared" si="4"/>
        <v>0</v>
      </c>
      <c r="E37" s="11">
        <f t="shared" si="4"/>
        <v>74600000</v>
      </c>
      <c r="F37" s="11">
        <f t="shared" si="4"/>
        <v>74600000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18650000</v>
      </c>
      <c r="Y37" s="11">
        <f t="shared" si="4"/>
        <v>-18650000</v>
      </c>
      <c r="Z37" s="2">
        <f t="shared" si="5"/>
        <v>-100</v>
      </c>
      <c r="AA37" s="15">
        <f>AA7+AA22</f>
        <v>74600000</v>
      </c>
    </row>
    <row r="38" spans="1:27" ht="13.5">
      <c r="A38" s="46" t="s">
        <v>34</v>
      </c>
      <c r="B38" s="47"/>
      <c r="C38" s="9">
        <f t="shared" si="4"/>
        <v>13454202</v>
      </c>
      <c r="D38" s="10">
        <f t="shared" si="4"/>
        <v>0</v>
      </c>
      <c r="E38" s="11">
        <f t="shared" si="4"/>
        <v>76261006</v>
      </c>
      <c r="F38" s="11">
        <f t="shared" si="4"/>
        <v>76261006</v>
      </c>
      <c r="G38" s="11">
        <f t="shared" si="4"/>
        <v>0</v>
      </c>
      <c r="H38" s="11">
        <f t="shared" si="4"/>
        <v>0</v>
      </c>
      <c r="I38" s="11">
        <f t="shared" si="4"/>
        <v>633433</v>
      </c>
      <c r="J38" s="11">
        <f t="shared" si="4"/>
        <v>633433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633433</v>
      </c>
      <c r="X38" s="11">
        <f t="shared" si="4"/>
        <v>19065252</v>
      </c>
      <c r="Y38" s="11">
        <f t="shared" si="4"/>
        <v>-18431819</v>
      </c>
      <c r="Z38" s="2">
        <f t="shared" si="5"/>
        <v>-96.67755243938029</v>
      </c>
      <c r="AA38" s="15">
        <f>AA8+AA23</f>
        <v>76261006</v>
      </c>
    </row>
    <row r="39" spans="1:27" ht="13.5">
      <c r="A39" s="46" t="s">
        <v>35</v>
      </c>
      <c r="B39" s="47"/>
      <c r="C39" s="9">
        <f t="shared" si="4"/>
        <v>1004184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8800000</v>
      </c>
      <c r="F40" s="11">
        <f t="shared" si="4"/>
        <v>8800000</v>
      </c>
      <c r="G40" s="11">
        <f t="shared" si="4"/>
        <v>0</v>
      </c>
      <c r="H40" s="11">
        <f t="shared" si="4"/>
        <v>0</v>
      </c>
      <c r="I40" s="11">
        <f t="shared" si="4"/>
        <v>62008</v>
      </c>
      <c r="J40" s="11">
        <f t="shared" si="4"/>
        <v>62008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62008</v>
      </c>
      <c r="X40" s="11">
        <f t="shared" si="4"/>
        <v>2200000</v>
      </c>
      <c r="Y40" s="11">
        <f t="shared" si="4"/>
        <v>-2137992</v>
      </c>
      <c r="Z40" s="2">
        <f t="shared" si="5"/>
        <v>-97.18145454545454</v>
      </c>
      <c r="AA40" s="15">
        <f>AA10+AA25</f>
        <v>8800000</v>
      </c>
    </row>
    <row r="41" spans="1:27" ht="13.5">
      <c r="A41" s="48" t="s">
        <v>37</v>
      </c>
      <c r="B41" s="47"/>
      <c r="C41" s="49">
        <f aca="true" t="shared" si="6" ref="C41:Y41">SUM(C36:C40)</f>
        <v>42227447</v>
      </c>
      <c r="D41" s="50">
        <f t="shared" si="6"/>
        <v>0</v>
      </c>
      <c r="E41" s="51">
        <f t="shared" si="6"/>
        <v>231393993</v>
      </c>
      <c r="F41" s="51">
        <f t="shared" si="6"/>
        <v>231393993</v>
      </c>
      <c r="G41" s="51">
        <f t="shared" si="6"/>
        <v>0</v>
      </c>
      <c r="H41" s="51">
        <f t="shared" si="6"/>
        <v>55951</v>
      </c>
      <c r="I41" s="51">
        <f t="shared" si="6"/>
        <v>8532736</v>
      </c>
      <c r="J41" s="51">
        <f t="shared" si="6"/>
        <v>8588687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8588687</v>
      </c>
      <c r="X41" s="51">
        <f t="shared" si="6"/>
        <v>57848499</v>
      </c>
      <c r="Y41" s="51">
        <f t="shared" si="6"/>
        <v>-49259812</v>
      </c>
      <c r="Z41" s="52">
        <f t="shared" si="5"/>
        <v>-85.15313768123872</v>
      </c>
      <c r="AA41" s="53">
        <f>SUM(AA36:AA40)</f>
        <v>231393993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67103384</v>
      </c>
      <c r="F42" s="67">
        <f t="shared" si="7"/>
        <v>67103384</v>
      </c>
      <c r="G42" s="67">
        <f t="shared" si="7"/>
        <v>0</v>
      </c>
      <c r="H42" s="67">
        <f t="shared" si="7"/>
        <v>51657</v>
      </c>
      <c r="I42" s="67">
        <f t="shared" si="7"/>
        <v>3120605</v>
      </c>
      <c r="J42" s="67">
        <f t="shared" si="7"/>
        <v>3172262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3172262</v>
      </c>
      <c r="X42" s="67">
        <f t="shared" si="7"/>
        <v>16775846</v>
      </c>
      <c r="Y42" s="67">
        <f t="shared" si="7"/>
        <v>-13603584</v>
      </c>
      <c r="Z42" s="69">
        <f t="shared" si="5"/>
        <v>-81.09030090047321</v>
      </c>
      <c r="AA42" s="68">
        <f aca="true" t="shared" si="8" ref="AA42:AA48">AA12+AA27</f>
        <v>67103384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198517684</v>
      </c>
      <c r="D45" s="66">
        <f t="shared" si="7"/>
        <v>0</v>
      </c>
      <c r="E45" s="67">
        <f t="shared" si="7"/>
        <v>47176000</v>
      </c>
      <c r="F45" s="67">
        <f t="shared" si="7"/>
        <v>47176000</v>
      </c>
      <c r="G45" s="67">
        <f t="shared" si="7"/>
        <v>50377</v>
      </c>
      <c r="H45" s="67">
        <f t="shared" si="7"/>
        <v>532106</v>
      </c>
      <c r="I45" s="67">
        <f t="shared" si="7"/>
        <v>168683</v>
      </c>
      <c r="J45" s="67">
        <f t="shared" si="7"/>
        <v>751166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751166</v>
      </c>
      <c r="X45" s="67">
        <f t="shared" si="7"/>
        <v>11794000</v>
      </c>
      <c r="Y45" s="67">
        <f t="shared" si="7"/>
        <v>-11042834</v>
      </c>
      <c r="Z45" s="69">
        <f t="shared" si="5"/>
        <v>-93.63094793963032</v>
      </c>
      <c r="AA45" s="68">
        <f t="shared" si="8"/>
        <v>47176000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134947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240880078</v>
      </c>
      <c r="D49" s="78">
        <f t="shared" si="9"/>
        <v>0</v>
      </c>
      <c r="E49" s="79">
        <f t="shared" si="9"/>
        <v>345673377</v>
      </c>
      <c r="F49" s="79">
        <f t="shared" si="9"/>
        <v>345673377</v>
      </c>
      <c r="G49" s="79">
        <f t="shared" si="9"/>
        <v>50377</v>
      </c>
      <c r="H49" s="79">
        <f t="shared" si="9"/>
        <v>639714</v>
      </c>
      <c r="I49" s="79">
        <f t="shared" si="9"/>
        <v>11822024</v>
      </c>
      <c r="J49" s="79">
        <f t="shared" si="9"/>
        <v>12512115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12512115</v>
      </c>
      <c r="X49" s="79">
        <f t="shared" si="9"/>
        <v>86418345</v>
      </c>
      <c r="Y49" s="79">
        <f t="shared" si="9"/>
        <v>-73906230</v>
      </c>
      <c r="Z49" s="80">
        <f t="shared" si="5"/>
        <v>-85.5214595928677</v>
      </c>
      <c r="AA49" s="81">
        <f>SUM(AA41:AA48)</f>
        <v>345673377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47442360</v>
      </c>
      <c r="D51" s="66">
        <f t="shared" si="10"/>
        <v>0</v>
      </c>
      <c r="E51" s="67">
        <f t="shared" si="10"/>
        <v>252676972</v>
      </c>
      <c r="F51" s="67">
        <f t="shared" si="10"/>
        <v>252676972</v>
      </c>
      <c r="G51" s="67">
        <f t="shared" si="10"/>
        <v>6561122</v>
      </c>
      <c r="H51" s="67">
        <f t="shared" si="10"/>
        <v>-4501516</v>
      </c>
      <c r="I51" s="67">
        <f t="shared" si="10"/>
        <v>18594720</v>
      </c>
      <c r="J51" s="67">
        <f t="shared" si="10"/>
        <v>20654326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20654326</v>
      </c>
      <c r="X51" s="67">
        <f t="shared" si="10"/>
        <v>63169245</v>
      </c>
      <c r="Y51" s="67">
        <f t="shared" si="10"/>
        <v>-42514919</v>
      </c>
      <c r="Z51" s="69">
        <f>+IF(X51&lt;&gt;0,+(Y51/X51)*100,0)</f>
        <v>-67.30319319156023</v>
      </c>
      <c r="AA51" s="68">
        <f>SUM(AA57:AA61)</f>
        <v>252676972</v>
      </c>
    </row>
    <row r="52" spans="1:27" ht="13.5">
      <c r="A52" s="84" t="s">
        <v>32</v>
      </c>
      <c r="B52" s="47"/>
      <c r="C52" s="9">
        <v>3290952</v>
      </c>
      <c r="D52" s="10"/>
      <c r="E52" s="11">
        <v>114701063</v>
      </c>
      <c r="F52" s="11">
        <v>114701063</v>
      </c>
      <c r="G52" s="11"/>
      <c r="H52" s="11"/>
      <c r="I52" s="11">
        <v>873614</v>
      </c>
      <c r="J52" s="11">
        <v>873614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873614</v>
      </c>
      <c r="X52" s="11">
        <v>28675266</v>
      </c>
      <c r="Y52" s="11">
        <v>-27801652</v>
      </c>
      <c r="Z52" s="2">
        <v>-96.95</v>
      </c>
      <c r="AA52" s="15">
        <v>114701063</v>
      </c>
    </row>
    <row r="53" spans="1:27" ht="13.5">
      <c r="A53" s="84" t="s">
        <v>33</v>
      </c>
      <c r="B53" s="47"/>
      <c r="C53" s="9">
        <v>22305894</v>
      </c>
      <c r="D53" s="10"/>
      <c r="E53" s="11">
        <v>49407479</v>
      </c>
      <c r="F53" s="11">
        <v>49407479</v>
      </c>
      <c r="G53" s="11">
        <v>6545317</v>
      </c>
      <c r="H53" s="11">
        <v>-6035476</v>
      </c>
      <c r="I53" s="11">
        <v>13667562</v>
      </c>
      <c r="J53" s="11">
        <v>14177403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14177403</v>
      </c>
      <c r="X53" s="11">
        <v>12351870</v>
      </c>
      <c r="Y53" s="11">
        <v>1825533</v>
      </c>
      <c r="Z53" s="2">
        <v>14.78</v>
      </c>
      <c r="AA53" s="15">
        <v>49407479</v>
      </c>
    </row>
    <row r="54" spans="1:27" ht="13.5">
      <c r="A54" s="84" t="s">
        <v>34</v>
      </c>
      <c r="B54" s="47"/>
      <c r="C54" s="9">
        <v>4396192</v>
      </c>
      <c r="D54" s="10"/>
      <c r="E54" s="11">
        <v>22428963</v>
      </c>
      <c r="F54" s="11">
        <v>22428963</v>
      </c>
      <c r="G54" s="11">
        <v>15805</v>
      </c>
      <c r="H54" s="11">
        <v>622542</v>
      </c>
      <c r="I54" s="11">
        <v>1088454</v>
      </c>
      <c r="J54" s="11">
        <v>1726801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1726801</v>
      </c>
      <c r="X54" s="11">
        <v>5607241</v>
      </c>
      <c r="Y54" s="11">
        <v>-3880440</v>
      </c>
      <c r="Z54" s="2">
        <v>-69.2</v>
      </c>
      <c r="AA54" s="15">
        <v>22428963</v>
      </c>
    </row>
    <row r="55" spans="1:27" ht="13.5">
      <c r="A55" s="84" t="s">
        <v>35</v>
      </c>
      <c r="B55" s="47"/>
      <c r="C55" s="9">
        <v>17449322</v>
      </c>
      <c r="D55" s="10"/>
      <c r="E55" s="11">
        <v>22395007</v>
      </c>
      <c r="F55" s="11">
        <v>22395007</v>
      </c>
      <c r="G55" s="11"/>
      <c r="H55" s="11">
        <v>911418</v>
      </c>
      <c r="I55" s="11">
        <v>2965090</v>
      </c>
      <c r="J55" s="11">
        <v>3876508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3876508</v>
      </c>
      <c r="X55" s="11">
        <v>5598752</v>
      </c>
      <c r="Y55" s="11">
        <v>-1722244</v>
      </c>
      <c r="Z55" s="2">
        <v>-30.76</v>
      </c>
      <c r="AA55" s="15">
        <v>22395007</v>
      </c>
    </row>
    <row r="56" spans="1:27" ht="13.5">
      <c r="A56" s="84" t="s">
        <v>36</v>
      </c>
      <c r="B56" s="47"/>
      <c r="C56" s="9"/>
      <c r="D56" s="10"/>
      <c r="E56" s="11">
        <v>76625</v>
      </c>
      <c r="F56" s="11">
        <v>76625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19156</v>
      </c>
      <c r="Y56" s="11">
        <v>-19156</v>
      </c>
      <c r="Z56" s="2">
        <v>-100</v>
      </c>
      <c r="AA56" s="15">
        <v>76625</v>
      </c>
    </row>
    <row r="57" spans="1:27" ht="13.5">
      <c r="A57" s="85" t="s">
        <v>37</v>
      </c>
      <c r="B57" s="47"/>
      <c r="C57" s="49">
        <f aca="true" t="shared" si="11" ref="C57:Y57">SUM(C52:C56)</f>
        <v>47442360</v>
      </c>
      <c r="D57" s="50">
        <f t="shared" si="11"/>
        <v>0</v>
      </c>
      <c r="E57" s="51">
        <f t="shared" si="11"/>
        <v>209009137</v>
      </c>
      <c r="F57" s="51">
        <f t="shared" si="11"/>
        <v>209009137</v>
      </c>
      <c r="G57" s="51">
        <f t="shared" si="11"/>
        <v>6561122</v>
      </c>
      <c r="H57" s="51">
        <f t="shared" si="11"/>
        <v>-4501516</v>
      </c>
      <c r="I57" s="51">
        <f t="shared" si="11"/>
        <v>18594720</v>
      </c>
      <c r="J57" s="51">
        <f t="shared" si="11"/>
        <v>20654326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20654326</v>
      </c>
      <c r="X57" s="51">
        <f t="shared" si="11"/>
        <v>52252285</v>
      </c>
      <c r="Y57" s="51">
        <f t="shared" si="11"/>
        <v>-31597959</v>
      </c>
      <c r="Z57" s="52">
        <f>+IF(X57&lt;&gt;0,+(Y57/X57)*100,0)</f>
        <v>-60.47191811803063</v>
      </c>
      <c r="AA57" s="53">
        <f>SUM(AA52:AA56)</f>
        <v>209009137</v>
      </c>
    </row>
    <row r="58" spans="1:27" ht="13.5">
      <c r="A58" s="86" t="s">
        <v>38</v>
      </c>
      <c r="B58" s="35"/>
      <c r="C58" s="9"/>
      <c r="D58" s="10"/>
      <c r="E58" s="11">
        <v>7328499</v>
      </c>
      <c r="F58" s="11">
        <v>7328499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1832125</v>
      </c>
      <c r="Y58" s="11">
        <v>-1832125</v>
      </c>
      <c r="Z58" s="2">
        <v>-100</v>
      </c>
      <c r="AA58" s="15">
        <v>7328499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1167006</v>
      </c>
      <c r="F60" s="11">
        <v>1167006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291752</v>
      </c>
      <c r="Y60" s="11">
        <v>-291752</v>
      </c>
      <c r="Z60" s="2">
        <v>-100</v>
      </c>
      <c r="AA60" s="15">
        <v>1167006</v>
      </c>
    </row>
    <row r="61" spans="1:27" ht="13.5">
      <c r="A61" s="86" t="s">
        <v>41</v>
      </c>
      <c r="B61" s="35" t="s">
        <v>51</v>
      </c>
      <c r="C61" s="9"/>
      <c r="D61" s="10"/>
      <c r="E61" s="11">
        <v>35172330</v>
      </c>
      <c r="F61" s="11">
        <v>35172330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8793083</v>
      </c>
      <c r="Y61" s="11">
        <v>-8793083</v>
      </c>
      <c r="Z61" s="2">
        <v>-100</v>
      </c>
      <c r="AA61" s="15">
        <v>35172330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2203307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13451320</v>
      </c>
      <c r="F66" s="14"/>
      <c r="G66" s="14"/>
      <c r="H66" s="14">
        <v>2985444</v>
      </c>
      <c r="I66" s="14">
        <v>2848621</v>
      </c>
      <c r="J66" s="14">
        <v>5834065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5834065</v>
      </c>
      <c r="X66" s="14"/>
      <c r="Y66" s="14">
        <v>5834065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6603205</v>
      </c>
      <c r="H67" s="11">
        <v>-4341626</v>
      </c>
      <c r="I67" s="11">
        <v>19155774</v>
      </c>
      <c r="J67" s="11">
        <v>21417353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21417353</v>
      </c>
      <c r="X67" s="11"/>
      <c r="Y67" s="11">
        <v>21417353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237022345</v>
      </c>
      <c r="F68" s="11"/>
      <c r="G68" s="11"/>
      <c r="H68" s="11">
        <v>463672</v>
      </c>
      <c r="I68" s="11">
        <v>193560</v>
      </c>
      <c r="J68" s="11">
        <v>657232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657232</v>
      </c>
      <c r="X68" s="11"/>
      <c r="Y68" s="11">
        <v>657232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252676972</v>
      </c>
      <c r="F69" s="79">
        <f t="shared" si="12"/>
        <v>0</v>
      </c>
      <c r="G69" s="79">
        <f t="shared" si="12"/>
        <v>6603205</v>
      </c>
      <c r="H69" s="79">
        <f t="shared" si="12"/>
        <v>-892510</v>
      </c>
      <c r="I69" s="79">
        <f t="shared" si="12"/>
        <v>22197955</v>
      </c>
      <c r="J69" s="79">
        <f t="shared" si="12"/>
        <v>27908650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27908650</v>
      </c>
      <c r="X69" s="79">
        <f t="shared" si="12"/>
        <v>0</v>
      </c>
      <c r="Y69" s="79">
        <f t="shared" si="12"/>
        <v>27908650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311619513</v>
      </c>
      <c r="D5" s="42">
        <f t="shared" si="0"/>
        <v>0</v>
      </c>
      <c r="E5" s="43">
        <f t="shared" si="0"/>
        <v>309684952</v>
      </c>
      <c r="F5" s="43">
        <f t="shared" si="0"/>
        <v>309684952</v>
      </c>
      <c r="G5" s="43">
        <f t="shared" si="0"/>
        <v>3242140</v>
      </c>
      <c r="H5" s="43">
        <f t="shared" si="0"/>
        <v>8653060</v>
      </c>
      <c r="I5" s="43">
        <f t="shared" si="0"/>
        <v>11038362</v>
      </c>
      <c r="J5" s="43">
        <f t="shared" si="0"/>
        <v>22933562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22933562</v>
      </c>
      <c r="X5" s="43">
        <f t="shared" si="0"/>
        <v>77421239</v>
      </c>
      <c r="Y5" s="43">
        <f t="shared" si="0"/>
        <v>-54487677</v>
      </c>
      <c r="Z5" s="44">
        <f>+IF(X5&lt;&gt;0,+(Y5/X5)*100,0)</f>
        <v>-70.37820332480084</v>
      </c>
      <c r="AA5" s="45">
        <f>SUM(AA11:AA18)</f>
        <v>309684952</v>
      </c>
    </row>
    <row r="6" spans="1:27" ht="13.5">
      <c r="A6" s="46" t="s">
        <v>32</v>
      </c>
      <c r="B6" s="47"/>
      <c r="C6" s="9">
        <v>35217400</v>
      </c>
      <c r="D6" s="10"/>
      <c r="E6" s="11">
        <v>31638232</v>
      </c>
      <c r="F6" s="11">
        <v>31638232</v>
      </c>
      <c r="G6" s="11"/>
      <c r="H6" s="11">
        <v>342682</v>
      </c>
      <c r="I6" s="11">
        <v>3386853</v>
      </c>
      <c r="J6" s="11">
        <v>3729535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3729535</v>
      </c>
      <c r="X6" s="11">
        <v>7909558</v>
      </c>
      <c r="Y6" s="11">
        <v>-4180023</v>
      </c>
      <c r="Z6" s="2">
        <v>-52.85</v>
      </c>
      <c r="AA6" s="15">
        <v>31638232</v>
      </c>
    </row>
    <row r="7" spans="1:27" ht="13.5">
      <c r="A7" s="46" t="s">
        <v>33</v>
      </c>
      <c r="B7" s="47"/>
      <c r="C7" s="9">
        <v>37854197</v>
      </c>
      <c r="D7" s="10"/>
      <c r="E7" s="11">
        <v>10043559</v>
      </c>
      <c r="F7" s="11">
        <v>10043559</v>
      </c>
      <c r="G7" s="11">
        <v>2634167</v>
      </c>
      <c r="H7" s="11">
        <v>425999</v>
      </c>
      <c r="I7" s="11">
        <v>612004</v>
      </c>
      <c r="J7" s="11">
        <v>3672170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3672170</v>
      </c>
      <c r="X7" s="11">
        <v>2510890</v>
      </c>
      <c r="Y7" s="11">
        <v>1161280</v>
      </c>
      <c r="Z7" s="2">
        <v>46.25</v>
      </c>
      <c r="AA7" s="15">
        <v>10043559</v>
      </c>
    </row>
    <row r="8" spans="1:27" ht="13.5">
      <c r="A8" s="46" t="s">
        <v>34</v>
      </c>
      <c r="B8" s="47"/>
      <c r="C8" s="9">
        <v>45404259</v>
      </c>
      <c r="D8" s="10"/>
      <c r="E8" s="11">
        <v>20400000</v>
      </c>
      <c r="F8" s="11">
        <v>20400000</v>
      </c>
      <c r="G8" s="11"/>
      <c r="H8" s="11">
        <v>803899</v>
      </c>
      <c r="I8" s="11">
        <v>5213304</v>
      </c>
      <c r="J8" s="11">
        <v>6017203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6017203</v>
      </c>
      <c r="X8" s="11">
        <v>5100000</v>
      </c>
      <c r="Y8" s="11">
        <v>917203</v>
      </c>
      <c r="Z8" s="2">
        <v>17.98</v>
      </c>
      <c r="AA8" s="15">
        <v>20400000</v>
      </c>
    </row>
    <row r="9" spans="1:27" ht="13.5">
      <c r="A9" s="46" t="s">
        <v>35</v>
      </c>
      <c r="B9" s="47"/>
      <c r="C9" s="9">
        <v>35260276</v>
      </c>
      <c r="D9" s="10"/>
      <c r="E9" s="11">
        <v>21362610</v>
      </c>
      <c r="F9" s="11">
        <v>21362610</v>
      </c>
      <c r="G9" s="11">
        <v>581646</v>
      </c>
      <c r="H9" s="11">
        <v>3014767</v>
      </c>
      <c r="I9" s="11"/>
      <c r="J9" s="11">
        <v>3596413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3596413</v>
      </c>
      <c r="X9" s="11">
        <v>5340653</v>
      </c>
      <c r="Y9" s="11">
        <v>-1744240</v>
      </c>
      <c r="Z9" s="2">
        <v>-32.66</v>
      </c>
      <c r="AA9" s="15">
        <v>21362610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153736132</v>
      </c>
      <c r="D11" s="50">
        <f t="shared" si="1"/>
        <v>0</v>
      </c>
      <c r="E11" s="51">
        <f t="shared" si="1"/>
        <v>83444401</v>
      </c>
      <c r="F11" s="51">
        <f t="shared" si="1"/>
        <v>83444401</v>
      </c>
      <c r="G11" s="51">
        <f t="shared" si="1"/>
        <v>3215813</v>
      </c>
      <c r="H11" s="51">
        <f t="shared" si="1"/>
        <v>4587347</v>
      </c>
      <c r="I11" s="51">
        <f t="shared" si="1"/>
        <v>9212161</v>
      </c>
      <c r="J11" s="51">
        <f t="shared" si="1"/>
        <v>17015321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17015321</v>
      </c>
      <c r="X11" s="51">
        <f t="shared" si="1"/>
        <v>20861101</v>
      </c>
      <c r="Y11" s="51">
        <f t="shared" si="1"/>
        <v>-3845780</v>
      </c>
      <c r="Z11" s="52">
        <f>+IF(X11&lt;&gt;0,+(Y11/X11)*100,0)</f>
        <v>-18.435172716914604</v>
      </c>
      <c r="AA11" s="53">
        <f>SUM(AA6:AA10)</f>
        <v>83444401</v>
      </c>
    </row>
    <row r="12" spans="1:27" ht="13.5">
      <c r="A12" s="54" t="s">
        <v>38</v>
      </c>
      <c r="B12" s="35"/>
      <c r="C12" s="9">
        <v>11272321</v>
      </c>
      <c r="D12" s="10"/>
      <c r="E12" s="11">
        <v>12622737</v>
      </c>
      <c r="F12" s="11">
        <v>12622737</v>
      </c>
      <c r="G12" s="11">
        <v>26327</v>
      </c>
      <c r="H12" s="11">
        <v>260254</v>
      </c>
      <c r="I12" s="11">
        <v>755668</v>
      </c>
      <c r="J12" s="11">
        <v>1042249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1042249</v>
      </c>
      <c r="X12" s="11">
        <v>3155684</v>
      </c>
      <c r="Y12" s="11">
        <v>-2113435</v>
      </c>
      <c r="Z12" s="2">
        <v>-66.97</v>
      </c>
      <c r="AA12" s="15">
        <v>12622737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143249729</v>
      </c>
      <c r="D15" s="10"/>
      <c r="E15" s="11">
        <v>197791414</v>
      </c>
      <c r="F15" s="11">
        <v>197791414</v>
      </c>
      <c r="G15" s="11"/>
      <c r="H15" s="11">
        <v>2348356</v>
      </c>
      <c r="I15" s="11">
        <v>1070533</v>
      </c>
      <c r="J15" s="11">
        <v>3418889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3418889</v>
      </c>
      <c r="X15" s="11">
        <v>49447854</v>
      </c>
      <c r="Y15" s="11">
        <v>-46028965</v>
      </c>
      <c r="Z15" s="2">
        <v>-93.09</v>
      </c>
      <c r="AA15" s="15">
        <v>197791414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3361331</v>
      </c>
      <c r="D18" s="17"/>
      <c r="E18" s="18">
        <v>15826400</v>
      </c>
      <c r="F18" s="18">
        <v>15826400</v>
      </c>
      <c r="G18" s="18"/>
      <c r="H18" s="18">
        <v>1457103</v>
      </c>
      <c r="I18" s="18"/>
      <c r="J18" s="18">
        <v>1457103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1457103</v>
      </c>
      <c r="X18" s="18">
        <v>3956600</v>
      </c>
      <c r="Y18" s="18">
        <v>-2499497</v>
      </c>
      <c r="Z18" s="3">
        <v>-63.17</v>
      </c>
      <c r="AA18" s="23">
        <v>15826400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123271115</v>
      </c>
      <c r="D20" s="59">
        <f t="shared" si="2"/>
        <v>0</v>
      </c>
      <c r="E20" s="60">
        <f t="shared" si="2"/>
        <v>115283646</v>
      </c>
      <c r="F20" s="60">
        <f t="shared" si="2"/>
        <v>115283646</v>
      </c>
      <c r="G20" s="60">
        <f t="shared" si="2"/>
        <v>2406599</v>
      </c>
      <c r="H20" s="60">
        <f t="shared" si="2"/>
        <v>3819687</v>
      </c>
      <c r="I20" s="60">
        <f t="shared" si="2"/>
        <v>5594497</v>
      </c>
      <c r="J20" s="60">
        <f t="shared" si="2"/>
        <v>11820783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11820783</v>
      </c>
      <c r="X20" s="60">
        <f t="shared" si="2"/>
        <v>28820912</v>
      </c>
      <c r="Y20" s="60">
        <f t="shared" si="2"/>
        <v>-17000129</v>
      </c>
      <c r="Z20" s="61">
        <f>+IF(X20&lt;&gt;0,+(Y20/X20)*100,0)</f>
        <v>-58.98539574320202</v>
      </c>
      <c r="AA20" s="62">
        <f>SUM(AA26:AA33)</f>
        <v>115283646</v>
      </c>
    </row>
    <row r="21" spans="1:27" ht="13.5">
      <c r="A21" s="46" t="s">
        <v>32</v>
      </c>
      <c r="B21" s="47"/>
      <c r="C21" s="9">
        <v>21013002</v>
      </c>
      <c r="D21" s="10"/>
      <c r="E21" s="11">
        <v>12200000</v>
      </c>
      <c r="F21" s="11">
        <v>12200000</v>
      </c>
      <c r="G21" s="11">
        <v>764947</v>
      </c>
      <c r="H21" s="11">
        <v>511014</v>
      </c>
      <c r="I21" s="11">
        <v>1363756</v>
      </c>
      <c r="J21" s="11">
        <v>2639717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2639717</v>
      </c>
      <c r="X21" s="11">
        <v>3050000</v>
      </c>
      <c r="Y21" s="11">
        <v>-410283</v>
      </c>
      <c r="Z21" s="2">
        <v>-13.45</v>
      </c>
      <c r="AA21" s="15">
        <v>12200000</v>
      </c>
    </row>
    <row r="22" spans="1:27" ht="13.5">
      <c r="A22" s="46" t="s">
        <v>33</v>
      </c>
      <c r="B22" s="47"/>
      <c r="C22" s="9">
        <v>3412675</v>
      </c>
      <c r="D22" s="10"/>
      <c r="E22" s="11">
        <v>21336071</v>
      </c>
      <c r="F22" s="11">
        <v>21336071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5334018</v>
      </c>
      <c r="Y22" s="11">
        <v>-5334018</v>
      </c>
      <c r="Z22" s="2">
        <v>-100</v>
      </c>
      <c r="AA22" s="15">
        <v>21336071</v>
      </c>
    </row>
    <row r="23" spans="1:27" ht="13.5">
      <c r="A23" s="46" t="s">
        <v>34</v>
      </c>
      <c r="B23" s="47"/>
      <c r="C23" s="9">
        <v>37838130</v>
      </c>
      <c r="D23" s="10"/>
      <c r="E23" s="11">
        <v>24000000</v>
      </c>
      <c r="F23" s="11">
        <v>24000000</v>
      </c>
      <c r="G23" s="11"/>
      <c r="H23" s="11"/>
      <c r="I23" s="11">
        <v>1276784</v>
      </c>
      <c r="J23" s="11">
        <v>1276784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1276784</v>
      </c>
      <c r="X23" s="11">
        <v>6000000</v>
      </c>
      <c r="Y23" s="11">
        <v>-4723216</v>
      </c>
      <c r="Z23" s="2">
        <v>-78.72</v>
      </c>
      <c r="AA23" s="15">
        <v>24000000</v>
      </c>
    </row>
    <row r="24" spans="1:27" ht="13.5">
      <c r="A24" s="46" t="s">
        <v>35</v>
      </c>
      <c r="B24" s="47"/>
      <c r="C24" s="9">
        <v>17488346</v>
      </c>
      <c r="D24" s="10"/>
      <c r="E24" s="11">
        <v>1300000</v>
      </c>
      <c r="F24" s="11">
        <v>1300000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325000</v>
      </c>
      <c r="Y24" s="11">
        <v>-325000</v>
      </c>
      <c r="Z24" s="2">
        <v>-100</v>
      </c>
      <c r="AA24" s="15">
        <v>1300000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79752153</v>
      </c>
      <c r="D26" s="50">
        <f t="shared" si="3"/>
        <v>0</v>
      </c>
      <c r="E26" s="51">
        <f t="shared" si="3"/>
        <v>58836071</v>
      </c>
      <c r="F26" s="51">
        <f t="shared" si="3"/>
        <v>58836071</v>
      </c>
      <c r="G26" s="51">
        <f t="shared" si="3"/>
        <v>764947</v>
      </c>
      <c r="H26" s="51">
        <f t="shared" si="3"/>
        <v>511014</v>
      </c>
      <c r="I26" s="51">
        <f t="shared" si="3"/>
        <v>2640540</v>
      </c>
      <c r="J26" s="51">
        <f t="shared" si="3"/>
        <v>3916501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3916501</v>
      </c>
      <c r="X26" s="51">
        <f t="shared" si="3"/>
        <v>14709018</v>
      </c>
      <c r="Y26" s="51">
        <f t="shared" si="3"/>
        <v>-10792517</v>
      </c>
      <c r="Z26" s="52">
        <f>+IF(X26&lt;&gt;0,+(Y26/X26)*100,0)</f>
        <v>-73.37347061510157</v>
      </c>
      <c r="AA26" s="53">
        <f>SUM(AA21:AA25)</f>
        <v>58836071</v>
      </c>
    </row>
    <row r="27" spans="1:27" ht="13.5">
      <c r="A27" s="54" t="s">
        <v>38</v>
      </c>
      <c r="B27" s="64"/>
      <c r="C27" s="9">
        <v>41179199</v>
      </c>
      <c r="D27" s="10"/>
      <c r="E27" s="11">
        <v>51847575</v>
      </c>
      <c r="F27" s="11">
        <v>51847575</v>
      </c>
      <c r="G27" s="11">
        <v>1641652</v>
      </c>
      <c r="H27" s="11">
        <v>3308673</v>
      </c>
      <c r="I27" s="11">
        <v>2863672</v>
      </c>
      <c r="J27" s="11">
        <v>7813997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7813997</v>
      </c>
      <c r="X27" s="11">
        <v>12961894</v>
      </c>
      <c r="Y27" s="11">
        <v>-5147897</v>
      </c>
      <c r="Z27" s="2">
        <v>-39.72</v>
      </c>
      <c r="AA27" s="15">
        <v>51847575</v>
      </c>
    </row>
    <row r="28" spans="1:27" ht="13.5">
      <c r="A28" s="54" t="s">
        <v>39</v>
      </c>
      <c r="B28" s="64"/>
      <c r="C28" s="12">
        <v>400299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1939464</v>
      </c>
      <c r="D30" s="10"/>
      <c r="E30" s="11">
        <v>4600000</v>
      </c>
      <c r="F30" s="11">
        <v>4600000</v>
      </c>
      <c r="G30" s="11"/>
      <c r="H30" s="11"/>
      <c r="I30" s="11">
        <v>90285</v>
      </c>
      <c r="J30" s="11">
        <v>90285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90285</v>
      </c>
      <c r="X30" s="11">
        <v>1150000</v>
      </c>
      <c r="Y30" s="11">
        <v>-1059715</v>
      </c>
      <c r="Z30" s="2">
        <v>-92.15</v>
      </c>
      <c r="AA30" s="15">
        <v>4600000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56230402</v>
      </c>
      <c r="D36" s="10">
        <f t="shared" si="4"/>
        <v>0</v>
      </c>
      <c r="E36" s="11">
        <f t="shared" si="4"/>
        <v>43838232</v>
      </c>
      <c r="F36" s="11">
        <f t="shared" si="4"/>
        <v>43838232</v>
      </c>
      <c r="G36" s="11">
        <f t="shared" si="4"/>
        <v>764947</v>
      </c>
      <c r="H36" s="11">
        <f t="shared" si="4"/>
        <v>853696</v>
      </c>
      <c r="I36" s="11">
        <f t="shared" si="4"/>
        <v>4750609</v>
      </c>
      <c r="J36" s="11">
        <f t="shared" si="4"/>
        <v>6369252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6369252</v>
      </c>
      <c r="X36" s="11">
        <f t="shared" si="4"/>
        <v>10959558</v>
      </c>
      <c r="Y36" s="11">
        <f t="shared" si="4"/>
        <v>-4590306</v>
      </c>
      <c r="Z36" s="2">
        <f aca="true" t="shared" si="5" ref="Z36:Z49">+IF(X36&lt;&gt;0,+(Y36/X36)*100,0)</f>
        <v>-41.88404313385631</v>
      </c>
      <c r="AA36" s="15">
        <f>AA6+AA21</f>
        <v>43838232</v>
      </c>
    </row>
    <row r="37" spans="1:27" ht="13.5">
      <c r="A37" s="46" t="s">
        <v>33</v>
      </c>
      <c r="B37" s="47"/>
      <c r="C37" s="9">
        <f t="shared" si="4"/>
        <v>41266872</v>
      </c>
      <c r="D37" s="10">
        <f t="shared" si="4"/>
        <v>0</v>
      </c>
      <c r="E37" s="11">
        <f t="shared" si="4"/>
        <v>31379630</v>
      </c>
      <c r="F37" s="11">
        <f t="shared" si="4"/>
        <v>31379630</v>
      </c>
      <c r="G37" s="11">
        <f t="shared" si="4"/>
        <v>2634167</v>
      </c>
      <c r="H37" s="11">
        <f t="shared" si="4"/>
        <v>425999</v>
      </c>
      <c r="I37" s="11">
        <f t="shared" si="4"/>
        <v>612004</v>
      </c>
      <c r="J37" s="11">
        <f t="shared" si="4"/>
        <v>3672170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3672170</v>
      </c>
      <c r="X37" s="11">
        <f t="shared" si="4"/>
        <v>7844908</v>
      </c>
      <c r="Y37" s="11">
        <f t="shared" si="4"/>
        <v>-4172738</v>
      </c>
      <c r="Z37" s="2">
        <f t="shared" si="5"/>
        <v>-53.19040070323323</v>
      </c>
      <c r="AA37" s="15">
        <f>AA7+AA22</f>
        <v>31379630</v>
      </c>
    </row>
    <row r="38" spans="1:27" ht="13.5">
      <c r="A38" s="46" t="s">
        <v>34</v>
      </c>
      <c r="B38" s="47"/>
      <c r="C38" s="9">
        <f t="shared" si="4"/>
        <v>83242389</v>
      </c>
      <c r="D38" s="10">
        <f t="shared" si="4"/>
        <v>0</v>
      </c>
      <c r="E38" s="11">
        <f t="shared" si="4"/>
        <v>44400000</v>
      </c>
      <c r="F38" s="11">
        <f t="shared" si="4"/>
        <v>44400000</v>
      </c>
      <c r="G38" s="11">
        <f t="shared" si="4"/>
        <v>0</v>
      </c>
      <c r="H38" s="11">
        <f t="shared" si="4"/>
        <v>803899</v>
      </c>
      <c r="I38" s="11">
        <f t="shared" si="4"/>
        <v>6490088</v>
      </c>
      <c r="J38" s="11">
        <f t="shared" si="4"/>
        <v>7293987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7293987</v>
      </c>
      <c r="X38" s="11">
        <f t="shared" si="4"/>
        <v>11100000</v>
      </c>
      <c r="Y38" s="11">
        <f t="shared" si="4"/>
        <v>-3806013</v>
      </c>
      <c r="Z38" s="2">
        <f t="shared" si="5"/>
        <v>-34.288405405405406</v>
      </c>
      <c r="AA38" s="15">
        <f>AA8+AA23</f>
        <v>44400000</v>
      </c>
    </row>
    <row r="39" spans="1:27" ht="13.5">
      <c r="A39" s="46" t="s">
        <v>35</v>
      </c>
      <c r="B39" s="47"/>
      <c r="C39" s="9">
        <f t="shared" si="4"/>
        <v>52748622</v>
      </c>
      <c r="D39" s="10">
        <f t="shared" si="4"/>
        <v>0</v>
      </c>
      <c r="E39" s="11">
        <f t="shared" si="4"/>
        <v>22662610</v>
      </c>
      <c r="F39" s="11">
        <f t="shared" si="4"/>
        <v>22662610</v>
      </c>
      <c r="G39" s="11">
        <f t="shared" si="4"/>
        <v>581646</v>
      </c>
      <c r="H39" s="11">
        <f t="shared" si="4"/>
        <v>3014767</v>
      </c>
      <c r="I39" s="11">
        <f t="shared" si="4"/>
        <v>0</v>
      </c>
      <c r="J39" s="11">
        <f t="shared" si="4"/>
        <v>3596413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3596413</v>
      </c>
      <c r="X39" s="11">
        <f t="shared" si="4"/>
        <v>5665653</v>
      </c>
      <c r="Y39" s="11">
        <f t="shared" si="4"/>
        <v>-2069240</v>
      </c>
      <c r="Z39" s="2">
        <f t="shared" si="5"/>
        <v>-36.52253323668075</v>
      </c>
      <c r="AA39" s="15">
        <f>AA9+AA24</f>
        <v>22662610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233488285</v>
      </c>
      <c r="D41" s="50">
        <f t="shared" si="6"/>
        <v>0</v>
      </c>
      <c r="E41" s="51">
        <f t="shared" si="6"/>
        <v>142280472</v>
      </c>
      <c r="F41" s="51">
        <f t="shared" si="6"/>
        <v>142280472</v>
      </c>
      <c r="G41" s="51">
        <f t="shared" si="6"/>
        <v>3980760</v>
      </c>
      <c r="H41" s="51">
        <f t="shared" si="6"/>
        <v>5098361</v>
      </c>
      <c r="I41" s="51">
        <f t="shared" si="6"/>
        <v>11852701</v>
      </c>
      <c r="J41" s="51">
        <f t="shared" si="6"/>
        <v>20931822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20931822</v>
      </c>
      <c r="X41" s="51">
        <f t="shared" si="6"/>
        <v>35570119</v>
      </c>
      <c r="Y41" s="51">
        <f t="shared" si="6"/>
        <v>-14638297</v>
      </c>
      <c r="Z41" s="52">
        <f t="shared" si="5"/>
        <v>-41.153354027294654</v>
      </c>
      <c r="AA41" s="53">
        <f>SUM(AA36:AA40)</f>
        <v>142280472</v>
      </c>
    </row>
    <row r="42" spans="1:27" ht="13.5">
      <c r="A42" s="54" t="s">
        <v>38</v>
      </c>
      <c r="B42" s="35"/>
      <c r="C42" s="65">
        <f aca="true" t="shared" si="7" ref="C42:Y48">C12+C27</f>
        <v>52451520</v>
      </c>
      <c r="D42" s="66">
        <f t="shared" si="7"/>
        <v>0</v>
      </c>
      <c r="E42" s="67">
        <f t="shared" si="7"/>
        <v>64470312</v>
      </c>
      <c r="F42" s="67">
        <f t="shared" si="7"/>
        <v>64470312</v>
      </c>
      <c r="G42" s="67">
        <f t="shared" si="7"/>
        <v>1667979</v>
      </c>
      <c r="H42" s="67">
        <f t="shared" si="7"/>
        <v>3568927</v>
      </c>
      <c r="I42" s="67">
        <f t="shared" si="7"/>
        <v>3619340</v>
      </c>
      <c r="J42" s="67">
        <f t="shared" si="7"/>
        <v>8856246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8856246</v>
      </c>
      <c r="X42" s="67">
        <f t="shared" si="7"/>
        <v>16117578</v>
      </c>
      <c r="Y42" s="67">
        <f t="shared" si="7"/>
        <v>-7261332</v>
      </c>
      <c r="Z42" s="69">
        <f t="shared" si="5"/>
        <v>-45.05225288812004</v>
      </c>
      <c r="AA42" s="68">
        <f aca="true" t="shared" si="8" ref="AA42:AA48">AA12+AA27</f>
        <v>64470312</v>
      </c>
    </row>
    <row r="43" spans="1:27" ht="13.5">
      <c r="A43" s="54" t="s">
        <v>39</v>
      </c>
      <c r="B43" s="35"/>
      <c r="C43" s="70">
        <f t="shared" si="7"/>
        <v>400299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145189193</v>
      </c>
      <c r="D45" s="66">
        <f t="shared" si="7"/>
        <v>0</v>
      </c>
      <c r="E45" s="67">
        <f t="shared" si="7"/>
        <v>202391414</v>
      </c>
      <c r="F45" s="67">
        <f t="shared" si="7"/>
        <v>202391414</v>
      </c>
      <c r="G45" s="67">
        <f t="shared" si="7"/>
        <v>0</v>
      </c>
      <c r="H45" s="67">
        <f t="shared" si="7"/>
        <v>2348356</v>
      </c>
      <c r="I45" s="67">
        <f t="shared" si="7"/>
        <v>1160818</v>
      </c>
      <c r="J45" s="67">
        <f t="shared" si="7"/>
        <v>3509174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3509174</v>
      </c>
      <c r="X45" s="67">
        <f t="shared" si="7"/>
        <v>50597854</v>
      </c>
      <c r="Y45" s="67">
        <f t="shared" si="7"/>
        <v>-47088680</v>
      </c>
      <c r="Z45" s="69">
        <f t="shared" si="5"/>
        <v>-93.0645793791966</v>
      </c>
      <c r="AA45" s="68">
        <f t="shared" si="8"/>
        <v>202391414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3361331</v>
      </c>
      <c r="D48" s="66">
        <f t="shared" si="7"/>
        <v>0</v>
      </c>
      <c r="E48" s="67">
        <f t="shared" si="7"/>
        <v>15826400</v>
      </c>
      <c r="F48" s="67">
        <f t="shared" si="7"/>
        <v>15826400</v>
      </c>
      <c r="G48" s="67">
        <f t="shared" si="7"/>
        <v>0</v>
      </c>
      <c r="H48" s="67">
        <f t="shared" si="7"/>
        <v>1457103</v>
      </c>
      <c r="I48" s="67">
        <f t="shared" si="7"/>
        <v>0</v>
      </c>
      <c r="J48" s="67">
        <f t="shared" si="7"/>
        <v>1457103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1457103</v>
      </c>
      <c r="X48" s="67">
        <f t="shared" si="7"/>
        <v>3956600</v>
      </c>
      <c r="Y48" s="67">
        <f t="shared" si="7"/>
        <v>-2499497</v>
      </c>
      <c r="Z48" s="69">
        <f t="shared" si="5"/>
        <v>-63.17285042713441</v>
      </c>
      <c r="AA48" s="68">
        <f t="shared" si="8"/>
        <v>15826400</v>
      </c>
    </row>
    <row r="49" spans="1:27" ht="13.5">
      <c r="A49" s="75" t="s">
        <v>49</v>
      </c>
      <c r="B49" s="76"/>
      <c r="C49" s="77">
        <f aca="true" t="shared" si="9" ref="C49:Y49">SUM(C41:C48)</f>
        <v>434890628</v>
      </c>
      <c r="D49" s="78">
        <f t="shared" si="9"/>
        <v>0</v>
      </c>
      <c r="E49" s="79">
        <f t="shared" si="9"/>
        <v>424968598</v>
      </c>
      <c r="F49" s="79">
        <f t="shared" si="9"/>
        <v>424968598</v>
      </c>
      <c r="G49" s="79">
        <f t="shared" si="9"/>
        <v>5648739</v>
      </c>
      <c r="H49" s="79">
        <f t="shared" si="9"/>
        <v>12472747</v>
      </c>
      <c r="I49" s="79">
        <f t="shared" si="9"/>
        <v>16632859</v>
      </c>
      <c r="J49" s="79">
        <f t="shared" si="9"/>
        <v>34754345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34754345</v>
      </c>
      <c r="X49" s="79">
        <f t="shared" si="9"/>
        <v>106242151</v>
      </c>
      <c r="Y49" s="79">
        <f t="shared" si="9"/>
        <v>-71487806</v>
      </c>
      <c r="Z49" s="80">
        <f t="shared" si="5"/>
        <v>-67.28761167495564</v>
      </c>
      <c r="AA49" s="81">
        <f>SUM(AA41:AA48)</f>
        <v>424968598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107086709</v>
      </c>
      <c r="F51" s="67">
        <f t="shared" si="10"/>
        <v>107086709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26771678</v>
      </c>
      <c r="Y51" s="67">
        <f t="shared" si="10"/>
        <v>-26771678</v>
      </c>
      <c r="Z51" s="69">
        <f>+IF(X51&lt;&gt;0,+(Y51/X51)*100,0)</f>
        <v>-100</v>
      </c>
      <c r="AA51" s="68">
        <f>SUM(AA57:AA61)</f>
        <v>107086709</v>
      </c>
    </row>
    <row r="52" spans="1:27" ht="13.5">
      <c r="A52" s="84" t="s">
        <v>32</v>
      </c>
      <c r="B52" s="47"/>
      <c r="C52" s="9"/>
      <c r="D52" s="10"/>
      <c r="E52" s="11">
        <v>6707344</v>
      </c>
      <c r="F52" s="11">
        <v>6707344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1676836</v>
      </c>
      <c r="Y52" s="11">
        <v>-1676836</v>
      </c>
      <c r="Z52" s="2">
        <v>-100</v>
      </c>
      <c r="AA52" s="15">
        <v>6707344</v>
      </c>
    </row>
    <row r="53" spans="1:27" ht="13.5">
      <c r="A53" s="84" t="s">
        <v>33</v>
      </c>
      <c r="B53" s="47"/>
      <c r="C53" s="9"/>
      <c r="D53" s="10"/>
      <c r="E53" s="11">
        <v>39108752</v>
      </c>
      <c r="F53" s="11">
        <v>39108752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9777188</v>
      </c>
      <c r="Y53" s="11">
        <v>-9777188</v>
      </c>
      <c r="Z53" s="2">
        <v>-100</v>
      </c>
      <c r="AA53" s="15">
        <v>39108752</v>
      </c>
    </row>
    <row r="54" spans="1:27" ht="13.5">
      <c r="A54" s="84" t="s">
        <v>34</v>
      </c>
      <c r="B54" s="47"/>
      <c r="C54" s="9"/>
      <c r="D54" s="10"/>
      <c r="E54" s="11">
        <v>12124929</v>
      </c>
      <c r="F54" s="11">
        <v>12124929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3031232</v>
      </c>
      <c r="Y54" s="11">
        <v>-3031232</v>
      </c>
      <c r="Z54" s="2">
        <v>-100</v>
      </c>
      <c r="AA54" s="15">
        <v>12124929</v>
      </c>
    </row>
    <row r="55" spans="1:27" ht="13.5">
      <c r="A55" s="84" t="s">
        <v>35</v>
      </c>
      <c r="B55" s="47"/>
      <c r="C55" s="9"/>
      <c r="D55" s="10"/>
      <c r="E55" s="11">
        <v>16992582</v>
      </c>
      <c r="F55" s="11">
        <v>16992582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4248146</v>
      </c>
      <c r="Y55" s="11">
        <v>-4248146</v>
      </c>
      <c r="Z55" s="2">
        <v>-100</v>
      </c>
      <c r="AA55" s="15">
        <v>16992582</v>
      </c>
    </row>
    <row r="56" spans="1:27" ht="13.5">
      <c r="A56" s="84" t="s">
        <v>36</v>
      </c>
      <c r="B56" s="47"/>
      <c r="C56" s="9"/>
      <c r="D56" s="10"/>
      <c r="E56" s="11">
        <v>6413955</v>
      </c>
      <c r="F56" s="11">
        <v>6413955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1603489</v>
      </c>
      <c r="Y56" s="11">
        <v>-1603489</v>
      </c>
      <c r="Z56" s="2">
        <v>-100</v>
      </c>
      <c r="AA56" s="15">
        <v>6413955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81347562</v>
      </c>
      <c r="F57" s="51">
        <f t="shared" si="11"/>
        <v>81347562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20336891</v>
      </c>
      <c r="Y57" s="51">
        <f t="shared" si="11"/>
        <v>-20336891</v>
      </c>
      <c r="Z57" s="52">
        <f>+IF(X57&lt;&gt;0,+(Y57/X57)*100,0)</f>
        <v>-100</v>
      </c>
      <c r="AA57" s="53">
        <f>SUM(AA52:AA56)</f>
        <v>81347562</v>
      </c>
    </row>
    <row r="58" spans="1:27" ht="13.5">
      <c r="A58" s="86" t="s">
        <v>38</v>
      </c>
      <c r="B58" s="35"/>
      <c r="C58" s="9"/>
      <c r="D58" s="10"/>
      <c r="E58" s="11">
        <v>9460180</v>
      </c>
      <c r="F58" s="11">
        <v>9460180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2365045</v>
      </c>
      <c r="Y58" s="11">
        <v>-2365045</v>
      </c>
      <c r="Z58" s="2">
        <v>-100</v>
      </c>
      <c r="AA58" s="15">
        <v>9460180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16278967</v>
      </c>
      <c r="F61" s="11">
        <v>16278967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4069742</v>
      </c>
      <c r="Y61" s="11">
        <v>-4069742</v>
      </c>
      <c r="Z61" s="2">
        <v>-100</v>
      </c>
      <c r="AA61" s="15">
        <v>16278967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17605873</v>
      </c>
      <c r="F65" s="11"/>
      <c r="G65" s="11">
        <v>1202241</v>
      </c>
      <c r="H65" s="11">
        <v>1214263</v>
      </c>
      <c r="I65" s="11">
        <v>1226406</v>
      </c>
      <c r="J65" s="11">
        <v>3642910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3642910</v>
      </c>
      <c r="X65" s="11"/>
      <c r="Y65" s="11">
        <v>3642910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91845700</v>
      </c>
      <c r="F66" s="14"/>
      <c r="G66" s="14">
        <v>218032</v>
      </c>
      <c r="H66" s="14">
        <v>151747</v>
      </c>
      <c r="I66" s="14">
        <v>6603594</v>
      </c>
      <c r="J66" s="14">
        <v>6973373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6973373</v>
      </c>
      <c r="X66" s="14"/>
      <c r="Y66" s="14">
        <v>6973373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15241010</v>
      </c>
      <c r="F67" s="11"/>
      <c r="G67" s="11">
        <v>69672</v>
      </c>
      <c r="H67" s="11">
        <v>8478102</v>
      </c>
      <c r="I67" s="11">
        <v>113893</v>
      </c>
      <c r="J67" s="11">
        <v>8661667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8661667</v>
      </c>
      <c r="X67" s="11"/>
      <c r="Y67" s="11">
        <v>8661667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124692583</v>
      </c>
      <c r="F69" s="79">
        <f t="shared" si="12"/>
        <v>0</v>
      </c>
      <c r="G69" s="79">
        <f t="shared" si="12"/>
        <v>1489945</v>
      </c>
      <c r="H69" s="79">
        <f t="shared" si="12"/>
        <v>9844112</v>
      </c>
      <c r="I69" s="79">
        <f t="shared" si="12"/>
        <v>7943893</v>
      </c>
      <c r="J69" s="79">
        <f t="shared" si="12"/>
        <v>19277950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19277950</v>
      </c>
      <c r="X69" s="79">
        <f t="shared" si="12"/>
        <v>0</v>
      </c>
      <c r="Y69" s="79">
        <f t="shared" si="12"/>
        <v>19277950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178629288</v>
      </c>
      <c r="D5" s="42">
        <f t="shared" si="0"/>
        <v>0</v>
      </c>
      <c r="E5" s="43">
        <f t="shared" si="0"/>
        <v>726241000</v>
      </c>
      <c r="F5" s="43">
        <f t="shared" si="0"/>
        <v>726241000</v>
      </c>
      <c r="G5" s="43">
        <f t="shared" si="0"/>
        <v>0</v>
      </c>
      <c r="H5" s="43">
        <f t="shared" si="0"/>
        <v>115600</v>
      </c>
      <c r="I5" s="43">
        <f t="shared" si="0"/>
        <v>3637947</v>
      </c>
      <c r="J5" s="43">
        <f t="shared" si="0"/>
        <v>3753547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3753547</v>
      </c>
      <c r="X5" s="43">
        <f t="shared" si="0"/>
        <v>181560250</v>
      </c>
      <c r="Y5" s="43">
        <f t="shared" si="0"/>
        <v>-177806703</v>
      </c>
      <c r="Z5" s="44">
        <f>+IF(X5&lt;&gt;0,+(Y5/X5)*100,0)</f>
        <v>-97.93261630780967</v>
      </c>
      <c r="AA5" s="45">
        <f>SUM(AA11:AA18)</f>
        <v>726241000</v>
      </c>
    </row>
    <row r="6" spans="1:27" ht="13.5">
      <c r="A6" s="46" t="s">
        <v>32</v>
      </c>
      <c r="B6" s="47"/>
      <c r="C6" s="9">
        <v>34982820</v>
      </c>
      <c r="D6" s="10"/>
      <c r="E6" s="11">
        <v>260311500</v>
      </c>
      <c r="F6" s="11">
        <v>260311500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65077875</v>
      </c>
      <c r="Y6" s="11">
        <v>-65077875</v>
      </c>
      <c r="Z6" s="2">
        <v>-100</v>
      </c>
      <c r="AA6" s="15">
        <v>260311500</v>
      </c>
    </row>
    <row r="7" spans="1:27" ht="13.5">
      <c r="A7" s="46" t="s">
        <v>33</v>
      </c>
      <c r="B7" s="47"/>
      <c r="C7" s="9">
        <v>27835535</v>
      </c>
      <c r="D7" s="10"/>
      <c r="E7" s="11">
        <v>190720500</v>
      </c>
      <c r="F7" s="11">
        <v>190720500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47680125</v>
      </c>
      <c r="Y7" s="11">
        <v>-47680125</v>
      </c>
      <c r="Z7" s="2">
        <v>-100</v>
      </c>
      <c r="AA7" s="15">
        <v>190720500</v>
      </c>
    </row>
    <row r="8" spans="1:27" ht="13.5">
      <c r="A8" s="46" t="s">
        <v>34</v>
      </c>
      <c r="B8" s="47"/>
      <c r="C8" s="9">
        <v>3412274</v>
      </c>
      <c r="D8" s="10"/>
      <c r="E8" s="11">
        <v>58727500</v>
      </c>
      <c r="F8" s="11">
        <v>58727500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14681875</v>
      </c>
      <c r="Y8" s="11">
        <v>-14681875</v>
      </c>
      <c r="Z8" s="2">
        <v>-100</v>
      </c>
      <c r="AA8" s="15">
        <v>58727500</v>
      </c>
    </row>
    <row r="9" spans="1:27" ht="13.5">
      <c r="A9" s="46" t="s">
        <v>35</v>
      </c>
      <c r="B9" s="47"/>
      <c r="C9" s="9">
        <v>8376795</v>
      </c>
      <c r="D9" s="10"/>
      <c r="E9" s="11">
        <v>31402500</v>
      </c>
      <c r="F9" s="11">
        <v>31402500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7850625</v>
      </c>
      <c r="Y9" s="11">
        <v>-7850625</v>
      </c>
      <c r="Z9" s="2">
        <v>-100</v>
      </c>
      <c r="AA9" s="15">
        <v>31402500</v>
      </c>
    </row>
    <row r="10" spans="1:27" ht="13.5">
      <c r="A10" s="46" t="s">
        <v>36</v>
      </c>
      <c r="B10" s="47"/>
      <c r="C10" s="9">
        <v>7645051</v>
      </c>
      <c r="D10" s="10"/>
      <c r="E10" s="11">
        <v>116332000</v>
      </c>
      <c r="F10" s="11">
        <v>116332000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29083000</v>
      </c>
      <c r="Y10" s="11">
        <v>-29083000</v>
      </c>
      <c r="Z10" s="2">
        <v>-100</v>
      </c>
      <c r="AA10" s="15">
        <v>116332000</v>
      </c>
    </row>
    <row r="11" spans="1:27" ht="13.5">
      <c r="A11" s="48" t="s">
        <v>37</v>
      </c>
      <c r="B11" s="47"/>
      <c r="C11" s="49">
        <f aca="true" t="shared" si="1" ref="C11:Y11">SUM(C6:C10)</f>
        <v>82252475</v>
      </c>
      <c r="D11" s="50">
        <f t="shared" si="1"/>
        <v>0</v>
      </c>
      <c r="E11" s="51">
        <f t="shared" si="1"/>
        <v>657494000</v>
      </c>
      <c r="F11" s="51">
        <f t="shared" si="1"/>
        <v>657494000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164373500</v>
      </c>
      <c r="Y11" s="51">
        <f t="shared" si="1"/>
        <v>-164373500</v>
      </c>
      <c r="Z11" s="52">
        <f>+IF(X11&lt;&gt;0,+(Y11/X11)*100,0)</f>
        <v>-100</v>
      </c>
      <c r="AA11" s="53">
        <f>SUM(AA6:AA10)</f>
        <v>657494000</v>
      </c>
    </row>
    <row r="12" spans="1:27" ht="13.5">
      <c r="A12" s="54" t="s">
        <v>38</v>
      </c>
      <c r="B12" s="35"/>
      <c r="C12" s="9">
        <v>34618127</v>
      </c>
      <c r="D12" s="10"/>
      <c r="E12" s="11">
        <v>31425000</v>
      </c>
      <c r="F12" s="11">
        <v>31425000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7856250</v>
      </c>
      <c r="Y12" s="11">
        <v>-7856250</v>
      </c>
      <c r="Z12" s="2">
        <v>-100</v>
      </c>
      <c r="AA12" s="15">
        <v>31425000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32503674</v>
      </c>
      <c r="D15" s="10"/>
      <c r="E15" s="11">
        <v>11612000</v>
      </c>
      <c r="F15" s="11">
        <v>11612000</v>
      </c>
      <c r="G15" s="11"/>
      <c r="H15" s="11">
        <v>115600</v>
      </c>
      <c r="I15" s="11">
        <v>3637947</v>
      </c>
      <c r="J15" s="11">
        <v>3753547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3753547</v>
      </c>
      <c r="X15" s="11">
        <v>2903000</v>
      </c>
      <c r="Y15" s="11">
        <v>850547</v>
      </c>
      <c r="Z15" s="2">
        <v>29.3</v>
      </c>
      <c r="AA15" s="15">
        <v>11612000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29255012</v>
      </c>
      <c r="D18" s="17"/>
      <c r="E18" s="18">
        <v>25710000</v>
      </c>
      <c r="F18" s="18">
        <v>25710000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6427500</v>
      </c>
      <c r="Y18" s="18">
        <v>-6427500</v>
      </c>
      <c r="Z18" s="3">
        <v>-100</v>
      </c>
      <c r="AA18" s="23">
        <v>25710000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297657019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36894867</v>
      </c>
      <c r="J20" s="60">
        <f t="shared" si="2"/>
        <v>36894867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36894867</v>
      </c>
      <c r="X20" s="60">
        <f t="shared" si="2"/>
        <v>0</v>
      </c>
      <c r="Y20" s="60">
        <f t="shared" si="2"/>
        <v>36894867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>
        <v>108918250</v>
      </c>
      <c r="D21" s="10"/>
      <c r="E21" s="11"/>
      <c r="F21" s="11"/>
      <c r="G21" s="11"/>
      <c r="H21" s="11"/>
      <c r="I21" s="11">
        <v>3480008</v>
      </c>
      <c r="J21" s="11">
        <v>3480008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3480008</v>
      </c>
      <c r="X21" s="11"/>
      <c r="Y21" s="11">
        <v>3480008</v>
      </c>
      <c r="Z21" s="2"/>
      <c r="AA21" s="15"/>
    </row>
    <row r="22" spans="1:27" ht="13.5">
      <c r="A22" s="46" t="s">
        <v>33</v>
      </c>
      <c r="B22" s="47"/>
      <c r="C22" s="9">
        <v>66802290</v>
      </c>
      <c r="D22" s="10"/>
      <c r="E22" s="11"/>
      <c r="F22" s="11"/>
      <c r="G22" s="11"/>
      <c r="H22" s="11"/>
      <c r="I22" s="11">
        <v>2414804</v>
      </c>
      <c r="J22" s="11">
        <v>2414804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2414804</v>
      </c>
      <c r="X22" s="11"/>
      <c r="Y22" s="11">
        <v>2414804</v>
      </c>
      <c r="Z22" s="2"/>
      <c r="AA22" s="15"/>
    </row>
    <row r="23" spans="1:27" ht="13.5">
      <c r="A23" s="46" t="s">
        <v>34</v>
      </c>
      <c r="B23" s="47"/>
      <c r="C23" s="9">
        <v>71045871</v>
      </c>
      <c r="D23" s="10"/>
      <c r="E23" s="11"/>
      <c r="F23" s="11"/>
      <c r="G23" s="11"/>
      <c r="H23" s="11"/>
      <c r="I23" s="11">
        <v>2240166</v>
      </c>
      <c r="J23" s="11">
        <v>2240166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2240166</v>
      </c>
      <c r="X23" s="11"/>
      <c r="Y23" s="11">
        <v>2240166</v>
      </c>
      <c r="Z23" s="2"/>
      <c r="AA23" s="15"/>
    </row>
    <row r="24" spans="1:27" ht="13.5">
      <c r="A24" s="46" t="s">
        <v>35</v>
      </c>
      <c r="B24" s="47"/>
      <c r="C24" s="9">
        <v>28814431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2322197</v>
      </c>
      <c r="D25" s="10"/>
      <c r="E25" s="11"/>
      <c r="F25" s="11"/>
      <c r="G25" s="11"/>
      <c r="H25" s="11"/>
      <c r="I25" s="11">
        <v>24599380</v>
      </c>
      <c r="J25" s="11">
        <v>24599380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24599380</v>
      </c>
      <c r="X25" s="11"/>
      <c r="Y25" s="11">
        <v>24599380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277903039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32734358</v>
      </c>
      <c r="J26" s="51">
        <f t="shared" si="3"/>
        <v>32734358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32734358</v>
      </c>
      <c r="X26" s="51">
        <f t="shared" si="3"/>
        <v>0</v>
      </c>
      <c r="Y26" s="51">
        <f t="shared" si="3"/>
        <v>32734358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>
        <v>3482296</v>
      </c>
      <c r="D27" s="10"/>
      <c r="E27" s="11"/>
      <c r="F27" s="11"/>
      <c r="G27" s="11"/>
      <c r="H27" s="11"/>
      <c r="I27" s="11">
        <v>1002998</v>
      </c>
      <c r="J27" s="11">
        <v>1002998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1002998</v>
      </c>
      <c r="X27" s="11"/>
      <c r="Y27" s="11">
        <v>1002998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16271684</v>
      </c>
      <c r="D30" s="10"/>
      <c r="E30" s="11"/>
      <c r="F30" s="11"/>
      <c r="G30" s="11"/>
      <c r="H30" s="11"/>
      <c r="I30" s="11">
        <v>3157511</v>
      </c>
      <c r="J30" s="11">
        <v>3157511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3157511</v>
      </c>
      <c r="X30" s="11"/>
      <c r="Y30" s="11">
        <v>3157511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143901070</v>
      </c>
      <c r="D36" s="10">
        <f t="shared" si="4"/>
        <v>0</v>
      </c>
      <c r="E36" s="11">
        <f t="shared" si="4"/>
        <v>260311500</v>
      </c>
      <c r="F36" s="11">
        <f t="shared" si="4"/>
        <v>260311500</v>
      </c>
      <c r="G36" s="11">
        <f t="shared" si="4"/>
        <v>0</v>
      </c>
      <c r="H36" s="11">
        <f t="shared" si="4"/>
        <v>0</v>
      </c>
      <c r="I36" s="11">
        <f t="shared" si="4"/>
        <v>3480008</v>
      </c>
      <c r="J36" s="11">
        <f t="shared" si="4"/>
        <v>3480008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3480008</v>
      </c>
      <c r="X36" s="11">
        <f t="shared" si="4"/>
        <v>65077875</v>
      </c>
      <c r="Y36" s="11">
        <f t="shared" si="4"/>
        <v>-61597867</v>
      </c>
      <c r="Z36" s="2">
        <f aca="true" t="shared" si="5" ref="Z36:Z49">+IF(X36&lt;&gt;0,+(Y36/X36)*100,0)</f>
        <v>-94.65254819706391</v>
      </c>
      <c r="AA36" s="15">
        <f>AA6+AA21</f>
        <v>260311500</v>
      </c>
    </row>
    <row r="37" spans="1:27" ht="13.5">
      <c r="A37" s="46" t="s">
        <v>33</v>
      </c>
      <c r="B37" s="47"/>
      <c r="C37" s="9">
        <f t="shared" si="4"/>
        <v>94637825</v>
      </c>
      <c r="D37" s="10">
        <f t="shared" si="4"/>
        <v>0</v>
      </c>
      <c r="E37" s="11">
        <f t="shared" si="4"/>
        <v>190720500</v>
      </c>
      <c r="F37" s="11">
        <f t="shared" si="4"/>
        <v>190720500</v>
      </c>
      <c r="G37" s="11">
        <f t="shared" si="4"/>
        <v>0</v>
      </c>
      <c r="H37" s="11">
        <f t="shared" si="4"/>
        <v>0</v>
      </c>
      <c r="I37" s="11">
        <f t="shared" si="4"/>
        <v>2414804</v>
      </c>
      <c r="J37" s="11">
        <f t="shared" si="4"/>
        <v>2414804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2414804</v>
      </c>
      <c r="X37" s="11">
        <f t="shared" si="4"/>
        <v>47680125</v>
      </c>
      <c r="Y37" s="11">
        <f t="shared" si="4"/>
        <v>-45265321</v>
      </c>
      <c r="Z37" s="2">
        <f t="shared" si="5"/>
        <v>-94.93540757286186</v>
      </c>
      <c r="AA37" s="15">
        <f>AA7+AA22</f>
        <v>190720500</v>
      </c>
    </row>
    <row r="38" spans="1:27" ht="13.5">
      <c r="A38" s="46" t="s">
        <v>34</v>
      </c>
      <c r="B38" s="47"/>
      <c r="C38" s="9">
        <f t="shared" si="4"/>
        <v>74458145</v>
      </c>
      <c r="D38" s="10">
        <f t="shared" si="4"/>
        <v>0</v>
      </c>
      <c r="E38" s="11">
        <f t="shared" si="4"/>
        <v>58727500</v>
      </c>
      <c r="F38" s="11">
        <f t="shared" si="4"/>
        <v>58727500</v>
      </c>
      <c r="G38" s="11">
        <f t="shared" si="4"/>
        <v>0</v>
      </c>
      <c r="H38" s="11">
        <f t="shared" si="4"/>
        <v>0</v>
      </c>
      <c r="I38" s="11">
        <f t="shared" si="4"/>
        <v>2240166</v>
      </c>
      <c r="J38" s="11">
        <f t="shared" si="4"/>
        <v>2240166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2240166</v>
      </c>
      <c r="X38" s="11">
        <f t="shared" si="4"/>
        <v>14681875</v>
      </c>
      <c r="Y38" s="11">
        <f t="shared" si="4"/>
        <v>-12441709</v>
      </c>
      <c r="Z38" s="2">
        <f t="shared" si="5"/>
        <v>-84.74196245370568</v>
      </c>
      <c r="AA38" s="15">
        <f>AA8+AA23</f>
        <v>58727500</v>
      </c>
    </row>
    <row r="39" spans="1:27" ht="13.5">
      <c r="A39" s="46" t="s">
        <v>35</v>
      </c>
      <c r="B39" s="47"/>
      <c r="C39" s="9">
        <f t="shared" si="4"/>
        <v>37191226</v>
      </c>
      <c r="D39" s="10">
        <f t="shared" si="4"/>
        <v>0</v>
      </c>
      <c r="E39" s="11">
        <f t="shared" si="4"/>
        <v>31402500</v>
      </c>
      <c r="F39" s="11">
        <f t="shared" si="4"/>
        <v>31402500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7850625</v>
      </c>
      <c r="Y39" s="11">
        <f t="shared" si="4"/>
        <v>-7850625</v>
      </c>
      <c r="Z39" s="2">
        <f t="shared" si="5"/>
        <v>-100</v>
      </c>
      <c r="AA39" s="15">
        <f>AA9+AA24</f>
        <v>31402500</v>
      </c>
    </row>
    <row r="40" spans="1:27" ht="13.5">
      <c r="A40" s="46" t="s">
        <v>36</v>
      </c>
      <c r="B40" s="47"/>
      <c r="C40" s="9">
        <f t="shared" si="4"/>
        <v>9967248</v>
      </c>
      <c r="D40" s="10">
        <f t="shared" si="4"/>
        <v>0</v>
      </c>
      <c r="E40" s="11">
        <f t="shared" si="4"/>
        <v>116332000</v>
      </c>
      <c r="F40" s="11">
        <f t="shared" si="4"/>
        <v>116332000</v>
      </c>
      <c r="G40" s="11">
        <f t="shared" si="4"/>
        <v>0</v>
      </c>
      <c r="H40" s="11">
        <f t="shared" si="4"/>
        <v>0</v>
      </c>
      <c r="I40" s="11">
        <f t="shared" si="4"/>
        <v>24599380</v>
      </c>
      <c r="J40" s="11">
        <f t="shared" si="4"/>
        <v>24599380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24599380</v>
      </c>
      <c r="X40" s="11">
        <f t="shared" si="4"/>
        <v>29083000</v>
      </c>
      <c r="Y40" s="11">
        <f t="shared" si="4"/>
        <v>-4483620</v>
      </c>
      <c r="Z40" s="2">
        <f t="shared" si="5"/>
        <v>-15.416635147680777</v>
      </c>
      <c r="AA40" s="15">
        <f>AA10+AA25</f>
        <v>116332000</v>
      </c>
    </row>
    <row r="41" spans="1:27" ht="13.5">
      <c r="A41" s="48" t="s">
        <v>37</v>
      </c>
      <c r="B41" s="47"/>
      <c r="C41" s="49">
        <f aca="true" t="shared" si="6" ref="C41:Y41">SUM(C36:C40)</f>
        <v>360155514</v>
      </c>
      <c r="D41" s="50">
        <f t="shared" si="6"/>
        <v>0</v>
      </c>
      <c r="E41" s="51">
        <f t="shared" si="6"/>
        <v>657494000</v>
      </c>
      <c r="F41" s="51">
        <f t="shared" si="6"/>
        <v>657494000</v>
      </c>
      <c r="G41" s="51">
        <f t="shared" si="6"/>
        <v>0</v>
      </c>
      <c r="H41" s="51">
        <f t="shared" si="6"/>
        <v>0</v>
      </c>
      <c r="I41" s="51">
        <f t="shared" si="6"/>
        <v>32734358</v>
      </c>
      <c r="J41" s="51">
        <f t="shared" si="6"/>
        <v>32734358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32734358</v>
      </c>
      <c r="X41" s="51">
        <f t="shared" si="6"/>
        <v>164373500</v>
      </c>
      <c r="Y41" s="51">
        <f t="shared" si="6"/>
        <v>-131639142</v>
      </c>
      <c r="Z41" s="52">
        <f t="shared" si="5"/>
        <v>-80.08537994263065</v>
      </c>
      <c r="AA41" s="53">
        <f>SUM(AA36:AA40)</f>
        <v>657494000</v>
      </c>
    </row>
    <row r="42" spans="1:27" ht="13.5">
      <c r="A42" s="54" t="s">
        <v>38</v>
      </c>
      <c r="B42" s="35"/>
      <c r="C42" s="65">
        <f aca="true" t="shared" si="7" ref="C42:Y48">C12+C27</f>
        <v>38100423</v>
      </c>
      <c r="D42" s="66">
        <f t="shared" si="7"/>
        <v>0</v>
      </c>
      <c r="E42" s="67">
        <f t="shared" si="7"/>
        <v>31425000</v>
      </c>
      <c r="F42" s="67">
        <f t="shared" si="7"/>
        <v>31425000</v>
      </c>
      <c r="G42" s="67">
        <f t="shared" si="7"/>
        <v>0</v>
      </c>
      <c r="H42" s="67">
        <f t="shared" si="7"/>
        <v>0</v>
      </c>
      <c r="I42" s="67">
        <f t="shared" si="7"/>
        <v>1002998</v>
      </c>
      <c r="J42" s="67">
        <f t="shared" si="7"/>
        <v>1002998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1002998</v>
      </c>
      <c r="X42" s="67">
        <f t="shared" si="7"/>
        <v>7856250</v>
      </c>
      <c r="Y42" s="67">
        <f t="shared" si="7"/>
        <v>-6853252</v>
      </c>
      <c r="Z42" s="69">
        <f t="shared" si="5"/>
        <v>-87.2331201272872</v>
      </c>
      <c r="AA42" s="68">
        <f aca="true" t="shared" si="8" ref="AA42:AA48">AA12+AA27</f>
        <v>31425000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48775358</v>
      </c>
      <c r="D45" s="66">
        <f t="shared" si="7"/>
        <v>0</v>
      </c>
      <c r="E45" s="67">
        <f t="shared" si="7"/>
        <v>11612000</v>
      </c>
      <c r="F45" s="67">
        <f t="shared" si="7"/>
        <v>11612000</v>
      </c>
      <c r="G45" s="67">
        <f t="shared" si="7"/>
        <v>0</v>
      </c>
      <c r="H45" s="67">
        <f t="shared" si="7"/>
        <v>115600</v>
      </c>
      <c r="I45" s="67">
        <f t="shared" si="7"/>
        <v>6795458</v>
      </c>
      <c r="J45" s="67">
        <f t="shared" si="7"/>
        <v>6911058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6911058</v>
      </c>
      <c r="X45" s="67">
        <f t="shared" si="7"/>
        <v>2903000</v>
      </c>
      <c r="Y45" s="67">
        <f t="shared" si="7"/>
        <v>4008058</v>
      </c>
      <c r="Z45" s="69">
        <f t="shared" si="5"/>
        <v>138.0660695831898</v>
      </c>
      <c r="AA45" s="68">
        <f t="shared" si="8"/>
        <v>11612000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29255012</v>
      </c>
      <c r="D48" s="66">
        <f t="shared" si="7"/>
        <v>0</v>
      </c>
      <c r="E48" s="67">
        <f t="shared" si="7"/>
        <v>25710000</v>
      </c>
      <c r="F48" s="67">
        <f t="shared" si="7"/>
        <v>25710000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6427500</v>
      </c>
      <c r="Y48" s="67">
        <f t="shared" si="7"/>
        <v>-6427500</v>
      </c>
      <c r="Z48" s="69">
        <f t="shared" si="5"/>
        <v>-100</v>
      </c>
      <c r="AA48" s="68">
        <f t="shared" si="8"/>
        <v>25710000</v>
      </c>
    </row>
    <row r="49" spans="1:27" ht="13.5">
      <c r="A49" s="75" t="s">
        <v>49</v>
      </c>
      <c r="B49" s="76"/>
      <c r="C49" s="77">
        <f aca="true" t="shared" si="9" ref="C49:Y49">SUM(C41:C48)</f>
        <v>476286307</v>
      </c>
      <c r="D49" s="78">
        <f t="shared" si="9"/>
        <v>0</v>
      </c>
      <c r="E49" s="79">
        <f t="shared" si="9"/>
        <v>726241000</v>
      </c>
      <c r="F49" s="79">
        <f t="shared" si="9"/>
        <v>726241000</v>
      </c>
      <c r="G49" s="79">
        <f t="shared" si="9"/>
        <v>0</v>
      </c>
      <c r="H49" s="79">
        <f t="shared" si="9"/>
        <v>115600</v>
      </c>
      <c r="I49" s="79">
        <f t="shared" si="9"/>
        <v>40532814</v>
      </c>
      <c r="J49" s="79">
        <f t="shared" si="9"/>
        <v>40648414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40648414</v>
      </c>
      <c r="X49" s="79">
        <f t="shared" si="9"/>
        <v>181560250</v>
      </c>
      <c r="Y49" s="79">
        <f t="shared" si="9"/>
        <v>-140911836</v>
      </c>
      <c r="Z49" s="80">
        <f t="shared" si="5"/>
        <v>-77.61161157246698</v>
      </c>
      <c r="AA49" s="81">
        <f>SUM(AA41:AA48)</f>
        <v>726241000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151360350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10551</v>
      </c>
      <c r="H51" s="67">
        <f t="shared" si="10"/>
        <v>145109</v>
      </c>
      <c r="I51" s="67">
        <f t="shared" si="10"/>
        <v>13143806</v>
      </c>
      <c r="J51" s="67">
        <f t="shared" si="10"/>
        <v>13299466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13299466</v>
      </c>
      <c r="X51" s="67">
        <f t="shared" si="10"/>
        <v>0</v>
      </c>
      <c r="Y51" s="67">
        <f t="shared" si="10"/>
        <v>13299466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>
        <v>7869444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>
        <v>30213437</v>
      </c>
      <c r="D53" s="10"/>
      <c r="E53" s="11"/>
      <c r="F53" s="11"/>
      <c r="G53" s="11">
        <v>848</v>
      </c>
      <c r="H53" s="11"/>
      <c r="I53" s="11"/>
      <c r="J53" s="11">
        <v>848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848</v>
      </c>
      <c r="X53" s="11"/>
      <c r="Y53" s="11">
        <v>848</v>
      </c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3253071</v>
      </c>
      <c r="D56" s="10"/>
      <c r="E56" s="11"/>
      <c r="F56" s="11"/>
      <c r="G56" s="11"/>
      <c r="H56" s="11"/>
      <c r="I56" s="11">
        <v>24734</v>
      </c>
      <c r="J56" s="11">
        <v>24734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24734</v>
      </c>
      <c r="X56" s="11"/>
      <c r="Y56" s="11">
        <v>24734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41335952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848</v>
      </c>
      <c r="H57" s="51">
        <f t="shared" si="11"/>
        <v>0</v>
      </c>
      <c r="I57" s="51">
        <f t="shared" si="11"/>
        <v>24734</v>
      </c>
      <c r="J57" s="51">
        <f t="shared" si="11"/>
        <v>25582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25582</v>
      </c>
      <c r="X57" s="51">
        <f t="shared" si="11"/>
        <v>0</v>
      </c>
      <c r="Y57" s="51">
        <f t="shared" si="11"/>
        <v>25582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>
        <v>12410048</v>
      </c>
      <c r="D58" s="10"/>
      <c r="E58" s="11"/>
      <c r="F58" s="11"/>
      <c r="G58" s="11"/>
      <c r="H58" s="11">
        <v>1606</v>
      </c>
      <c r="I58" s="11"/>
      <c r="J58" s="11">
        <v>1606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1606</v>
      </c>
      <c r="X58" s="11"/>
      <c r="Y58" s="11">
        <v>1606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97614350</v>
      </c>
      <c r="D61" s="10"/>
      <c r="E61" s="11"/>
      <c r="F61" s="11"/>
      <c r="G61" s="11">
        <v>9703</v>
      </c>
      <c r="H61" s="11">
        <v>143503</v>
      </c>
      <c r="I61" s="11">
        <v>13119072</v>
      </c>
      <c r="J61" s="11">
        <v>13272278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13272278</v>
      </c>
      <c r="X61" s="11"/>
      <c r="Y61" s="11">
        <v>13272278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171343508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10551</v>
      </c>
      <c r="H67" s="11">
        <v>145109</v>
      </c>
      <c r="I67" s="11">
        <v>12943072</v>
      </c>
      <c r="J67" s="11">
        <v>13098732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13098732</v>
      </c>
      <c r="X67" s="11"/>
      <c r="Y67" s="11">
        <v>13098732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>
        <v>200734</v>
      </c>
      <c r="J68" s="11">
        <v>200734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200734</v>
      </c>
      <c r="X68" s="11"/>
      <c r="Y68" s="11">
        <v>200734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171343508</v>
      </c>
      <c r="F69" s="79">
        <f t="shared" si="12"/>
        <v>0</v>
      </c>
      <c r="G69" s="79">
        <f t="shared" si="12"/>
        <v>10551</v>
      </c>
      <c r="H69" s="79">
        <f t="shared" si="12"/>
        <v>145109</v>
      </c>
      <c r="I69" s="79">
        <f t="shared" si="12"/>
        <v>13143806</v>
      </c>
      <c r="J69" s="79">
        <f t="shared" si="12"/>
        <v>13299466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13299466</v>
      </c>
      <c r="X69" s="79">
        <f t="shared" si="12"/>
        <v>0</v>
      </c>
      <c r="Y69" s="79">
        <f t="shared" si="12"/>
        <v>13299466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297935367</v>
      </c>
      <c r="D5" s="42">
        <f t="shared" si="0"/>
        <v>0</v>
      </c>
      <c r="E5" s="43">
        <f t="shared" si="0"/>
        <v>275666568</v>
      </c>
      <c r="F5" s="43">
        <f t="shared" si="0"/>
        <v>275666568</v>
      </c>
      <c r="G5" s="43">
        <f t="shared" si="0"/>
        <v>5425280</v>
      </c>
      <c r="H5" s="43">
        <f t="shared" si="0"/>
        <v>24741414</v>
      </c>
      <c r="I5" s="43">
        <f t="shared" si="0"/>
        <v>9997027</v>
      </c>
      <c r="J5" s="43">
        <f t="shared" si="0"/>
        <v>40163721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40163721</v>
      </c>
      <c r="X5" s="43">
        <f t="shared" si="0"/>
        <v>68916642</v>
      </c>
      <c r="Y5" s="43">
        <f t="shared" si="0"/>
        <v>-28752921</v>
      </c>
      <c r="Z5" s="44">
        <f>+IF(X5&lt;&gt;0,+(Y5/X5)*100,0)</f>
        <v>-41.72130296191738</v>
      </c>
      <c r="AA5" s="45">
        <f>SUM(AA11:AA18)</f>
        <v>275666568</v>
      </c>
    </row>
    <row r="6" spans="1:27" ht="13.5">
      <c r="A6" s="46" t="s">
        <v>32</v>
      </c>
      <c r="B6" s="47"/>
      <c r="C6" s="9">
        <v>101575755</v>
      </c>
      <c r="D6" s="10"/>
      <c r="E6" s="11">
        <v>108768025</v>
      </c>
      <c r="F6" s="11">
        <v>108768025</v>
      </c>
      <c r="G6" s="11">
        <v>3684496</v>
      </c>
      <c r="H6" s="11">
        <v>9201908</v>
      </c>
      <c r="I6" s="11">
        <v>2544093</v>
      </c>
      <c r="J6" s="11">
        <v>15430497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15430497</v>
      </c>
      <c r="X6" s="11">
        <v>27192006</v>
      </c>
      <c r="Y6" s="11">
        <v>-11761509</v>
      </c>
      <c r="Z6" s="2">
        <v>-43.25</v>
      </c>
      <c r="AA6" s="15">
        <v>108768025</v>
      </c>
    </row>
    <row r="7" spans="1:27" ht="13.5">
      <c r="A7" s="46" t="s">
        <v>33</v>
      </c>
      <c r="B7" s="47"/>
      <c r="C7" s="9">
        <v>31283745</v>
      </c>
      <c r="D7" s="10"/>
      <c r="E7" s="11">
        <v>14935706</v>
      </c>
      <c r="F7" s="11">
        <v>14935706</v>
      </c>
      <c r="G7" s="11"/>
      <c r="H7" s="11">
        <v>1949870</v>
      </c>
      <c r="I7" s="11"/>
      <c r="J7" s="11">
        <v>1949870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1949870</v>
      </c>
      <c r="X7" s="11">
        <v>3733927</v>
      </c>
      <c r="Y7" s="11">
        <v>-1784057</v>
      </c>
      <c r="Z7" s="2">
        <v>-47.78</v>
      </c>
      <c r="AA7" s="15">
        <v>14935706</v>
      </c>
    </row>
    <row r="8" spans="1:27" ht="13.5">
      <c r="A8" s="46" t="s">
        <v>34</v>
      </c>
      <c r="B8" s="47"/>
      <c r="C8" s="9">
        <v>34800459</v>
      </c>
      <c r="D8" s="10"/>
      <c r="E8" s="11">
        <v>29339180</v>
      </c>
      <c r="F8" s="11">
        <v>29339180</v>
      </c>
      <c r="G8" s="11">
        <v>1542364</v>
      </c>
      <c r="H8" s="11">
        <v>13588318</v>
      </c>
      <c r="I8" s="11">
        <v>2266672</v>
      </c>
      <c r="J8" s="11">
        <v>17397354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17397354</v>
      </c>
      <c r="X8" s="11">
        <v>7334795</v>
      </c>
      <c r="Y8" s="11">
        <v>10062559</v>
      </c>
      <c r="Z8" s="2">
        <v>137.19</v>
      </c>
      <c r="AA8" s="15">
        <v>29339180</v>
      </c>
    </row>
    <row r="9" spans="1:27" ht="13.5">
      <c r="A9" s="46" t="s">
        <v>35</v>
      </c>
      <c r="B9" s="47"/>
      <c r="C9" s="9">
        <v>22118630</v>
      </c>
      <c r="D9" s="10"/>
      <c r="E9" s="11">
        <v>73903940</v>
      </c>
      <c r="F9" s="11">
        <v>73903940</v>
      </c>
      <c r="G9" s="11"/>
      <c r="H9" s="11"/>
      <c r="I9" s="11">
        <v>357965</v>
      </c>
      <c r="J9" s="11">
        <v>357965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357965</v>
      </c>
      <c r="X9" s="11">
        <v>18475985</v>
      </c>
      <c r="Y9" s="11">
        <v>-18118020</v>
      </c>
      <c r="Z9" s="2">
        <v>-98.06</v>
      </c>
      <c r="AA9" s="15">
        <v>73903940</v>
      </c>
    </row>
    <row r="10" spans="1:27" ht="13.5">
      <c r="A10" s="46" t="s">
        <v>36</v>
      </c>
      <c r="B10" s="47"/>
      <c r="C10" s="9">
        <v>5407225</v>
      </c>
      <c r="D10" s="10"/>
      <c r="E10" s="11">
        <v>1000000</v>
      </c>
      <c r="F10" s="11">
        <v>1000000</v>
      </c>
      <c r="G10" s="11"/>
      <c r="H10" s="11"/>
      <c r="I10" s="11">
        <v>229090</v>
      </c>
      <c r="J10" s="11">
        <v>229090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229090</v>
      </c>
      <c r="X10" s="11">
        <v>250000</v>
      </c>
      <c r="Y10" s="11">
        <v>-20910</v>
      </c>
      <c r="Z10" s="2">
        <v>-8.36</v>
      </c>
      <c r="AA10" s="15">
        <v>1000000</v>
      </c>
    </row>
    <row r="11" spans="1:27" ht="13.5">
      <c r="A11" s="48" t="s">
        <v>37</v>
      </c>
      <c r="B11" s="47"/>
      <c r="C11" s="49">
        <f aca="true" t="shared" si="1" ref="C11:Y11">SUM(C6:C10)</f>
        <v>195185814</v>
      </c>
      <c r="D11" s="50">
        <f t="shared" si="1"/>
        <v>0</v>
      </c>
      <c r="E11" s="51">
        <f t="shared" si="1"/>
        <v>227946851</v>
      </c>
      <c r="F11" s="51">
        <f t="shared" si="1"/>
        <v>227946851</v>
      </c>
      <c r="G11" s="51">
        <f t="shared" si="1"/>
        <v>5226860</v>
      </c>
      <c r="H11" s="51">
        <f t="shared" si="1"/>
        <v>24740096</v>
      </c>
      <c r="I11" s="51">
        <f t="shared" si="1"/>
        <v>5397820</v>
      </c>
      <c r="J11" s="51">
        <f t="shared" si="1"/>
        <v>35364776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35364776</v>
      </c>
      <c r="X11" s="51">
        <f t="shared" si="1"/>
        <v>56986713</v>
      </c>
      <c r="Y11" s="51">
        <f t="shared" si="1"/>
        <v>-21621937</v>
      </c>
      <c r="Z11" s="52">
        <f>+IF(X11&lt;&gt;0,+(Y11/X11)*100,0)</f>
        <v>-37.942067302600876</v>
      </c>
      <c r="AA11" s="53">
        <f>SUM(AA6:AA10)</f>
        <v>227946851</v>
      </c>
    </row>
    <row r="12" spans="1:27" ht="13.5">
      <c r="A12" s="54" t="s">
        <v>38</v>
      </c>
      <c r="B12" s="35"/>
      <c r="C12" s="9">
        <v>19413763</v>
      </c>
      <c r="D12" s="10"/>
      <c r="E12" s="11">
        <v>22262984</v>
      </c>
      <c r="F12" s="11">
        <v>22262984</v>
      </c>
      <c r="G12" s="11">
        <v>198420</v>
      </c>
      <c r="H12" s="11"/>
      <c r="I12" s="11">
        <v>3965356</v>
      </c>
      <c r="J12" s="11">
        <v>4163776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4163776</v>
      </c>
      <c r="X12" s="11">
        <v>5565746</v>
      </c>
      <c r="Y12" s="11">
        <v>-1401970</v>
      </c>
      <c r="Z12" s="2">
        <v>-25.19</v>
      </c>
      <c r="AA12" s="15">
        <v>22262984</v>
      </c>
    </row>
    <row r="13" spans="1:27" ht="13.5">
      <c r="A13" s="54" t="s">
        <v>39</v>
      </c>
      <c r="B13" s="35"/>
      <c r="C13" s="12">
        <v>225057</v>
      </c>
      <c r="D13" s="13"/>
      <c r="E13" s="14">
        <v>500000</v>
      </c>
      <c r="F13" s="14">
        <v>500000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125000</v>
      </c>
      <c r="Y13" s="14">
        <v>-125000</v>
      </c>
      <c r="Z13" s="2">
        <v>-100</v>
      </c>
      <c r="AA13" s="22">
        <v>500000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76422442</v>
      </c>
      <c r="D15" s="10"/>
      <c r="E15" s="11">
        <v>19732733</v>
      </c>
      <c r="F15" s="11">
        <v>19732733</v>
      </c>
      <c r="G15" s="11"/>
      <c r="H15" s="11">
        <v>1318</v>
      </c>
      <c r="I15" s="11">
        <v>601625</v>
      </c>
      <c r="J15" s="11">
        <v>602943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602943</v>
      </c>
      <c r="X15" s="11">
        <v>4933183</v>
      </c>
      <c r="Y15" s="11">
        <v>-4330240</v>
      </c>
      <c r="Z15" s="2">
        <v>-87.78</v>
      </c>
      <c r="AA15" s="15">
        <v>19732733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6688291</v>
      </c>
      <c r="D18" s="17"/>
      <c r="E18" s="18">
        <v>5224000</v>
      </c>
      <c r="F18" s="18">
        <v>5224000</v>
      </c>
      <c r="G18" s="18"/>
      <c r="H18" s="18"/>
      <c r="I18" s="18">
        <v>32226</v>
      </c>
      <c r="J18" s="18">
        <v>32226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32226</v>
      </c>
      <c r="X18" s="18">
        <v>1306000</v>
      </c>
      <c r="Y18" s="18">
        <v>-1273774</v>
      </c>
      <c r="Z18" s="3">
        <v>-97.53</v>
      </c>
      <c r="AA18" s="23">
        <v>5224000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101575755</v>
      </c>
      <c r="D36" s="10">
        <f t="shared" si="4"/>
        <v>0</v>
      </c>
      <c r="E36" s="11">
        <f t="shared" si="4"/>
        <v>108768025</v>
      </c>
      <c r="F36" s="11">
        <f t="shared" si="4"/>
        <v>108768025</v>
      </c>
      <c r="G36" s="11">
        <f t="shared" si="4"/>
        <v>3684496</v>
      </c>
      <c r="H36" s="11">
        <f t="shared" si="4"/>
        <v>9201908</v>
      </c>
      <c r="I36" s="11">
        <f t="shared" si="4"/>
        <v>2544093</v>
      </c>
      <c r="J36" s="11">
        <f t="shared" si="4"/>
        <v>15430497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15430497</v>
      </c>
      <c r="X36" s="11">
        <f t="shared" si="4"/>
        <v>27192006</v>
      </c>
      <c r="Y36" s="11">
        <f t="shared" si="4"/>
        <v>-11761509</v>
      </c>
      <c r="Z36" s="2">
        <f aca="true" t="shared" si="5" ref="Z36:Z49">+IF(X36&lt;&gt;0,+(Y36/X36)*100,0)</f>
        <v>-43.25355400407017</v>
      </c>
      <c r="AA36" s="15">
        <f>AA6+AA21</f>
        <v>108768025</v>
      </c>
    </row>
    <row r="37" spans="1:27" ht="13.5">
      <c r="A37" s="46" t="s">
        <v>33</v>
      </c>
      <c r="B37" s="47"/>
      <c r="C37" s="9">
        <f t="shared" si="4"/>
        <v>31283745</v>
      </c>
      <c r="D37" s="10">
        <f t="shared" si="4"/>
        <v>0</v>
      </c>
      <c r="E37" s="11">
        <f t="shared" si="4"/>
        <v>14935706</v>
      </c>
      <c r="F37" s="11">
        <f t="shared" si="4"/>
        <v>14935706</v>
      </c>
      <c r="G37" s="11">
        <f t="shared" si="4"/>
        <v>0</v>
      </c>
      <c r="H37" s="11">
        <f t="shared" si="4"/>
        <v>1949870</v>
      </c>
      <c r="I37" s="11">
        <f t="shared" si="4"/>
        <v>0</v>
      </c>
      <c r="J37" s="11">
        <f t="shared" si="4"/>
        <v>1949870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1949870</v>
      </c>
      <c r="X37" s="11">
        <f t="shared" si="4"/>
        <v>3733927</v>
      </c>
      <c r="Y37" s="11">
        <f t="shared" si="4"/>
        <v>-1784057</v>
      </c>
      <c r="Z37" s="2">
        <f t="shared" si="5"/>
        <v>-47.779643254943124</v>
      </c>
      <c r="AA37" s="15">
        <f>AA7+AA22</f>
        <v>14935706</v>
      </c>
    </row>
    <row r="38" spans="1:27" ht="13.5">
      <c r="A38" s="46" t="s">
        <v>34</v>
      </c>
      <c r="B38" s="47"/>
      <c r="C38" s="9">
        <f t="shared" si="4"/>
        <v>34800459</v>
      </c>
      <c r="D38" s="10">
        <f t="shared" si="4"/>
        <v>0</v>
      </c>
      <c r="E38" s="11">
        <f t="shared" si="4"/>
        <v>29339180</v>
      </c>
      <c r="F38" s="11">
        <f t="shared" si="4"/>
        <v>29339180</v>
      </c>
      <c r="G38" s="11">
        <f t="shared" si="4"/>
        <v>1542364</v>
      </c>
      <c r="H38" s="11">
        <f t="shared" si="4"/>
        <v>13588318</v>
      </c>
      <c r="I38" s="11">
        <f t="shared" si="4"/>
        <v>2266672</v>
      </c>
      <c r="J38" s="11">
        <f t="shared" si="4"/>
        <v>17397354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17397354</v>
      </c>
      <c r="X38" s="11">
        <f t="shared" si="4"/>
        <v>7334795</v>
      </c>
      <c r="Y38" s="11">
        <f t="shared" si="4"/>
        <v>10062559</v>
      </c>
      <c r="Z38" s="2">
        <f t="shared" si="5"/>
        <v>137.18936930070984</v>
      </c>
      <c r="AA38" s="15">
        <f>AA8+AA23</f>
        <v>29339180</v>
      </c>
    </row>
    <row r="39" spans="1:27" ht="13.5">
      <c r="A39" s="46" t="s">
        <v>35</v>
      </c>
      <c r="B39" s="47"/>
      <c r="C39" s="9">
        <f t="shared" si="4"/>
        <v>22118630</v>
      </c>
      <c r="D39" s="10">
        <f t="shared" si="4"/>
        <v>0</v>
      </c>
      <c r="E39" s="11">
        <f t="shared" si="4"/>
        <v>73903940</v>
      </c>
      <c r="F39" s="11">
        <f t="shared" si="4"/>
        <v>73903940</v>
      </c>
      <c r="G39" s="11">
        <f t="shared" si="4"/>
        <v>0</v>
      </c>
      <c r="H39" s="11">
        <f t="shared" si="4"/>
        <v>0</v>
      </c>
      <c r="I39" s="11">
        <f t="shared" si="4"/>
        <v>357965</v>
      </c>
      <c r="J39" s="11">
        <f t="shared" si="4"/>
        <v>357965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357965</v>
      </c>
      <c r="X39" s="11">
        <f t="shared" si="4"/>
        <v>18475985</v>
      </c>
      <c r="Y39" s="11">
        <f t="shared" si="4"/>
        <v>-18118020</v>
      </c>
      <c r="Z39" s="2">
        <f t="shared" si="5"/>
        <v>-98.0625390202471</v>
      </c>
      <c r="AA39" s="15">
        <f>AA9+AA24</f>
        <v>73903940</v>
      </c>
    </row>
    <row r="40" spans="1:27" ht="13.5">
      <c r="A40" s="46" t="s">
        <v>36</v>
      </c>
      <c r="B40" s="47"/>
      <c r="C40" s="9">
        <f t="shared" si="4"/>
        <v>5407225</v>
      </c>
      <c r="D40" s="10">
        <f t="shared" si="4"/>
        <v>0</v>
      </c>
      <c r="E40" s="11">
        <f t="shared" si="4"/>
        <v>1000000</v>
      </c>
      <c r="F40" s="11">
        <f t="shared" si="4"/>
        <v>1000000</v>
      </c>
      <c r="G40" s="11">
        <f t="shared" si="4"/>
        <v>0</v>
      </c>
      <c r="H40" s="11">
        <f t="shared" si="4"/>
        <v>0</v>
      </c>
      <c r="I40" s="11">
        <f t="shared" si="4"/>
        <v>229090</v>
      </c>
      <c r="J40" s="11">
        <f t="shared" si="4"/>
        <v>229090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229090</v>
      </c>
      <c r="X40" s="11">
        <f t="shared" si="4"/>
        <v>250000</v>
      </c>
      <c r="Y40" s="11">
        <f t="shared" si="4"/>
        <v>-20910</v>
      </c>
      <c r="Z40" s="2">
        <f t="shared" si="5"/>
        <v>-8.364</v>
      </c>
      <c r="AA40" s="15">
        <f>AA10+AA25</f>
        <v>1000000</v>
      </c>
    </row>
    <row r="41" spans="1:27" ht="13.5">
      <c r="A41" s="48" t="s">
        <v>37</v>
      </c>
      <c r="B41" s="47"/>
      <c r="C41" s="49">
        <f aca="true" t="shared" si="6" ref="C41:Y41">SUM(C36:C40)</f>
        <v>195185814</v>
      </c>
      <c r="D41" s="50">
        <f t="shared" si="6"/>
        <v>0</v>
      </c>
      <c r="E41" s="51">
        <f t="shared" si="6"/>
        <v>227946851</v>
      </c>
      <c r="F41" s="51">
        <f t="shared" si="6"/>
        <v>227946851</v>
      </c>
      <c r="G41" s="51">
        <f t="shared" si="6"/>
        <v>5226860</v>
      </c>
      <c r="H41" s="51">
        <f t="shared" si="6"/>
        <v>24740096</v>
      </c>
      <c r="I41" s="51">
        <f t="shared" si="6"/>
        <v>5397820</v>
      </c>
      <c r="J41" s="51">
        <f t="shared" si="6"/>
        <v>35364776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35364776</v>
      </c>
      <c r="X41" s="51">
        <f t="shared" si="6"/>
        <v>56986713</v>
      </c>
      <c r="Y41" s="51">
        <f t="shared" si="6"/>
        <v>-21621937</v>
      </c>
      <c r="Z41" s="52">
        <f t="shared" si="5"/>
        <v>-37.942067302600876</v>
      </c>
      <c r="AA41" s="53">
        <f>SUM(AA36:AA40)</f>
        <v>227946851</v>
      </c>
    </row>
    <row r="42" spans="1:27" ht="13.5">
      <c r="A42" s="54" t="s">
        <v>38</v>
      </c>
      <c r="B42" s="35"/>
      <c r="C42" s="65">
        <f aca="true" t="shared" si="7" ref="C42:Y48">C12+C27</f>
        <v>19413763</v>
      </c>
      <c r="D42" s="66">
        <f t="shared" si="7"/>
        <v>0</v>
      </c>
      <c r="E42" s="67">
        <f t="shared" si="7"/>
        <v>22262984</v>
      </c>
      <c r="F42" s="67">
        <f t="shared" si="7"/>
        <v>22262984</v>
      </c>
      <c r="G42" s="67">
        <f t="shared" si="7"/>
        <v>198420</v>
      </c>
      <c r="H42" s="67">
        <f t="shared" si="7"/>
        <v>0</v>
      </c>
      <c r="I42" s="67">
        <f t="shared" si="7"/>
        <v>3965356</v>
      </c>
      <c r="J42" s="67">
        <f t="shared" si="7"/>
        <v>4163776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4163776</v>
      </c>
      <c r="X42" s="67">
        <f t="shared" si="7"/>
        <v>5565746</v>
      </c>
      <c r="Y42" s="67">
        <f t="shared" si="7"/>
        <v>-1401970</v>
      </c>
      <c r="Z42" s="69">
        <f t="shared" si="5"/>
        <v>-25.189255851776203</v>
      </c>
      <c r="AA42" s="68">
        <f aca="true" t="shared" si="8" ref="AA42:AA48">AA12+AA27</f>
        <v>22262984</v>
      </c>
    </row>
    <row r="43" spans="1:27" ht="13.5">
      <c r="A43" s="54" t="s">
        <v>39</v>
      </c>
      <c r="B43" s="35"/>
      <c r="C43" s="70">
        <f t="shared" si="7"/>
        <v>225057</v>
      </c>
      <c r="D43" s="71">
        <f t="shared" si="7"/>
        <v>0</v>
      </c>
      <c r="E43" s="72">
        <f t="shared" si="7"/>
        <v>500000</v>
      </c>
      <c r="F43" s="72">
        <f t="shared" si="7"/>
        <v>500000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125000</v>
      </c>
      <c r="Y43" s="72">
        <f t="shared" si="7"/>
        <v>-125000</v>
      </c>
      <c r="Z43" s="73">
        <f t="shared" si="5"/>
        <v>-100</v>
      </c>
      <c r="AA43" s="74">
        <f t="shared" si="8"/>
        <v>500000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76422442</v>
      </c>
      <c r="D45" s="66">
        <f t="shared" si="7"/>
        <v>0</v>
      </c>
      <c r="E45" s="67">
        <f t="shared" si="7"/>
        <v>19732733</v>
      </c>
      <c r="F45" s="67">
        <f t="shared" si="7"/>
        <v>19732733</v>
      </c>
      <c r="G45" s="67">
        <f t="shared" si="7"/>
        <v>0</v>
      </c>
      <c r="H45" s="67">
        <f t="shared" si="7"/>
        <v>1318</v>
      </c>
      <c r="I45" s="67">
        <f t="shared" si="7"/>
        <v>601625</v>
      </c>
      <c r="J45" s="67">
        <f t="shared" si="7"/>
        <v>602943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602943</v>
      </c>
      <c r="X45" s="67">
        <f t="shared" si="7"/>
        <v>4933183</v>
      </c>
      <c r="Y45" s="67">
        <f t="shared" si="7"/>
        <v>-4330240</v>
      </c>
      <c r="Z45" s="69">
        <f t="shared" si="5"/>
        <v>-87.77780998596646</v>
      </c>
      <c r="AA45" s="68">
        <f t="shared" si="8"/>
        <v>19732733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6688291</v>
      </c>
      <c r="D48" s="66">
        <f t="shared" si="7"/>
        <v>0</v>
      </c>
      <c r="E48" s="67">
        <f t="shared" si="7"/>
        <v>5224000</v>
      </c>
      <c r="F48" s="67">
        <f t="shared" si="7"/>
        <v>5224000</v>
      </c>
      <c r="G48" s="67">
        <f t="shared" si="7"/>
        <v>0</v>
      </c>
      <c r="H48" s="67">
        <f t="shared" si="7"/>
        <v>0</v>
      </c>
      <c r="I48" s="67">
        <f t="shared" si="7"/>
        <v>32226</v>
      </c>
      <c r="J48" s="67">
        <f t="shared" si="7"/>
        <v>32226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32226</v>
      </c>
      <c r="X48" s="67">
        <f t="shared" si="7"/>
        <v>1306000</v>
      </c>
      <c r="Y48" s="67">
        <f t="shared" si="7"/>
        <v>-1273774</v>
      </c>
      <c r="Z48" s="69">
        <f t="shared" si="5"/>
        <v>-97.53246554364472</v>
      </c>
      <c r="AA48" s="68">
        <f t="shared" si="8"/>
        <v>5224000</v>
      </c>
    </row>
    <row r="49" spans="1:27" ht="13.5">
      <c r="A49" s="75" t="s">
        <v>49</v>
      </c>
      <c r="B49" s="76"/>
      <c r="C49" s="77">
        <f aca="true" t="shared" si="9" ref="C49:Y49">SUM(C41:C48)</f>
        <v>297935367</v>
      </c>
      <c r="D49" s="78">
        <f t="shared" si="9"/>
        <v>0</v>
      </c>
      <c r="E49" s="79">
        <f t="shared" si="9"/>
        <v>275666568</v>
      </c>
      <c r="F49" s="79">
        <f t="shared" si="9"/>
        <v>275666568</v>
      </c>
      <c r="G49" s="79">
        <f t="shared" si="9"/>
        <v>5425280</v>
      </c>
      <c r="H49" s="79">
        <f t="shared" si="9"/>
        <v>24741414</v>
      </c>
      <c r="I49" s="79">
        <f t="shared" si="9"/>
        <v>9997027</v>
      </c>
      <c r="J49" s="79">
        <f t="shared" si="9"/>
        <v>40163721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40163721</v>
      </c>
      <c r="X49" s="79">
        <f t="shared" si="9"/>
        <v>68916642</v>
      </c>
      <c r="Y49" s="79">
        <f t="shared" si="9"/>
        <v>-28752921</v>
      </c>
      <c r="Z49" s="80">
        <f t="shared" si="5"/>
        <v>-41.72130296191738</v>
      </c>
      <c r="AA49" s="81">
        <f>SUM(AA41:AA48)</f>
        <v>275666568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92052805</v>
      </c>
      <c r="F51" s="67">
        <f t="shared" si="10"/>
        <v>92052805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23013202</v>
      </c>
      <c r="Y51" s="67">
        <f t="shared" si="10"/>
        <v>-23013202</v>
      </c>
      <c r="Z51" s="69">
        <f>+IF(X51&lt;&gt;0,+(Y51/X51)*100,0)</f>
        <v>-100</v>
      </c>
      <c r="AA51" s="68">
        <f>SUM(AA57:AA61)</f>
        <v>92052805</v>
      </c>
    </row>
    <row r="52" spans="1:27" ht="13.5">
      <c r="A52" s="84" t="s">
        <v>32</v>
      </c>
      <c r="B52" s="47"/>
      <c r="C52" s="9"/>
      <c r="D52" s="10"/>
      <c r="E52" s="11">
        <v>35654919</v>
      </c>
      <c r="F52" s="11">
        <v>35654919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8913730</v>
      </c>
      <c r="Y52" s="11">
        <v>-8913730</v>
      </c>
      <c r="Z52" s="2">
        <v>-100</v>
      </c>
      <c r="AA52" s="15">
        <v>35654919</v>
      </c>
    </row>
    <row r="53" spans="1:27" ht="13.5">
      <c r="A53" s="84" t="s">
        <v>33</v>
      </c>
      <c r="B53" s="47"/>
      <c r="C53" s="9"/>
      <c r="D53" s="10"/>
      <c r="E53" s="11">
        <v>115707</v>
      </c>
      <c r="F53" s="11">
        <v>115707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28927</v>
      </c>
      <c r="Y53" s="11">
        <v>-28927</v>
      </c>
      <c r="Z53" s="2">
        <v>-100</v>
      </c>
      <c r="AA53" s="15">
        <v>115707</v>
      </c>
    </row>
    <row r="54" spans="1:27" ht="13.5">
      <c r="A54" s="84" t="s">
        <v>34</v>
      </c>
      <c r="B54" s="47"/>
      <c r="C54" s="9"/>
      <c r="D54" s="10"/>
      <c r="E54" s="11">
        <v>13737465</v>
      </c>
      <c r="F54" s="11">
        <v>13737465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3434366</v>
      </c>
      <c r="Y54" s="11">
        <v>-3434366</v>
      </c>
      <c r="Z54" s="2">
        <v>-100</v>
      </c>
      <c r="AA54" s="15">
        <v>13737465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4561131</v>
      </c>
      <c r="F56" s="11">
        <v>4561131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1140283</v>
      </c>
      <c r="Y56" s="11">
        <v>-1140283</v>
      </c>
      <c r="Z56" s="2">
        <v>-100</v>
      </c>
      <c r="AA56" s="15">
        <v>4561131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54069222</v>
      </c>
      <c r="F57" s="51">
        <f t="shared" si="11"/>
        <v>54069222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13517306</v>
      </c>
      <c r="Y57" s="51">
        <f t="shared" si="11"/>
        <v>-13517306</v>
      </c>
      <c r="Z57" s="52">
        <f>+IF(X57&lt;&gt;0,+(Y57/X57)*100,0)</f>
        <v>-100</v>
      </c>
      <c r="AA57" s="53">
        <f>SUM(AA52:AA56)</f>
        <v>54069222</v>
      </c>
    </row>
    <row r="58" spans="1:27" ht="13.5">
      <c r="A58" s="86" t="s">
        <v>38</v>
      </c>
      <c r="B58" s="35"/>
      <c r="C58" s="9"/>
      <c r="D58" s="10"/>
      <c r="E58" s="11">
        <v>5050071</v>
      </c>
      <c r="F58" s="11">
        <v>5050071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1262518</v>
      </c>
      <c r="Y58" s="11">
        <v>-1262518</v>
      </c>
      <c r="Z58" s="2">
        <v>-100</v>
      </c>
      <c r="AA58" s="15">
        <v>5050071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32933512</v>
      </c>
      <c r="F61" s="11">
        <v>32933512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8233378</v>
      </c>
      <c r="Y61" s="11">
        <v>-8233378</v>
      </c>
      <c r="Z61" s="2">
        <v>-100</v>
      </c>
      <c r="AA61" s="15">
        <v>32933512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92052806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4114393</v>
      </c>
      <c r="H68" s="11">
        <v>5403729</v>
      </c>
      <c r="I68" s="11">
        <v>7643015</v>
      </c>
      <c r="J68" s="11">
        <v>17161137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17161137</v>
      </c>
      <c r="X68" s="11"/>
      <c r="Y68" s="11">
        <v>17161137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92052806</v>
      </c>
      <c r="F69" s="79">
        <f t="shared" si="12"/>
        <v>0</v>
      </c>
      <c r="G69" s="79">
        <f t="shared" si="12"/>
        <v>4114393</v>
      </c>
      <c r="H69" s="79">
        <f t="shared" si="12"/>
        <v>5403729</v>
      </c>
      <c r="I69" s="79">
        <f t="shared" si="12"/>
        <v>7643015</v>
      </c>
      <c r="J69" s="79">
        <f t="shared" si="12"/>
        <v>17161137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17161137</v>
      </c>
      <c r="X69" s="79">
        <f t="shared" si="12"/>
        <v>0</v>
      </c>
      <c r="Y69" s="79">
        <f t="shared" si="12"/>
        <v>17161137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369397100</v>
      </c>
      <c r="F5" s="43">
        <f t="shared" si="0"/>
        <v>369397100</v>
      </c>
      <c r="G5" s="43">
        <f t="shared" si="0"/>
        <v>0</v>
      </c>
      <c r="H5" s="43">
        <f t="shared" si="0"/>
        <v>801732</v>
      </c>
      <c r="I5" s="43">
        <f t="shared" si="0"/>
        <v>6496372</v>
      </c>
      <c r="J5" s="43">
        <f t="shared" si="0"/>
        <v>7298104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7298104</v>
      </c>
      <c r="X5" s="43">
        <f t="shared" si="0"/>
        <v>92349275</v>
      </c>
      <c r="Y5" s="43">
        <f t="shared" si="0"/>
        <v>-85051171</v>
      </c>
      <c r="Z5" s="44">
        <f>+IF(X5&lt;&gt;0,+(Y5/X5)*100,0)</f>
        <v>-92.09728067708166</v>
      </c>
      <c r="AA5" s="45">
        <f>SUM(AA11:AA18)</f>
        <v>369397100</v>
      </c>
    </row>
    <row r="6" spans="1:27" ht="13.5">
      <c r="A6" s="46" t="s">
        <v>32</v>
      </c>
      <c r="B6" s="47"/>
      <c r="C6" s="9"/>
      <c r="D6" s="10"/>
      <c r="E6" s="11">
        <v>97107500</v>
      </c>
      <c r="F6" s="11">
        <v>97107500</v>
      </c>
      <c r="G6" s="11"/>
      <c r="H6" s="11"/>
      <c r="I6" s="11">
        <v>662345</v>
      </c>
      <c r="J6" s="11">
        <v>662345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662345</v>
      </c>
      <c r="X6" s="11">
        <v>24276875</v>
      </c>
      <c r="Y6" s="11">
        <v>-23614530</v>
      </c>
      <c r="Z6" s="2">
        <v>-97.27</v>
      </c>
      <c r="AA6" s="15">
        <v>97107500</v>
      </c>
    </row>
    <row r="7" spans="1:27" ht="13.5">
      <c r="A7" s="46" t="s">
        <v>33</v>
      </c>
      <c r="B7" s="47"/>
      <c r="C7" s="9"/>
      <c r="D7" s="10"/>
      <c r="E7" s="11">
        <v>28900000</v>
      </c>
      <c r="F7" s="11">
        <v>28900000</v>
      </c>
      <c r="G7" s="11"/>
      <c r="H7" s="11"/>
      <c r="I7" s="11">
        <v>135100</v>
      </c>
      <c r="J7" s="11">
        <v>135100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135100</v>
      </c>
      <c r="X7" s="11">
        <v>7225000</v>
      </c>
      <c r="Y7" s="11">
        <v>-7089900</v>
      </c>
      <c r="Z7" s="2">
        <v>-98.13</v>
      </c>
      <c r="AA7" s="15">
        <v>28900000</v>
      </c>
    </row>
    <row r="8" spans="1:27" ht="13.5">
      <c r="A8" s="46" t="s">
        <v>34</v>
      </c>
      <c r="B8" s="47"/>
      <c r="C8" s="9"/>
      <c r="D8" s="10"/>
      <c r="E8" s="11">
        <v>98043300</v>
      </c>
      <c r="F8" s="11">
        <v>98043300</v>
      </c>
      <c r="G8" s="11"/>
      <c r="H8" s="11"/>
      <c r="I8" s="11">
        <v>2483602</v>
      </c>
      <c r="J8" s="11">
        <v>2483602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2483602</v>
      </c>
      <c r="X8" s="11">
        <v>24510825</v>
      </c>
      <c r="Y8" s="11">
        <v>-22027223</v>
      </c>
      <c r="Z8" s="2">
        <v>-89.87</v>
      </c>
      <c r="AA8" s="15">
        <v>98043300</v>
      </c>
    </row>
    <row r="9" spans="1:27" ht="13.5">
      <c r="A9" s="46" t="s">
        <v>35</v>
      </c>
      <c r="B9" s="47"/>
      <c r="C9" s="9"/>
      <c r="D9" s="10"/>
      <c r="E9" s="11">
        <v>44122400</v>
      </c>
      <c r="F9" s="11">
        <v>44122400</v>
      </c>
      <c r="G9" s="11"/>
      <c r="H9" s="11"/>
      <c r="I9" s="11">
        <v>1582954</v>
      </c>
      <c r="J9" s="11">
        <v>1582954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1582954</v>
      </c>
      <c r="X9" s="11">
        <v>11030600</v>
      </c>
      <c r="Y9" s="11">
        <v>-9447646</v>
      </c>
      <c r="Z9" s="2">
        <v>-85.65</v>
      </c>
      <c r="AA9" s="15">
        <v>44122400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>
        <v>154996</v>
      </c>
      <c r="J10" s="11">
        <v>154996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154996</v>
      </c>
      <c r="X10" s="11"/>
      <c r="Y10" s="11">
        <v>154996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268173200</v>
      </c>
      <c r="F11" s="51">
        <f t="shared" si="1"/>
        <v>268173200</v>
      </c>
      <c r="G11" s="51">
        <f t="shared" si="1"/>
        <v>0</v>
      </c>
      <c r="H11" s="51">
        <f t="shared" si="1"/>
        <v>0</v>
      </c>
      <c r="I11" s="51">
        <f t="shared" si="1"/>
        <v>5018997</v>
      </c>
      <c r="J11" s="51">
        <f t="shared" si="1"/>
        <v>5018997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5018997</v>
      </c>
      <c r="X11" s="51">
        <f t="shared" si="1"/>
        <v>67043300</v>
      </c>
      <c r="Y11" s="51">
        <f t="shared" si="1"/>
        <v>-62024303</v>
      </c>
      <c r="Z11" s="52">
        <f>+IF(X11&lt;&gt;0,+(Y11/X11)*100,0)</f>
        <v>-92.51379779933268</v>
      </c>
      <c r="AA11" s="53">
        <f>SUM(AA6:AA10)</f>
        <v>268173200</v>
      </c>
    </row>
    <row r="12" spans="1:27" ht="13.5">
      <c r="A12" s="54" t="s">
        <v>38</v>
      </c>
      <c r="B12" s="35"/>
      <c r="C12" s="9"/>
      <c r="D12" s="10"/>
      <c r="E12" s="11">
        <v>29723900</v>
      </c>
      <c r="F12" s="11">
        <v>29723900</v>
      </c>
      <c r="G12" s="11"/>
      <c r="H12" s="11"/>
      <c r="I12" s="11">
        <v>576326</v>
      </c>
      <c r="J12" s="11">
        <v>576326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576326</v>
      </c>
      <c r="X12" s="11">
        <v>7430975</v>
      </c>
      <c r="Y12" s="11">
        <v>-6854649</v>
      </c>
      <c r="Z12" s="2">
        <v>-92.24</v>
      </c>
      <c r="AA12" s="15">
        <v>29723900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49500000</v>
      </c>
      <c r="F15" s="11">
        <v>49500000</v>
      </c>
      <c r="G15" s="11"/>
      <c r="H15" s="11">
        <v>801732</v>
      </c>
      <c r="I15" s="11">
        <v>901049</v>
      </c>
      <c r="J15" s="11">
        <v>1702781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1702781</v>
      </c>
      <c r="X15" s="11">
        <v>12375000</v>
      </c>
      <c r="Y15" s="11">
        <v>-10672219</v>
      </c>
      <c r="Z15" s="2">
        <v>-86.24</v>
      </c>
      <c r="AA15" s="15">
        <v>49500000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22000000</v>
      </c>
      <c r="F18" s="18">
        <v>22000000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5500000</v>
      </c>
      <c r="Y18" s="18">
        <v>-5500000</v>
      </c>
      <c r="Z18" s="3">
        <v>-100</v>
      </c>
      <c r="AA18" s="23">
        <v>22000000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110000000</v>
      </c>
      <c r="F20" s="60">
        <f t="shared" si="2"/>
        <v>110000000</v>
      </c>
      <c r="G20" s="60">
        <f t="shared" si="2"/>
        <v>4651340</v>
      </c>
      <c r="H20" s="60">
        <f t="shared" si="2"/>
        <v>5266972</v>
      </c>
      <c r="I20" s="60">
        <f t="shared" si="2"/>
        <v>26025586</v>
      </c>
      <c r="J20" s="60">
        <f t="shared" si="2"/>
        <v>35943898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35943898</v>
      </c>
      <c r="X20" s="60">
        <f t="shared" si="2"/>
        <v>27500000</v>
      </c>
      <c r="Y20" s="60">
        <f t="shared" si="2"/>
        <v>8443898</v>
      </c>
      <c r="Z20" s="61">
        <f>+IF(X20&lt;&gt;0,+(Y20/X20)*100,0)</f>
        <v>30.705083636363632</v>
      </c>
      <c r="AA20" s="62">
        <f>SUM(AA26:AA33)</f>
        <v>110000000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>
        <v>18103863</v>
      </c>
      <c r="J21" s="11">
        <v>18103863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18103863</v>
      </c>
      <c r="X21" s="11"/>
      <c r="Y21" s="11">
        <v>18103863</v>
      </c>
      <c r="Z21" s="2"/>
      <c r="AA21" s="15"/>
    </row>
    <row r="22" spans="1:27" ht="13.5">
      <c r="A22" s="46" t="s">
        <v>33</v>
      </c>
      <c r="B22" s="47"/>
      <c r="C22" s="9"/>
      <c r="D22" s="10"/>
      <c r="E22" s="11">
        <v>100000000</v>
      </c>
      <c r="F22" s="11">
        <v>100000000</v>
      </c>
      <c r="G22" s="11"/>
      <c r="H22" s="11"/>
      <c r="I22" s="11">
        <v>303575</v>
      </c>
      <c r="J22" s="11">
        <v>303575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303575</v>
      </c>
      <c r="X22" s="11">
        <v>25000000</v>
      </c>
      <c r="Y22" s="11">
        <v>-24696425</v>
      </c>
      <c r="Z22" s="2">
        <v>-98.79</v>
      </c>
      <c r="AA22" s="15">
        <v>100000000</v>
      </c>
    </row>
    <row r="23" spans="1:27" ht="13.5">
      <c r="A23" s="46" t="s">
        <v>34</v>
      </c>
      <c r="B23" s="47"/>
      <c r="C23" s="9"/>
      <c r="D23" s="10"/>
      <c r="E23" s="11">
        <v>5000000</v>
      </c>
      <c r="F23" s="11">
        <v>5000000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1250000</v>
      </c>
      <c r="Y23" s="11">
        <v>-1250000</v>
      </c>
      <c r="Z23" s="2">
        <v>-100</v>
      </c>
      <c r="AA23" s="15">
        <v>5000000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>
        <v>4290975</v>
      </c>
      <c r="J24" s="11">
        <v>4290975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4290975</v>
      </c>
      <c r="X24" s="11"/>
      <c r="Y24" s="11">
        <v>4290975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>
        <v>255379</v>
      </c>
      <c r="I25" s="11"/>
      <c r="J25" s="11">
        <v>255379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255379</v>
      </c>
      <c r="X25" s="11"/>
      <c r="Y25" s="11">
        <v>255379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105000000</v>
      </c>
      <c r="F26" s="51">
        <f t="shared" si="3"/>
        <v>105000000</v>
      </c>
      <c r="G26" s="51">
        <f t="shared" si="3"/>
        <v>0</v>
      </c>
      <c r="H26" s="51">
        <f t="shared" si="3"/>
        <v>255379</v>
      </c>
      <c r="I26" s="51">
        <f t="shared" si="3"/>
        <v>22698413</v>
      </c>
      <c r="J26" s="51">
        <f t="shared" si="3"/>
        <v>22953792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22953792</v>
      </c>
      <c r="X26" s="51">
        <f t="shared" si="3"/>
        <v>26250000</v>
      </c>
      <c r="Y26" s="51">
        <f t="shared" si="3"/>
        <v>-3296208</v>
      </c>
      <c r="Z26" s="52">
        <f>+IF(X26&lt;&gt;0,+(Y26/X26)*100,0)</f>
        <v>-12.556982857142856</v>
      </c>
      <c r="AA26" s="53">
        <f>SUM(AA21:AA25)</f>
        <v>105000000</v>
      </c>
    </row>
    <row r="27" spans="1:27" ht="13.5">
      <c r="A27" s="54" t="s">
        <v>38</v>
      </c>
      <c r="B27" s="64"/>
      <c r="C27" s="9"/>
      <c r="D27" s="10"/>
      <c r="E27" s="11">
        <v>2000000</v>
      </c>
      <c r="F27" s="11">
        <v>2000000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500000</v>
      </c>
      <c r="Y27" s="11">
        <v>-500000</v>
      </c>
      <c r="Z27" s="2">
        <v>-100</v>
      </c>
      <c r="AA27" s="15">
        <v>2000000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3000000</v>
      </c>
      <c r="F30" s="11">
        <v>3000000</v>
      </c>
      <c r="G30" s="11">
        <v>4651340</v>
      </c>
      <c r="H30" s="11">
        <v>5011593</v>
      </c>
      <c r="I30" s="11">
        <v>3327173</v>
      </c>
      <c r="J30" s="11">
        <v>12990106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12990106</v>
      </c>
      <c r="X30" s="11">
        <v>750000</v>
      </c>
      <c r="Y30" s="11">
        <v>12240106</v>
      </c>
      <c r="Z30" s="2">
        <v>1632.01</v>
      </c>
      <c r="AA30" s="15">
        <v>3000000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97107500</v>
      </c>
      <c r="F36" s="11">
        <f t="shared" si="4"/>
        <v>97107500</v>
      </c>
      <c r="G36" s="11">
        <f t="shared" si="4"/>
        <v>0</v>
      </c>
      <c r="H36" s="11">
        <f t="shared" si="4"/>
        <v>0</v>
      </c>
      <c r="I36" s="11">
        <f t="shared" si="4"/>
        <v>18766208</v>
      </c>
      <c r="J36" s="11">
        <f t="shared" si="4"/>
        <v>18766208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18766208</v>
      </c>
      <c r="X36" s="11">
        <f t="shared" si="4"/>
        <v>24276875</v>
      </c>
      <c r="Y36" s="11">
        <f t="shared" si="4"/>
        <v>-5510667</v>
      </c>
      <c r="Z36" s="2">
        <f aca="true" t="shared" si="5" ref="Z36:Z49">+IF(X36&lt;&gt;0,+(Y36/X36)*100,0)</f>
        <v>-22.69924362175939</v>
      </c>
      <c r="AA36" s="15">
        <f>AA6+AA21</f>
        <v>97107500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128900000</v>
      </c>
      <c r="F37" s="11">
        <f t="shared" si="4"/>
        <v>128900000</v>
      </c>
      <c r="G37" s="11">
        <f t="shared" si="4"/>
        <v>0</v>
      </c>
      <c r="H37" s="11">
        <f t="shared" si="4"/>
        <v>0</v>
      </c>
      <c r="I37" s="11">
        <f t="shared" si="4"/>
        <v>438675</v>
      </c>
      <c r="J37" s="11">
        <f t="shared" si="4"/>
        <v>438675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438675</v>
      </c>
      <c r="X37" s="11">
        <f t="shared" si="4"/>
        <v>32225000</v>
      </c>
      <c r="Y37" s="11">
        <f t="shared" si="4"/>
        <v>-31786325</v>
      </c>
      <c r="Z37" s="2">
        <f t="shared" si="5"/>
        <v>-98.6387121799845</v>
      </c>
      <c r="AA37" s="15">
        <f>AA7+AA22</f>
        <v>128900000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103043300</v>
      </c>
      <c r="F38" s="11">
        <f t="shared" si="4"/>
        <v>103043300</v>
      </c>
      <c r="G38" s="11">
        <f t="shared" si="4"/>
        <v>0</v>
      </c>
      <c r="H38" s="11">
        <f t="shared" si="4"/>
        <v>0</v>
      </c>
      <c r="I38" s="11">
        <f t="shared" si="4"/>
        <v>2483602</v>
      </c>
      <c r="J38" s="11">
        <f t="shared" si="4"/>
        <v>2483602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2483602</v>
      </c>
      <c r="X38" s="11">
        <f t="shared" si="4"/>
        <v>25760825</v>
      </c>
      <c r="Y38" s="11">
        <f t="shared" si="4"/>
        <v>-23277223</v>
      </c>
      <c r="Z38" s="2">
        <f t="shared" si="5"/>
        <v>-90.35899665480433</v>
      </c>
      <c r="AA38" s="15">
        <f>AA8+AA23</f>
        <v>103043300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44122400</v>
      </c>
      <c r="F39" s="11">
        <f t="shared" si="4"/>
        <v>44122400</v>
      </c>
      <c r="G39" s="11">
        <f t="shared" si="4"/>
        <v>0</v>
      </c>
      <c r="H39" s="11">
        <f t="shared" si="4"/>
        <v>0</v>
      </c>
      <c r="I39" s="11">
        <f t="shared" si="4"/>
        <v>5873929</v>
      </c>
      <c r="J39" s="11">
        <f t="shared" si="4"/>
        <v>5873929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5873929</v>
      </c>
      <c r="X39" s="11">
        <f t="shared" si="4"/>
        <v>11030600</v>
      </c>
      <c r="Y39" s="11">
        <f t="shared" si="4"/>
        <v>-5156671</v>
      </c>
      <c r="Z39" s="2">
        <f t="shared" si="5"/>
        <v>-46.74878066469639</v>
      </c>
      <c r="AA39" s="15">
        <f>AA9+AA24</f>
        <v>44122400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255379</v>
      </c>
      <c r="I40" s="11">
        <f t="shared" si="4"/>
        <v>154996</v>
      </c>
      <c r="J40" s="11">
        <f t="shared" si="4"/>
        <v>410375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410375</v>
      </c>
      <c r="X40" s="11">
        <f t="shared" si="4"/>
        <v>0</v>
      </c>
      <c r="Y40" s="11">
        <f t="shared" si="4"/>
        <v>410375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373173200</v>
      </c>
      <c r="F41" s="51">
        <f t="shared" si="6"/>
        <v>373173200</v>
      </c>
      <c r="G41" s="51">
        <f t="shared" si="6"/>
        <v>0</v>
      </c>
      <c r="H41" s="51">
        <f t="shared" si="6"/>
        <v>255379</v>
      </c>
      <c r="I41" s="51">
        <f t="shared" si="6"/>
        <v>27717410</v>
      </c>
      <c r="J41" s="51">
        <f t="shared" si="6"/>
        <v>27972789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27972789</v>
      </c>
      <c r="X41" s="51">
        <f t="shared" si="6"/>
        <v>93293300</v>
      </c>
      <c r="Y41" s="51">
        <f t="shared" si="6"/>
        <v>-65320511</v>
      </c>
      <c r="Z41" s="52">
        <f t="shared" si="5"/>
        <v>-70.01629377457974</v>
      </c>
      <c r="AA41" s="53">
        <f>SUM(AA36:AA40)</f>
        <v>373173200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31723900</v>
      </c>
      <c r="F42" s="67">
        <f t="shared" si="7"/>
        <v>31723900</v>
      </c>
      <c r="G42" s="67">
        <f t="shared" si="7"/>
        <v>0</v>
      </c>
      <c r="H42" s="67">
        <f t="shared" si="7"/>
        <v>0</v>
      </c>
      <c r="I42" s="67">
        <f t="shared" si="7"/>
        <v>576326</v>
      </c>
      <c r="J42" s="67">
        <f t="shared" si="7"/>
        <v>576326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576326</v>
      </c>
      <c r="X42" s="67">
        <f t="shared" si="7"/>
        <v>7930975</v>
      </c>
      <c r="Y42" s="67">
        <f t="shared" si="7"/>
        <v>-7354649</v>
      </c>
      <c r="Z42" s="69">
        <f t="shared" si="5"/>
        <v>-92.73322636876298</v>
      </c>
      <c r="AA42" s="68">
        <f aca="true" t="shared" si="8" ref="AA42:AA48">AA12+AA27</f>
        <v>31723900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52500000</v>
      </c>
      <c r="F45" s="67">
        <f t="shared" si="7"/>
        <v>52500000</v>
      </c>
      <c r="G45" s="67">
        <f t="shared" si="7"/>
        <v>4651340</v>
      </c>
      <c r="H45" s="67">
        <f t="shared" si="7"/>
        <v>5813325</v>
      </c>
      <c r="I45" s="67">
        <f t="shared" si="7"/>
        <v>4228222</v>
      </c>
      <c r="J45" s="67">
        <f t="shared" si="7"/>
        <v>14692887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14692887</v>
      </c>
      <c r="X45" s="67">
        <f t="shared" si="7"/>
        <v>13125000</v>
      </c>
      <c r="Y45" s="67">
        <f t="shared" si="7"/>
        <v>1567887</v>
      </c>
      <c r="Z45" s="69">
        <f t="shared" si="5"/>
        <v>11.945805714285715</v>
      </c>
      <c r="AA45" s="68">
        <f t="shared" si="8"/>
        <v>52500000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22000000</v>
      </c>
      <c r="F48" s="67">
        <f t="shared" si="7"/>
        <v>22000000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5500000</v>
      </c>
      <c r="Y48" s="67">
        <f t="shared" si="7"/>
        <v>-5500000</v>
      </c>
      <c r="Z48" s="69">
        <f t="shared" si="5"/>
        <v>-100</v>
      </c>
      <c r="AA48" s="68">
        <f t="shared" si="8"/>
        <v>22000000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479397100</v>
      </c>
      <c r="F49" s="79">
        <f t="shared" si="9"/>
        <v>479397100</v>
      </c>
      <c r="G49" s="79">
        <f t="shared" si="9"/>
        <v>4651340</v>
      </c>
      <c r="H49" s="79">
        <f t="shared" si="9"/>
        <v>6068704</v>
      </c>
      <c r="I49" s="79">
        <f t="shared" si="9"/>
        <v>32521958</v>
      </c>
      <c r="J49" s="79">
        <f t="shared" si="9"/>
        <v>43242002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43242002</v>
      </c>
      <c r="X49" s="79">
        <f t="shared" si="9"/>
        <v>119849275</v>
      </c>
      <c r="Y49" s="79">
        <f t="shared" si="9"/>
        <v>-76607273</v>
      </c>
      <c r="Z49" s="80">
        <f t="shared" si="5"/>
        <v>-63.91967994800135</v>
      </c>
      <c r="AA49" s="81">
        <f>SUM(AA41:AA48)</f>
        <v>479397100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410802700</v>
      </c>
      <c r="F51" s="67">
        <f t="shared" si="10"/>
        <v>410802700</v>
      </c>
      <c r="G51" s="67">
        <f t="shared" si="10"/>
        <v>27046969</v>
      </c>
      <c r="H51" s="67">
        <f t="shared" si="10"/>
        <v>38441874</v>
      </c>
      <c r="I51" s="67">
        <f t="shared" si="10"/>
        <v>50573293</v>
      </c>
      <c r="J51" s="67">
        <f t="shared" si="10"/>
        <v>116062136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116062136</v>
      </c>
      <c r="X51" s="67">
        <f t="shared" si="10"/>
        <v>102700675</v>
      </c>
      <c r="Y51" s="67">
        <f t="shared" si="10"/>
        <v>13361461</v>
      </c>
      <c r="Z51" s="69">
        <f>+IF(X51&lt;&gt;0,+(Y51/X51)*100,0)</f>
        <v>13.010100469154656</v>
      </c>
      <c r="AA51" s="68">
        <f>SUM(AA57:AA61)</f>
        <v>410802700</v>
      </c>
    </row>
    <row r="52" spans="1:27" ht="13.5">
      <c r="A52" s="84" t="s">
        <v>32</v>
      </c>
      <c r="B52" s="47"/>
      <c r="C52" s="9"/>
      <c r="D52" s="10"/>
      <c r="E52" s="11">
        <v>97718300</v>
      </c>
      <c r="F52" s="11">
        <v>97718300</v>
      </c>
      <c r="G52" s="11">
        <v>4481209</v>
      </c>
      <c r="H52" s="11">
        <v>11949274</v>
      </c>
      <c r="I52" s="11">
        <v>9820306</v>
      </c>
      <c r="J52" s="11">
        <v>26250789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26250789</v>
      </c>
      <c r="X52" s="11">
        <v>24429575</v>
      </c>
      <c r="Y52" s="11">
        <v>1821214</v>
      </c>
      <c r="Z52" s="2">
        <v>7.45</v>
      </c>
      <c r="AA52" s="15">
        <v>97718300</v>
      </c>
    </row>
    <row r="53" spans="1:27" ht="13.5">
      <c r="A53" s="84" t="s">
        <v>33</v>
      </c>
      <c r="B53" s="47"/>
      <c r="C53" s="9"/>
      <c r="D53" s="10"/>
      <c r="E53" s="11">
        <v>85890200</v>
      </c>
      <c r="F53" s="11">
        <v>85890200</v>
      </c>
      <c r="G53" s="11">
        <v>311463</v>
      </c>
      <c r="H53" s="11">
        <v>458024</v>
      </c>
      <c r="I53" s="11">
        <v>7346531</v>
      </c>
      <c r="J53" s="11">
        <v>8116018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8116018</v>
      </c>
      <c r="X53" s="11">
        <v>21472550</v>
      </c>
      <c r="Y53" s="11">
        <v>-13356532</v>
      </c>
      <c r="Z53" s="2">
        <v>-62.2</v>
      </c>
      <c r="AA53" s="15">
        <v>85890200</v>
      </c>
    </row>
    <row r="54" spans="1:27" ht="13.5">
      <c r="A54" s="84" t="s">
        <v>34</v>
      </c>
      <c r="B54" s="47"/>
      <c r="C54" s="9"/>
      <c r="D54" s="10"/>
      <c r="E54" s="11">
        <v>72919200</v>
      </c>
      <c r="F54" s="11">
        <v>72919200</v>
      </c>
      <c r="G54" s="11">
        <v>2143410</v>
      </c>
      <c r="H54" s="11">
        <v>5134779</v>
      </c>
      <c r="I54" s="11">
        <v>13894293</v>
      </c>
      <c r="J54" s="11">
        <v>21172482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21172482</v>
      </c>
      <c r="X54" s="11">
        <v>18229800</v>
      </c>
      <c r="Y54" s="11">
        <v>2942682</v>
      </c>
      <c r="Z54" s="2">
        <v>16.14</v>
      </c>
      <c r="AA54" s="15">
        <v>72919200</v>
      </c>
    </row>
    <row r="55" spans="1:27" ht="13.5">
      <c r="A55" s="84" t="s">
        <v>35</v>
      </c>
      <c r="B55" s="47"/>
      <c r="C55" s="9"/>
      <c r="D55" s="10"/>
      <c r="E55" s="11">
        <v>40599200</v>
      </c>
      <c r="F55" s="11">
        <v>40599200</v>
      </c>
      <c r="G55" s="11">
        <v>6796588</v>
      </c>
      <c r="H55" s="11">
        <v>8689367</v>
      </c>
      <c r="I55" s="11">
        <v>5551603</v>
      </c>
      <c r="J55" s="11">
        <v>21037558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21037558</v>
      </c>
      <c r="X55" s="11">
        <v>10149800</v>
      </c>
      <c r="Y55" s="11">
        <v>10887758</v>
      </c>
      <c r="Z55" s="2">
        <v>107.27</v>
      </c>
      <c r="AA55" s="15">
        <v>40599200</v>
      </c>
    </row>
    <row r="56" spans="1:27" ht="13.5">
      <c r="A56" s="84" t="s">
        <v>36</v>
      </c>
      <c r="B56" s="47"/>
      <c r="C56" s="9"/>
      <c r="D56" s="10"/>
      <c r="E56" s="11">
        <v>7349600</v>
      </c>
      <c r="F56" s="11">
        <v>7349600</v>
      </c>
      <c r="G56" s="11"/>
      <c r="H56" s="11"/>
      <c r="I56" s="11">
        <v>24022</v>
      </c>
      <c r="J56" s="11">
        <v>24022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24022</v>
      </c>
      <c r="X56" s="11">
        <v>1837400</v>
      </c>
      <c r="Y56" s="11">
        <v>-1813378</v>
      </c>
      <c r="Z56" s="2">
        <v>-98.69</v>
      </c>
      <c r="AA56" s="15">
        <v>7349600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304476500</v>
      </c>
      <c r="F57" s="51">
        <f t="shared" si="11"/>
        <v>304476500</v>
      </c>
      <c r="G57" s="51">
        <f t="shared" si="11"/>
        <v>13732670</v>
      </c>
      <c r="H57" s="51">
        <f t="shared" si="11"/>
        <v>26231444</v>
      </c>
      <c r="I57" s="51">
        <f t="shared" si="11"/>
        <v>36636755</v>
      </c>
      <c r="J57" s="51">
        <f t="shared" si="11"/>
        <v>76600869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76600869</v>
      </c>
      <c r="X57" s="51">
        <f t="shared" si="11"/>
        <v>76119125</v>
      </c>
      <c r="Y57" s="51">
        <f t="shared" si="11"/>
        <v>481744</v>
      </c>
      <c r="Z57" s="52">
        <f>+IF(X57&lt;&gt;0,+(Y57/X57)*100,0)</f>
        <v>0.6328816838081099</v>
      </c>
      <c r="AA57" s="53">
        <f>SUM(AA52:AA56)</f>
        <v>304476500</v>
      </c>
    </row>
    <row r="58" spans="1:27" ht="13.5">
      <c r="A58" s="86" t="s">
        <v>38</v>
      </c>
      <c r="B58" s="35"/>
      <c r="C58" s="9"/>
      <c r="D58" s="10"/>
      <c r="E58" s="11">
        <v>63413000</v>
      </c>
      <c r="F58" s="11">
        <v>63413000</v>
      </c>
      <c r="G58" s="11">
        <v>5582709</v>
      </c>
      <c r="H58" s="11">
        <v>779108</v>
      </c>
      <c r="I58" s="11">
        <v>7791004</v>
      </c>
      <c r="J58" s="11">
        <v>14152821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14152821</v>
      </c>
      <c r="X58" s="11">
        <v>15853250</v>
      </c>
      <c r="Y58" s="11">
        <v>-1700429</v>
      </c>
      <c r="Z58" s="2">
        <v>-10.73</v>
      </c>
      <c r="AA58" s="15">
        <v>63413000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42913200</v>
      </c>
      <c r="F61" s="11">
        <v>42913200</v>
      </c>
      <c r="G61" s="11">
        <v>7731590</v>
      </c>
      <c r="H61" s="11">
        <v>11431322</v>
      </c>
      <c r="I61" s="11">
        <v>6145534</v>
      </c>
      <c r="J61" s="11">
        <v>25308446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25308446</v>
      </c>
      <c r="X61" s="11">
        <v>10728300</v>
      </c>
      <c r="Y61" s="11">
        <v>14580146</v>
      </c>
      <c r="Z61" s="2">
        <v>135.9</v>
      </c>
      <c r="AA61" s="15">
        <v>42913200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528000</v>
      </c>
      <c r="F65" s="11"/>
      <c r="G65" s="11">
        <v>24527888</v>
      </c>
      <c r="H65" s="11">
        <v>24319364</v>
      </c>
      <c r="I65" s="11">
        <v>37191545</v>
      </c>
      <c r="J65" s="11">
        <v>86038797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86038797</v>
      </c>
      <c r="X65" s="11"/>
      <c r="Y65" s="11">
        <v>86038797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1157677</v>
      </c>
      <c r="H66" s="14">
        <v>3157110</v>
      </c>
      <c r="I66" s="14">
        <v>4733441</v>
      </c>
      <c r="J66" s="14">
        <v>9048228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9048228</v>
      </c>
      <c r="X66" s="14"/>
      <c r="Y66" s="14">
        <v>9048228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415800</v>
      </c>
      <c r="F67" s="11"/>
      <c r="G67" s="11">
        <v>729554</v>
      </c>
      <c r="H67" s="11">
        <v>5797452</v>
      </c>
      <c r="I67" s="11">
        <v>6509959</v>
      </c>
      <c r="J67" s="11">
        <v>13036965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13036965</v>
      </c>
      <c r="X67" s="11"/>
      <c r="Y67" s="11">
        <v>13036965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631843</v>
      </c>
      <c r="H68" s="11">
        <v>5167943</v>
      </c>
      <c r="I68" s="11">
        <v>2138347</v>
      </c>
      <c r="J68" s="11">
        <v>7938133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7938133</v>
      </c>
      <c r="X68" s="11"/>
      <c r="Y68" s="11">
        <v>7938133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943800</v>
      </c>
      <c r="F69" s="79">
        <f t="shared" si="12"/>
        <v>0</v>
      </c>
      <c r="G69" s="79">
        <f t="shared" si="12"/>
        <v>27046962</v>
      </c>
      <c r="H69" s="79">
        <f t="shared" si="12"/>
        <v>38441869</v>
      </c>
      <c r="I69" s="79">
        <f t="shared" si="12"/>
        <v>50573292</v>
      </c>
      <c r="J69" s="79">
        <f t="shared" si="12"/>
        <v>116062123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116062123</v>
      </c>
      <c r="X69" s="79">
        <f t="shared" si="12"/>
        <v>0</v>
      </c>
      <c r="Y69" s="79">
        <f t="shared" si="12"/>
        <v>116062123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481853387</v>
      </c>
      <c r="D5" s="42">
        <f t="shared" si="0"/>
        <v>0</v>
      </c>
      <c r="E5" s="43">
        <f t="shared" si="0"/>
        <v>680254000</v>
      </c>
      <c r="F5" s="43">
        <f t="shared" si="0"/>
        <v>680254000</v>
      </c>
      <c r="G5" s="43">
        <f t="shared" si="0"/>
        <v>2677049</v>
      </c>
      <c r="H5" s="43">
        <f t="shared" si="0"/>
        <v>13217628</v>
      </c>
      <c r="I5" s="43">
        <f t="shared" si="0"/>
        <v>49273259</v>
      </c>
      <c r="J5" s="43">
        <f t="shared" si="0"/>
        <v>65167936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65167936</v>
      </c>
      <c r="X5" s="43">
        <f t="shared" si="0"/>
        <v>170063500</v>
      </c>
      <c r="Y5" s="43">
        <f t="shared" si="0"/>
        <v>-104895564</v>
      </c>
      <c r="Z5" s="44">
        <f>+IF(X5&lt;&gt;0,+(Y5/X5)*100,0)</f>
        <v>-61.68023355981737</v>
      </c>
      <c r="AA5" s="45">
        <f>SUM(AA11:AA18)</f>
        <v>680254000</v>
      </c>
    </row>
    <row r="6" spans="1:27" ht="13.5">
      <c r="A6" s="46" t="s">
        <v>32</v>
      </c>
      <c r="B6" s="47"/>
      <c r="C6" s="9">
        <v>36146141</v>
      </c>
      <c r="D6" s="10"/>
      <c r="E6" s="11">
        <v>89300000</v>
      </c>
      <c r="F6" s="11">
        <v>89300000</v>
      </c>
      <c r="G6" s="11"/>
      <c r="H6" s="11"/>
      <c r="I6" s="11">
        <v>6231720</v>
      </c>
      <c r="J6" s="11">
        <v>6231720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6231720</v>
      </c>
      <c r="X6" s="11">
        <v>22325000</v>
      </c>
      <c r="Y6" s="11">
        <v>-16093280</v>
      </c>
      <c r="Z6" s="2">
        <v>-72.09</v>
      </c>
      <c r="AA6" s="15">
        <v>89300000</v>
      </c>
    </row>
    <row r="7" spans="1:27" ht="13.5">
      <c r="A7" s="46" t="s">
        <v>33</v>
      </c>
      <c r="B7" s="47"/>
      <c r="C7" s="9">
        <v>3786392</v>
      </c>
      <c r="D7" s="10"/>
      <c r="E7" s="11">
        <v>29000000</v>
      </c>
      <c r="F7" s="11">
        <v>29000000</v>
      </c>
      <c r="G7" s="11">
        <v>1145307</v>
      </c>
      <c r="H7" s="11"/>
      <c r="I7" s="11">
        <v>19114</v>
      </c>
      <c r="J7" s="11">
        <v>1164421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1164421</v>
      </c>
      <c r="X7" s="11">
        <v>7250000</v>
      </c>
      <c r="Y7" s="11">
        <v>-6085579</v>
      </c>
      <c r="Z7" s="2">
        <v>-83.94</v>
      </c>
      <c r="AA7" s="15">
        <v>29000000</v>
      </c>
    </row>
    <row r="8" spans="1:27" ht="13.5">
      <c r="A8" s="46" t="s">
        <v>34</v>
      </c>
      <c r="B8" s="47"/>
      <c r="C8" s="9">
        <v>177360909</v>
      </c>
      <c r="D8" s="10"/>
      <c r="E8" s="11">
        <v>139418000</v>
      </c>
      <c r="F8" s="11">
        <v>139418000</v>
      </c>
      <c r="G8" s="11"/>
      <c r="H8" s="11">
        <v>11665511</v>
      </c>
      <c r="I8" s="11">
        <v>32503640</v>
      </c>
      <c r="J8" s="11">
        <v>44169151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44169151</v>
      </c>
      <c r="X8" s="11">
        <v>34854500</v>
      </c>
      <c r="Y8" s="11">
        <v>9314651</v>
      </c>
      <c r="Z8" s="2">
        <v>26.72</v>
      </c>
      <c r="AA8" s="15">
        <v>139418000</v>
      </c>
    </row>
    <row r="9" spans="1:27" ht="13.5">
      <c r="A9" s="46" t="s">
        <v>35</v>
      </c>
      <c r="B9" s="47"/>
      <c r="C9" s="9"/>
      <c r="D9" s="10"/>
      <c r="E9" s="11">
        <v>180159000</v>
      </c>
      <c r="F9" s="11">
        <v>180159000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45039750</v>
      </c>
      <c r="Y9" s="11">
        <v>-45039750</v>
      </c>
      <c r="Z9" s="2">
        <v>-100</v>
      </c>
      <c r="AA9" s="15">
        <v>180159000</v>
      </c>
    </row>
    <row r="10" spans="1:27" ht="13.5">
      <c r="A10" s="46" t="s">
        <v>36</v>
      </c>
      <c r="B10" s="47"/>
      <c r="C10" s="9">
        <v>200833319</v>
      </c>
      <c r="D10" s="10"/>
      <c r="E10" s="11">
        <v>123411000</v>
      </c>
      <c r="F10" s="11">
        <v>123411000</v>
      </c>
      <c r="G10" s="11"/>
      <c r="H10" s="11"/>
      <c r="I10" s="11">
        <v>5664171</v>
      </c>
      <c r="J10" s="11">
        <v>5664171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5664171</v>
      </c>
      <c r="X10" s="11">
        <v>30852750</v>
      </c>
      <c r="Y10" s="11">
        <v>-25188579</v>
      </c>
      <c r="Z10" s="2">
        <v>-81.64</v>
      </c>
      <c r="AA10" s="15">
        <v>123411000</v>
      </c>
    </row>
    <row r="11" spans="1:27" ht="13.5">
      <c r="A11" s="48" t="s">
        <v>37</v>
      </c>
      <c r="B11" s="47"/>
      <c r="C11" s="49">
        <f aca="true" t="shared" si="1" ref="C11:Y11">SUM(C6:C10)</f>
        <v>418126761</v>
      </c>
      <c r="D11" s="50">
        <f t="shared" si="1"/>
        <v>0</v>
      </c>
      <c r="E11" s="51">
        <f t="shared" si="1"/>
        <v>561288000</v>
      </c>
      <c r="F11" s="51">
        <f t="shared" si="1"/>
        <v>561288000</v>
      </c>
      <c r="G11" s="51">
        <f t="shared" si="1"/>
        <v>1145307</v>
      </c>
      <c r="H11" s="51">
        <f t="shared" si="1"/>
        <v>11665511</v>
      </c>
      <c r="I11" s="51">
        <f t="shared" si="1"/>
        <v>44418645</v>
      </c>
      <c r="J11" s="51">
        <f t="shared" si="1"/>
        <v>57229463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57229463</v>
      </c>
      <c r="X11" s="51">
        <f t="shared" si="1"/>
        <v>140322000</v>
      </c>
      <c r="Y11" s="51">
        <f t="shared" si="1"/>
        <v>-83092537</v>
      </c>
      <c r="Z11" s="52">
        <f>+IF(X11&lt;&gt;0,+(Y11/X11)*100,0)</f>
        <v>-59.215616225538405</v>
      </c>
      <c r="AA11" s="53">
        <f>SUM(AA6:AA10)</f>
        <v>561288000</v>
      </c>
    </row>
    <row r="12" spans="1:27" ht="13.5">
      <c r="A12" s="54" t="s">
        <v>38</v>
      </c>
      <c r="B12" s="35"/>
      <c r="C12" s="9">
        <v>49906988</v>
      </c>
      <c r="D12" s="10"/>
      <c r="E12" s="11">
        <v>57666000</v>
      </c>
      <c r="F12" s="11">
        <v>57666000</v>
      </c>
      <c r="G12" s="11"/>
      <c r="H12" s="11">
        <v>2940435</v>
      </c>
      <c r="I12" s="11">
        <v>4854614</v>
      </c>
      <c r="J12" s="11">
        <v>7795049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7795049</v>
      </c>
      <c r="X12" s="11">
        <v>14416500</v>
      </c>
      <c r="Y12" s="11">
        <v>-6621451</v>
      </c>
      <c r="Z12" s="2">
        <v>-45.93</v>
      </c>
      <c r="AA12" s="15">
        <v>57666000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13819638</v>
      </c>
      <c r="D15" s="10"/>
      <c r="E15" s="11">
        <v>61300000</v>
      </c>
      <c r="F15" s="11">
        <v>61300000</v>
      </c>
      <c r="G15" s="11">
        <v>1531742</v>
      </c>
      <c r="H15" s="11">
        <v>-1388318</v>
      </c>
      <c r="I15" s="11"/>
      <c r="J15" s="11">
        <v>143424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143424</v>
      </c>
      <c r="X15" s="11">
        <v>15325000</v>
      </c>
      <c r="Y15" s="11">
        <v>-15181576</v>
      </c>
      <c r="Z15" s="2">
        <v>-99.06</v>
      </c>
      <c r="AA15" s="15">
        <v>61300000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139369519</v>
      </c>
      <c r="D20" s="59">
        <f t="shared" si="2"/>
        <v>0</v>
      </c>
      <c r="E20" s="60">
        <f t="shared" si="2"/>
        <v>416213000</v>
      </c>
      <c r="F20" s="60">
        <f t="shared" si="2"/>
        <v>416213000</v>
      </c>
      <c r="G20" s="60">
        <f t="shared" si="2"/>
        <v>1280964</v>
      </c>
      <c r="H20" s="60">
        <f t="shared" si="2"/>
        <v>2902250</v>
      </c>
      <c r="I20" s="60">
        <f t="shared" si="2"/>
        <v>2859955</v>
      </c>
      <c r="J20" s="60">
        <f t="shared" si="2"/>
        <v>7043169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7043169</v>
      </c>
      <c r="X20" s="60">
        <f t="shared" si="2"/>
        <v>104053250</v>
      </c>
      <c r="Y20" s="60">
        <f t="shared" si="2"/>
        <v>-97010081</v>
      </c>
      <c r="Z20" s="61">
        <f>+IF(X20&lt;&gt;0,+(Y20/X20)*100,0)</f>
        <v>-93.23118787736087</v>
      </c>
      <c r="AA20" s="62">
        <f>SUM(AA26:AA33)</f>
        <v>416213000</v>
      </c>
    </row>
    <row r="21" spans="1:27" ht="13.5">
      <c r="A21" s="46" t="s">
        <v>32</v>
      </c>
      <c r="B21" s="47"/>
      <c r="C21" s="9">
        <v>82302169</v>
      </c>
      <c r="D21" s="10"/>
      <c r="E21" s="11">
        <v>103538000</v>
      </c>
      <c r="F21" s="11">
        <v>103538000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25884500</v>
      </c>
      <c r="Y21" s="11">
        <v>-25884500</v>
      </c>
      <c r="Z21" s="2">
        <v>-100</v>
      </c>
      <c r="AA21" s="15">
        <v>103538000</v>
      </c>
    </row>
    <row r="22" spans="1:27" ht="13.5">
      <c r="A22" s="46" t="s">
        <v>33</v>
      </c>
      <c r="B22" s="47"/>
      <c r="C22" s="9">
        <v>1376699</v>
      </c>
      <c r="D22" s="10"/>
      <c r="E22" s="11">
        <v>2000000</v>
      </c>
      <c r="F22" s="11">
        <v>2000000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500000</v>
      </c>
      <c r="Y22" s="11">
        <v>-500000</v>
      </c>
      <c r="Z22" s="2">
        <v>-100</v>
      </c>
      <c r="AA22" s="15">
        <v>2000000</v>
      </c>
    </row>
    <row r="23" spans="1:27" ht="13.5">
      <c r="A23" s="46" t="s">
        <v>34</v>
      </c>
      <c r="B23" s="47"/>
      <c r="C23" s="9">
        <v>17315301</v>
      </c>
      <c r="D23" s="10"/>
      <c r="E23" s="11">
        <v>235600000</v>
      </c>
      <c r="F23" s="11">
        <v>235600000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58900000</v>
      </c>
      <c r="Y23" s="11">
        <v>-58900000</v>
      </c>
      <c r="Z23" s="2">
        <v>-100</v>
      </c>
      <c r="AA23" s="15">
        <v>235600000</v>
      </c>
    </row>
    <row r="24" spans="1:27" ht="13.5">
      <c r="A24" s="46" t="s">
        <v>35</v>
      </c>
      <c r="B24" s="47"/>
      <c r="C24" s="9">
        <v>571341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2500000</v>
      </c>
      <c r="F25" s="11">
        <v>2500000</v>
      </c>
      <c r="G25" s="11"/>
      <c r="H25" s="11">
        <v>500472</v>
      </c>
      <c r="I25" s="11">
        <v>160114</v>
      </c>
      <c r="J25" s="11">
        <v>660586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660586</v>
      </c>
      <c r="X25" s="11">
        <v>625000</v>
      </c>
      <c r="Y25" s="11">
        <v>35586</v>
      </c>
      <c r="Z25" s="2">
        <v>5.69</v>
      </c>
      <c r="AA25" s="15">
        <v>2500000</v>
      </c>
    </row>
    <row r="26" spans="1:27" ht="13.5">
      <c r="A26" s="48" t="s">
        <v>37</v>
      </c>
      <c r="B26" s="63"/>
      <c r="C26" s="49">
        <f aca="true" t="shared" si="3" ref="C26:Y26">SUM(C21:C25)</f>
        <v>101565510</v>
      </c>
      <c r="D26" s="50">
        <f t="shared" si="3"/>
        <v>0</v>
      </c>
      <c r="E26" s="51">
        <f t="shared" si="3"/>
        <v>343638000</v>
      </c>
      <c r="F26" s="51">
        <f t="shared" si="3"/>
        <v>343638000</v>
      </c>
      <c r="G26" s="51">
        <f t="shared" si="3"/>
        <v>0</v>
      </c>
      <c r="H26" s="51">
        <f t="shared" si="3"/>
        <v>500472</v>
      </c>
      <c r="I26" s="51">
        <f t="shared" si="3"/>
        <v>160114</v>
      </c>
      <c r="J26" s="51">
        <f t="shared" si="3"/>
        <v>660586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660586</v>
      </c>
      <c r="X26" s="51">
        <f t="shared" si="3"/>
        <v>85909500</v>
      </c>
      <c r="Y26" s="51">
        <f t="shared" si="3"/>
        <v>-85248914</v>
      </c>
      <c r="Z26" s="52">
        <f>+IF(X26&lt;&gt;0,+(Y26/X26)*100,0)</f>
        <v>-99.23106757692688</v>
      </c>
      <c r="AA26" s="53">
        <f>SUM(AA21:AA25)</f>
        <v>343638000</v>
      </c>
    </row>
    <row r="27" spans="1:27" ht="13.5">
      <c r="A27" s="54" t="s">
        <v>38</v>
      </c>
      <c r="B27" s="64"/>
      <c r="C27" s="9">
        <v>13607868</v>
      </c>
      <c r="D27" s="10"/>
      <c r="E27" s="11">
        <v>26750000</v>
      </c>
      <c r="F27" s="11">
        <v>26750000</v>
      </c>
      <c r="G27" s="11"/>
      <c r="H27" s="11">
        <v>180535</v>
      </c>
      <c r="I27" s="11"/>
      <c r="J27" s="11">
        <v>180535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180535</v>
      </c>
      <c r="X27" s="11">
        <v>6687500</v>
      </c>
      <c r="Y27" s="11">
        <v>-6506965</v>
      </c>
      <c r="Z27" s="2">
        <v>-97.3</v>
      </c>
      <c r="AA27" s="15">
        <v>26750000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24196141</v>
      </c>
      <c r="D30" s="10"/>
      <c r="E30" s="11">
        <v>45825000</v>
      </c>
      <c r="F30" s="11">
        <v>45825000</v>
      </c>
      <c r="G30" s="11">
        <v>1280964</v>
      </c>
      <c r="H30" s="11">
        <v>2221243</v>
      </c>
      <c r="I30" s="11">
        <v>2699841</v>
      </c>
      <c r="J30" s="11">
        <v>6202048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6202048</v>
      </c>
      <c r="X30" s="11">
        <v>11456250</v>
      </c>
      <c r="Y30" s="11">
        <v>-5254202</v>
      </c>
      <c r="Z30" s="2">
        <v>-45.86</v>
      </c>
      <c r="AA30" s="15">
        <v>45825000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118448310</v>
      </c>
      <c r="D36" s="10">
        <f t="shared" si="4"/>
        <v>0</v>
      </c>
      <c r="E36" s="11">
        <f t="shared" si="4"/>
        <v>192838000</v>
      </c>
      <c r="F36" s="11">
        <f t="shared" si="4"/>
        <v>192838000</v>
      </c>
      <c r="G36" s="11">
        <f t="shared" si="4"/>
        <v>0</v>
      </c>
      <c r="H36" s="11">
        <f t="shared" si="4"/>
        <v>0</v>
      </c>
      <c r="I36" s="11">
        <f t="shared" si="4"/>
        <v>6231720</v>
      </c>
      <c r="J36" s="11">
        <f t="shared" si="4"/>
        <v>6231720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6231720</v>
      </c>
      <c r="X36" s="11">
        <f t="shared" si="4"/>
        <v>48209500</v>
      </c>
      <c r="Y36" s="11">
        <f t="shared" si="4"/>
        <v>-41977780</v>
      </c>
      <c r="Z36" s="2">
        <f aca="true" t="shared" si="5" ref="Z36:Z49">+IF(X36&lt;&gt;0,+(Y36/X36)*100,0)</f>
        <v>-87.07366805297711</v>
      </c>
      <c r="AA36" s="15">
        <f>AA6+AA21</f>
        <v>192838000</v>
      </c>
    </row>
    <row r="37" spans="1:27" ht="13.5">
      <c r="A37" s="46" t="s">
        <v>33</v>
      </c>
      <c r="B37" s="47"/>
      <c r="C37" s="9">
        <f t="shared" si="4"/>
        <v>5163091</v>
      </c>
      <c r="D37" s="10">
        <f t="shared" si="4"/>
        <v>0</v>
      </c>
      <c r="E37" s="11">
        <f t="shared" si="4"/>
        <v>31000000</v>
      </c>
      <c r="F37" s="11">
        <f t="shared" si="4"/>
        <v>31000000</v>
      </c>
      <c r="G37" s="11">
        <f t="shared" si="4"/>
        <v>1145307</v>
      </c>
      <c r="H37" s="11">
        <f t="shared" si="4"/>
        <v>0</v>
      </c>
      <c r="I37" s="11">
        <f t="shared" si="4"/>
        <v>19114</v>
      </c>
      <c r="J37" s="11">
        <f t="shared" si="4"/>
        <v>1164421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1164421</v>
      </c>
      <c r="X37" s="11">
        <f t="shared" si="4"/>
        <v>7750000</v>
      </c>
      <c r="Y37" s="11">
        <f t="shared" si="4"/>
        <v>-6585579</v>
      </c>
      <c r="Z37" s="2">
        <f t="shared" si="5"/>
        <v>-84.97521290322581</v>
      </c>
      <c r="AA37" s="15">
        <f>AA7+AA22</f>
        <v>31000000</v>
      </c>
    </row>
    <row r="38" spans="1:27" ht="13.5">
      <c r="A38" s="46" t="s">
        <v>34</v>
      </c>
      <c r="B38" s="47"/>
      <c r="C38" s="9">
        <f t="shared" si="4"/>
        <v>194676210</v>
      </c>
      <c r="D38" s="10">
        <f t="shared" si="4"/>
        <v>0</v>
      </c>
      <c r="E38" s="11">
        <f t="shared" si="4"/>
        <v>375018000</v>
      </c>
      <c r="F38" s="11">
        <f t="shared" si="4"/>
        <v>375018000</v>
      </c>
      <c r="G38" s="11">
        <f t="shared" si="4"/>
        <v>0</v>
      </c>
      <c r="H38" s="11">
        <f t="shared" si="4"/>
        <v>11665511</v>
      </c>
      <c r="I38" s="11">
        <f t="shared" si="4"/>
        <v>32503640</v>
      </c>
      <c r="J38" s="11">
        <f t="shared" si="4"/>
        <v>44169151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44169151</v>
      </c>
      <c r="X38" s="11">
        <f t="shared" si="4"/>
        <v>93754500</v>
      </c>
      <c r="Y38" s="11">
        <f t="shared" si="4"/>
        <v>-49585349</v>
      </c>
      <c r="Z38" s="2">
        <f t="shared" si="5"/>
        <v>-52.88850028531964</v>
      </c>
      <c r="AA38" s="15">
        <f>AA8+AA23</f>
        <v>375018000</v>
      </c>
    </row>
    <row r="39" spans="1:27" ht="13.5">
      <c r="A39" s="46" t="s">
        <v>35</v>
      </c>
      <c r="B39" s="47"/>
      <c r="C39" s="9">
        <f t="shared" si="4"/>
        <v>571341</v>
      </c>
      <c r="D39" s="10">
        <f t="shared" si="4"/>
        <v>0</v>
      </c>
      <c r="E39" s="11">
        <f t="shared" si="4"/>
        <v>180159000</v>
      </c>
      <c r="F39" s="11">
        <f t="shared" si="4"/>
        <v>180159000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45039750</v>
      </c>
      <c r="Y39" s="11">
        <f t="shared" si="4"/>
        <v>-45039750</v>
      </c>
      <c r="Z39" s="2">
        <f t="shared" si="5"/>
        <v>-100</v>
      </c>
      <c r="AA39" s="15">
        <f>AA9+AA24</f>
        <v>180159000</v>
      </c>
    </row>
    <row r="40" spans="1:27" ht="13.5">
      <c r="A40" s="46" t="s">
        <v>36</v>
      </c>
      <c r="B40" s="47"/>
      <c r="C40" s="9">
        <f t="shared" si="4"/>
        <v>200833319</v>
      </c>
      <c r="D40" s="10">
        <f t="shared" si="4"/>
        <v>0</v>
      </c>
      <c r="E40" s="11">
        <f t="shared" si="4"/>
        <v>125911000</v>
      </c>
      <c r="F40" s="11">
        <f t="shared" si="4"/>
        <v>125911000</v>
      </c>
      <c r="G40" s="11">
        <f t="shared" si="4"/>
        <v>0</v>
      </c>
      <c r="H40" s="11">
        <f t="shared" si="4"/>
        <v>500472</v>
      </c>
      <c r="I40" s="11">
        <f t="shared" si="4"/>
        <v>5824285</v>
      </c>
      <c r="J40" s="11">
        <f t="shared" si="4"/>
        <v>6324757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6324757</v>
      </c>
      <c r="X40" s="11">
        <f t="shared" si="4"/>
        <v>31477750</v>
      </c>
      <c r="Y40" s="11">
        <f t="shared" si="4"/>
        <v>-25152993</v>
      </c>
      <c r="Z40" s="2">
        <f t="shared" si="5"/>
        <v>-79.90721382563875</v>
      </c>
      <c r="AA40" s="15">
        <f>AA10+AA25</f>
        <v>125911000</v>
      </c>
    </row>
    <row r="41" spans="1:27" ht="13.5">
      <c r="A41" s="48" t="s">
        <v>37</v>
      </c>
      <c r="B41" s="47"/>
      <c r="C41" s="49">
        <f aca="true" t="shared" si="6" ref="C41:Y41">SUM(C36:C40)</f>
        <v>519692271</v>
      </c>
      <c r="D41" s="50">
        <f t="shared" si="6"/>
        <v>0</v>
      </c>
      <c r="E41" s="51">
        <f t="shared" si="6"/>
        <v>904926000</v>
      </c>
      <c r="F41" s="51">
        <f t="shared" si="6"/>
        <v>904926000</v>
      </c>
      <c r="G41" s="51">
        <f t="shared" si="6"/>
        <v>1145307</v>
      </c>
      <c r="H41" s="51">
        <f t="shared" si="6"/>
        <v>12165983</v>
      </c>
      <c r="I41" s="51">
        <f t="shared" si="6"/>
        <v>44578759</v>
      </c>
      <c r="J41" s="51">
        <f t="shared" si="6"/>
        <v>57890049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57890049</v>
      </c>
      <c r="X41" s="51">
        <f t="shared" si="6"/>
        <v>226231500</v>
      </c>
      <c r="Y41" s="51">
        <f t="shared" si="6"/>
        <v>-168341451</v>
      </c>
      <c r="Z41" s="52">
        <f t="shared" si="5"/>
        <v>-74.41114566273927</v>
      </c>
      <c r="AA41" s="53">
        <f>SUM(AA36:AA40)</f>
        <v>904926000</v>
      </c>
    </row>
    <row r="42" spans="1:27" ht="13.5">
      <c r="A42" s="54" t="s">
        <v>38</v>
      </c>
      <c r="B42" s="35"/>
      <c r="C42" s="65">
        <f aca="true" t="shared" si="7" ref="C42:Y48">C12+C27</f>
        <v>63514856</v>
      </c>
      <c r="D42" s="66">
        <f t="shared" si="7"/>
        <v>0</v>
      </c>
      <c r="E42" s="67">
        <f t="shared" si="7"/>
        <v>84416000</v>
      </c>
      <c r="F42" s="67">
        <f t="shared" si="7"/>
        <v>84416000</v>
      </c>
      <c r="G42" s="67">
        <f t="shared" si="7"/>
        <v>0</v>
      </c>
      <c r="H42" s="67">
        <f t="shared" si="7"/>
        <v>3120970</v>
      </c>
      <c r="I42" s="67">
        <f t="shared" si="7"/>
        <v>4854614</v>
      </c>
      <c r="J42" s="67">
        <f t="shared" si="7"/>
        <v>7975584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7975584</v>
      </c>
      <c r="X42" s="67">
        <f t="shared" si="7"/>
        <v>21104000</v>
      </c>
      <c r="Y42" s="67">
        <f t="shared" si="7"/>
        <v>-13128416</v>
      </c>
      <c r="Z42" s="69">
        <f t="shared" si="5"/>
        <v>-62.2081880212282</v>
      </c>
      <c r="AA42" s="68">
        <f aca="true" t="shared" si="8" ref="AA42:AA48">AA12+AA27</f>
        <v>84416000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38015779</v>
      </c>
      <c r="D45" s="66">
        <f t="shared" si="7"/>
        <v>0</v>
      </c>
      <c r="E45" s="67">
        <f t="shared" si="7"/>
        <v>107125000</v>
      </c>
      <c r="F45" s="67">
        <f t="shared" si="7"/>
        <v>107125000</v>
      </c>
      <c r="G45" s="67">
        <f t="shared" si="7"/>
        <v>2812706</v>
      </c>
      <c r="H45" s="67">
        <f t="shared" si="7"/>
        <v>832925</v>
      </c>
      <c r="I45" s="67">
        <f t="shared" si="7"/>
        <v>2699841</v>
      </c>
      <c r="J45" s="67">
        <f t="shared" si="7"/>
        <v>6345472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6345472</v>
      </c>
      <c r="X45" s="67">
        <f t="shared" si="7"/>
        <v>26781250</v>
      </c>
      <c r="Y45" s="67">
        <f t="shared" si="7"/>
        <v>-20435778</v>
      </c>
      <c r="Z45" s="69">
        <f t="shared" si="5"/>
        <v>-76.30628891481913</v>
      </c>
      <c r="AA45" s="68">
        <f t="shared" si="8"/>
        <v>107125000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621222906</v>
      </c>
      <c r="D49" s="78">
        <f t="shared" si="9"/>
        <v>0</v>
      </c>
      <c r="E49" s="79">
        <f t="shared" si="9"/>
        <v>1096467000</v>
      </c>
      <c r="F49" s="79">
        <f t="shared" si="9"/>
        <v>1096467000</v>
      </c>
      <c r="G49" s="79">
        <f t="shared" si="9"/>
        <v>3958013</v>
      </c>
      <c r="H49" s="79">
        <f t="shared" si="9"/>
        <v>16119878</v>
      </c>
      <c r="I49" s="79">
        <f t="shared" si="9"/>
        <v>52133214</v>
      </c>
      <c r="J49" s="79">
        <f t="shared" si="9"/>
        <v>72211105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72211105</v>
      </c>
      <c r="X49" s="79">
        <f t="shared" si="9"/>
        <v>274116750</v>
      </c>
      <c r="Y49" s="79">
        <f t="shared" si="9"/>
        <v>-201905645</v>
      </c>
      <c r="Z49" s="80">
        <f t="shared" si="5"/>
        <v>-73.65680681680342</v>
      </c>
      <c r="AA49" s="81">
        <f>SUM(AA41:AA48)</f>
        <v>1096467000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203209000</v>
      </c>
      <c r="F51" s="67">
        <f t="shared" si="10"/>
        <v>203209000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50802252</v>
      </c>
      <c r="Y51" s="67">
        <f t="shared" si="10"/>
        <v>-50802252</v>
      </c>
      <c r="Z51" s="69">
        <f>+IF(X51&lt;&gt;0,+(Y51/X51)*100,0)</f>
        <v>-100</v>
      </c>
      <c r="AA51" s="68">
        <f>SUM(AA57:AA61)</f>
        <v>203209000</v>
      </c>
    </row>
    <row r="52" spans="1:27" ht="13.5">
      <c r="A52" s="84" t="s">
        <v>32</v>
      </c>
      <c r="B52" s="47"/>
      <c r="C52" s="9"/>
      <c r="D52" s="10"/>
      <c r="E52" s="11">
        <v>44009762</v>
      </c>
      <c r="F52" s="11">
        <v>44009762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11002441</v>
      </c>
      <c r="Y52" s="11">
        <v>-11002441</v>
      </c>
      <c r="Z52" s="2">
        <v>-100</v>
      </c>
      <c r="AA52" s="15">
        <v>44009762</v>
      </c>
    </row>
    <row r="53" spans="1:27" ht="13.5">
      <c r="A53" s="84" t="s">
        <v>33</v>
      </c>
      <c r="B53" s="47"/>
      <c r="C53" s="9"/>
      <c r="D53" s="10"/>
      <c r="E53" s="11">
        <v>24745652</v>
      </c>
      <c r="F53" s="11">
        <v>24745652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6186413</v>
      </c>
      <c r="Y53" s="11">
        <v>-6186413</v>
      </c>
      <c r="Z53" s="2">
        <v>-100</v>
      </c>
      <c r="AA53" s="15">
        <v>24745652</v>
      </c>
    </row>
    <row r="54" spans="1:27" ht="13.5">
      <c r="A54" s="84" t="s">
        <v>34</v>
      </c>
      <c r="B54" s="47"/>
      <c r="C54" s="9"/>
      <c r="D54" s="10"/>
      <c r="E54" s="11">
        <v>31873431</v>
      </c>
      <c r="F54" s="11">
        <v>31873431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7968358</v>
      </c>
      <c r="Y54" s="11">
        <v>-7968358</v>
      </c>
      <c r="Z54" s="2">
        <v>-100</v>
      </c>
      <c r="AA54" s="15">
        <v>31873431</v>
      </c>
    </row>
    <row r="55" spans="1:27" ht="13.5">
      <c r="A55" s="84" t="s">
        <v>35</v>
      </c>
      <c r="B55" s="47"/>
      <c r="C55" s="9"/>
      <c r="D55" s="10"/>
      <c r="E55" s="11">
        <v>14986954</v>
      </c>
      <c r="F55" s="11">
        <v>14986954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3746739</v>
      </c>
      <c r="Y55" s="11">
        <v>-3746739</v>
      </c>
      <c r="Z55" s="2">
        <v>-100</v>
      </c>
      <c r="AA55" s="15">
        <v>14986954</v>
      </c>
    </row>
    <row r="56" spans="1:27" ht="13.5">
      <c r="A56" s="84" t="s">
        <v>36</v>
      </c>
      <c r="B56" s="47"/>
      <c r="C56" s="9"/>
      <c r="D56" s="10"/>
      <c r="E56" s="11">
        <v>28863498</v>
      </c>
      <c r="F56" s="11">
        <v>28863498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7215875</v>
      </c>
      <c r="Y56" s="11">
        <v>-7215875</v>
      </c>
      <c r="Z56" s="2">
        <v>-100</v>
      </c>
      <c r="AA56" s="15">
        <v>28863498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144479297</v>
      </c>
      <c r="F57" s="51">
        <f t="shared" si="11"/>
        <v>144479297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36119826</v>
      </c>
      <c r="Y57" s="51">
        <f t="shared" si="11"/>
        <v>-36119826</v>
      </c>
      <c r="Z57" s="52">
        <f>+IF(X57&lt;&gt;0,+(Y57/X57)*100,0)</f>
        <v>-100</v>
      </c>
      <c r="AA57" s="53">
        <f>SUM(AA52:AA56)</f>
        <v>144479297</v>
      </c>
    </row>
    <row r="58" spans="1:27" ht="13.5">
      <c r="A58" s="86" t="s">
        <v>38</v>
      </c>
      <c r="B58" s="35"/>
      <c r="C58" s="9"/>
      <c r="D58" s="10"/>
      <c r="E58" s="11">
        <v>17823734</v>
      </c>
      <c r="F58" s="11">
        <v>17823734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4455934</v>
      </c>
      <c r="Y58" s="11">
        <v>-4455934</v>
      </c>
      <c r="Z58" s="2">
        <v>-100</v>
      </c>
      <c r="AA58" s="15">
        <v>17823734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40905969</v>
      </c>
      <c r="F61" s="11">
        <v>40905969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10226492</v>
      </c>
      <c r="Y61" s="11">
        <v>-10226492</v>
      </c>
      <c r="Z61" s="2">
        <v>-100</v>
      </c>
      <c r="AA61" s="15">
        <v>40905969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203209000</v>
      </c>
      <c r="F66" s="14"/>
      <c r="G66" s="14">
        <v>7474865</v>
      </c>
      <c r="H66" s="14">
        <v>20286829</v>
      </c>
      <c r="I66" s="14">
        <v>23845351</v>
      </c>
      <c r="J66" s="14">
        <v>51607045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51607045</v>
      </c>
      <c r="X66" s="14"/>
      <c r="Y66" s="14">
        <v>51607045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203209000</v>
      </c>
      <c r="F69" s="79">
        <f t="shared" si="12"/>
        <v>0</v>
      </c>
      <c r="G69" s="79">
        <f t="shared" si="12"/>
        <v>7474865</v>
      </c>
      <c r="H69" s="79">
        <f t="shared" si="12"/>
        <v>20286829</v>
      </c>
      <c r="I69" s="79">
        <f t="shared" si="12"/>
        <v>23845351</v>
      </c>
      <c r="J69" s="79">
        <f t="shared" si="12"/>
        <v>51607045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51607045</v>
      </c>
      <c r="X69" s="79">
        <f t="shared" si="12"/>
        <v>0</v>
      </c>
      <c r="Y69" s="79">
        <f t="shared" si="12"/>
        <v>51607045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82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81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100894000</v>
      </c>
      <c r="F5" s="43">
        <f t="shared" si="0"/>
        <v>100894000</v>
      </c>
      <c r="G5" s="43">
        <f t="shared" si="0"/>
        <v>0</v>
      </c>
      <c r="H5" s="43">
        <f t="shared" si="0"/>
        <v>2462343</v>
      </c>
      <c r="I5" s="43">
        <f t="shared" si="0"/>
        <v>5064863</v>
      </c>
      <c r="J5" s="43">
        <f t="shared" si="0"/>
        <v>7527206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7527206</v>
      </c>
      <c r="X5" s="43">
        <f t="shared" si="0"/>
        <v>25223500</v>
      </c>
      <c r="Y5" s="43">
        <f t="shared" si="0"/>
        <v>-17696294</v>
      </c>
      <c r="Z5" s="44">
        <f>+IF(X5&lt;&gt;0,+(Y5/X5)*100,0)</f>
        <v>-70.15796380359586</v>
      </c>
      <c r="AA5" s="45">
        <f>SUM(AA11:AA18)</f>
        <v>100894000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15000000</v>
      </c>
      <c r="F7" s="11">
        <v>15000000</v>
      </c>
      <c r="G7" s="11"/>
      <c r="H7" s="11">
        <v>185056</v>
      </c>
      <c r="I7" s="11">
        <v>546093</v>
      </c>
      <c r="J7" s="11">
        <v>731149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731149</v>
      </c>
      <c r="X7" s="11">
        <v>3750000</v>
      </c>
      <c r="Y7" s="11">
        <v>-3018851</v>
      </c>
      <c r="Z7" s="2">
        <v>-80.5</v>
      </c>
      <c r="AA7" s="15">
        <v>15000000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>
        <v>3464341</v>
      </c>
      <c r="J8" s="11">
        <v>3464341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3464341</v>
      </c>
      <c r="X8" s="11"/>
      <c r="Y8" s="11">
        <v>3464341</v>
      </c>
      <c r="Z8" s="2"/>
      <c r="AA8" s="15"/>
    </row>
    <row r="9" spans="1:27" ht="13.5">
      <c r="A9" s="46" t="s">
        <v>35</v>
      </c>
      <c r="B9" s="47"/>
      <c r="C9" s="9"/>
      <c r="D9" s="10"/>
      <c r="E9" s="11">
        <v>72161000</v>
      </c>
      <c r="F9" s="11">
        <v>72161000</v>
      </c>
      <c r="G9" s="11"/>
      <c r="H9" s="11">
        <v>2251476</v>
      </c>
      <c r="I9" s="11">
        <v>1030428</v>
      </c>
      <c r="J9" s="11">
        <v>3281904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3281904</v>
      </c>
      <c r="X9" s="11">
        <v>18040250</v>
      </c>
      <c r="Y9" s="11">
        <v>-14758346</v>
      </c>
      <c r="Z9" s="2">
        <v>-81.81</v>
      </c>
      <c r="AA9" s="15">
        <v>72161000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87161000</v>
      </c>
      <c r="F11" s="51">
        <f t="shared" si="1"/>
        <v>87161000</v>
      </c>
      <c r="G11" s="51">
        <f t="shared" si="1"/>
        <v>0</v>
      </c>
      <c r="H11" s="51">
        <f t="shared" si="1"/>
        <v>2436532</v>
      </c>
      <c r="I11" s="51">
        <f t="shared" si="1"/>
        <v>5040862</v>
      </c>
      <c r="J11" s="51">
        <f t="shared" si="1"/>
        <v>7477394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7477394</v>
      </c>
      <c r="X11" s="51">
        <f t="shared" si="1"/>
        <v>21790250</v>
      </c>
      <c r="Y11" s="51">
        <f t="shared" si="1"/>
        <v>-14312856</v>
      </c>
      <c r="Z11" s="52">
        <f>+IF(X11&lt;&gt;0,+(Y11/X11)*100,0)</f>
        <v>-65.6846800748041</v>
      </c>
      <c r="AA11" s="53">
        <f>SUM(AA6:AA10)</f>
        <v>87161000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5233000</v>
      </c>
      <c r="F15" s="11">
        <v>5233000</v>
      </c>
      <c r="G15" s="11"/>
      <c r="H15" s="11">
        <v>25811</v>
      </c>
      <c r="I15" s="11">
        <v>24001</v>
      </c>
      <c r="J15" s="11">
        <v>49812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49812</v>
      </c>
      <c r="X15" s="11">
        <v>1308250</v>
      </c>
      <c r="Y15" s="11">
        <v>-1258438</v>
      </c>
      <c r="Z15" s="2">
        <v>-96.19</v>
      </c>
      <c r="AA15" s="15">
        <v>5233000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8500000</v>
      </c>
      <c r="F18" s="18">
        <v>8500000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2125000</v>
      </c>
      <c r="Y18" s="18">
        <v>-2125000</v>
      </c>
      <c r="Z18" s="3">
        <v>-100</v>
      </c>
      <c r="AA18" s="23">
        <v>8500000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15000000</v>
      </c>
      <c r="F37" s="11">
        <f t="shared" si="4"/>
        <v>15000000</v>
      </c>
      <c r="G37" s="11">
        <f t="shared" si="4"/>
        <v>0</v>
      </c>
      <c r="H37" s="11">
        <f t="shared" si="4"/>
        <v>185056</v>
      </c>
      <c r="I37" s="11">
        <f t="shared" si="4"/>
        <v>546093</v>
      </c>
      <c r="J37" s="11">
        <f t="shared" si="4"/>
        <v>731149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731149</v>
      </c>
      <c r="X37" s="11">
        <f t="shared" si="4"/>
        <v>3750000</v>
      </c>
      <c r="Y37" s="11">
        <f t="shared" si="4"/>
        <v>-3018851</v>
      </c>
      <c r="Z37" s="2">
        <f t="shared" si="5"/>
        <v>-80.50269333333333</v>
      </c>
      <c r="AA37" s="15">
        <f>AA7+AA22</f>
        <v>15000000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3464341</v>
      </c>
      <c r="J38" s="11">
        <f t="shared" si="4"/>
        <v>3464341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3464341</v>
      </c>
      <c r="X38" s="11">
        <f t="shared" si="4"/>
        <v>0</v>
      </c>
      <c r="Y38" s="11">
        <f t="shared" si="4"/>
        <v>3464341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72161000</v>
      </c>
      <c r="F39" s="11">
        <f t="shared" si="4"/>
        <v>72161000</v>
      </c>
      <c r="G39" s="11">
        <f t="shared" si="4"/>
        <v>0</v>
      </c>
      <c r="H39" s="11">
        <f t="shared" si="4"/>
        <v>2251476</v>
      </c>
      <c r="I39" s="11">
        <f t="shared" si="4"/>
        <v>1030428</v>
      </c>
      <c r="J39" s="11">
        <f t="shared" si="4"/>
        <v>3281904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3281904</v>
      </c>
      <c r="X39" s="11">
        <f t="shared" si="4"/>
        <v>18040250</v>
      </c>
      <c r="Y39" s="11">
        <f t="shared" si="4"/>
        <v>-14758346</v>
      </c>
      <c r="Z39" s="2">
        <f t="shared" si="5"/>
        <v>-81.8078796025554</v>
      </c>
      <c r="AA39" s="15">
        <f>AA9+AA24</f>
        <v>72161000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87161000</v>
      </c>
      <c r="F41" s="51">
        <f t="shared" si="6"/>
        <v>87161000</v>
      </c>
      <c r="G41" s="51">
        <f t="shared" si="6"/>
        <v>0</v>
      </c>
      <c r="H41" s="51">
        <f t="shared" si="6"/>
        <v>2436532</v>
      </c>
      <c r="I41" s="51">
        <f t="shared" si="6"/>
        <v>5040862</v>
      </c>
      <c r="J41" s="51">
        <f t="shared" si="6"/>
        <v>7477394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7477394</v>
      </c>
      <c r="X41" s="51">
        <f t="shared" si="6"/>
        <v>21790250</v>
      </c>
      <c r="Y41" s="51">
        <f t="shared" si="6"/>
        <v>-14312856</v>
      </c>
      <c r="Z41" s="52">
        <f t="shared" si="5"/>
        <v>-65.6846800748041</v>
      </c>
      <c r="AA41" s="53">
        <f>SUM(AA36:AA40)</f>
        <v>87161000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5233000</v>
      </c>
      <c r="F45" s="67">
        <f t="shared" si="7"/>
        <v>5233000</v>
      </c>
      <c r="G45" s="67">
        <f t="shared" si="7"/>
        <v>0</v>
      </c>
      <c r="H45" s="67">
        <f t="shared" si="7"/>
        <v>25811</v>
      </c>
      <c r="I45" s="67">
        <f t="shared" si="7"/>
        <v>24001</v>
      </c>
      <c r="J45" s="67">
        <f t="shared" si="7"/>
        <v>49812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49812</v>
      </c>
      <c r="X45" s="67">
        <f t="shared" si="7"/>
        <v>1308250</v>
      </c>
      <c r="Y45" s="67">
        <f t="shared" si="7"/>
        <v>-1258438</v>
      </c>
      <c r="Z45" s="69">
        <f t="shared" si="5"/>
        <v>-96.19247085801643</v>
      </c>
      <c r="AA45" s="68">
        <f t="shared" si="8"/>
        <v>5233000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8500000</v>
      </c>
      <c r="F48" s="67">
        <f t="shared" si="7"/>
        <v>8500000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2125000</v>
      </c>
      <c r="Y48" s="67">
        <f t="shared" si="7"/>
        <v>-2125000</v>
      </c>
      <c r="Z48" s="69">
        <f t="shared" si="5"/>
        <v>-100</v>
      </c>
      <c r="AA48" s="68">
        <f t="shared" si="8"/>
        <v>8500000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100894000</v>
      </c>
      <c r="F49" s="79">
        <f t="shared" si="9"/>
        <v>100894000</v>
      </c>
      <c r="G49" s="79">
        <f t="shared" si="9"/>
        <v>0</v>
      </c>
      <c r="H49" s="79">
        <f t="shared" si="9"/>
        <v>2462343</v>
      </c>
      <c r="I49" s="79">
        <f t="shared" si="9"/>
        <v>5064863</v>
      </c>
      <c r="J49" s="79">
        <f t="shared" si="9"/>
        <v>7527206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7527206</v>
      </c>
      <c r="X49" s="79">
        <f t="shared" si="9"/>
        <v>25223500</v>
      </c>
      <c r="Y49" s="79">
        <f t="shared" si="9"/>
        <v>-17696294</v>
      </c>
      <c r="Z49" s="80">
        <f t="shared" si="5"/>
        <v>-70.15796380359586</v>
      </c>
      <c r="AA49" s="81">
        <f>SUM(AA41:AA48)</f>
        <v>100894000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537677</v>
      </c>
      <c r="H66" s="14">
        <v>5306378</v>
      </c>
      <c r="I66" s="14">
        <v>6873108</v>
      </c>
      <c r="J66" s="14">
        <v>12717163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12717163</v>
      </c>
      <c r="X66" s="14"/>
      <c r="Y66" s="14">
        <v>12717163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537677</v>
      </c>
      <c r="H69" s="79">
        <f t="shared" si="12"/>
        <v>5306378</v>
      </c>
      <c r="I69" s="79">
        <f t="shared" si="12"/>
        <v>6873108</v>
      </c>
      <c r="J69" s="79">
        <f t="shared" si="12"/>
        <v>12717163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12717163</v>
      </c>
      <c r="X69" s="79">
        <f t="shared" si="12"/>
        <v>0</v>
      </c>
      <c r="Y69" s="79">
        <f t="shared" si="12"/>
        <v>12717163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77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78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79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80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2017-01-26T11:14:35Z</dcterms:created>
  <dcterms:modified xsi:type="dcterms:W3CDTF">2017-01-26T11:15:09Z</dcterms:modified>
  <cp:category/>
  <cp:version/>
  <cp:contentType/>
  <cp:contentStatus/>
</cp:coreProperties>
</file>