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Operating" sheetId="1" r:id="rId1"/>
    <sheet name="Capital" sheetId="2" state="hidden" r:id="rId2"/>
  </sheets>
  <definedNames>
    <definedName name="_xlnm.Print_Area" localSheetId="1">'Capital'!$A$1:$W$358</definedName>
    <definedName name="_xlnm.Print_Area" localSheetId="0">'Operating'!$A$1:$W$358</definedName>
  </definedNames>
  <calcPr fullCalcOnLoad="1"/>
</workbook>
</file>

<file path=xl/sharedStrings.xml><?xml version="1.0" encoding="utf-8"?>
<sst xmlns="http://schemas.openxmlformats.org/spreadsheetml/2006/main" count="1744" uniqueCount="607">
  <si>
    <t>Figures Finalised as at 2017/11/10</t>
  </si>
  <si>
    <t>MONTHLY OPERATING REVENUE FOR THE 1st Quarter Ended 30 September 2017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</si>
  <si>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</si>
  <si>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</si>
  <si>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</si>
  <si>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</si>
  <si>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</si>
  <si>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</si>
  <si>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</si>
  <si>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</si>
  <si>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</si>
  <si>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</si>
  <si>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</si>
  <si>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</si>
  <si>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</si>
  <si>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</si>
  <si>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</si>
  <si>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</si>
  <si>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</si>
  <si>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</si>
  <si>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</si>
  <si>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</si>
  <si>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</si>
  <si>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</si>
  <si>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</si>
  <si>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</si>
  <si>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</si>
  <si>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</si>
  <si>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</si>
  <si>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</si>
  <si>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</si>
  <si>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</si>
  <si>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</si>
  <si>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</si>
  <si>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</si>
  <si>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</si>
  <si>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</si>
  <si>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</si>
  <si>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</si>
  <si>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</si>
  <si>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</si>
  <si>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</si>
  <si>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</si>
  <si>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</si>
  <si>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</si>
  <si>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</si>
  <si>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</si>
  <si>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</si>
  <si>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</si>
  <si>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</si>
  <si>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</si>
  <si>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</si>
  <si>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</si>
  <si>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</si>
  <si>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</si>
  <si>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</si>
  <si>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</si>
  <si>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</si>
  <si>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</si>
  <si>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</si>
  <si>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</si>
  <si>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</si>
  <si>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</si>
  <si>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</si>
  <si>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</si>
  <si>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</si>
  <si>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</si>
  <si>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</si>
  <si>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</si>
  <si>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</si>
  <si>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</si>
  <si>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</si>
  <si>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</si>
  <si>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</si>
  <si>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</si>
  <si>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</si>
  <si>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</si>
  <si>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</si>
  <si>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</si>
  <si>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</si>
  <si>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</si>
  <si>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</si>
  <si>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</si>
  <si>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</si>
  <si>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</si>
  <si>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</si>
  <si>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</si>
  <si>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</si>
  <si>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</si>
  <si>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</si>
  <si>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</si>
  <si>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</si>
  <si>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</si>
  <si>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</si>
  <si>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</si>
  <si>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</si>
  <si>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</si>
  <si>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</si>
  <si>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</si>
  <si>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</si>
  <si>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</si>
  <si>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</si>
  <si>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</si>
  <si>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</si>
  <si>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</si>
  <si>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</si>
  <si>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</si>
  <si>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</si>
  <si>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</si>
  <si>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</si>
  <si>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</si>
  <si>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</si>
  <si>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</si>
  <si>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</si>
  <si>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</si>
  <si>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</si>
  <si>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</si>
  <si>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</si>
  <si>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</si>
  <si>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</si>
  <si>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</si>
  <si>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</si>
  <si>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</si>
  <si>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</si>
  <si>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</si>
  <si>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</si>
  <si>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</si>
  <si>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</si>
  <si>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</si>
  <si>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</si>
  <si>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</si>
  <si>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</si>
  <si>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</si>
  <si>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</si>
  <si>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</si>
  <si>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</si>
  <si>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</si>
  <si>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</si>
  <si>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</si>
  <si>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</si>
  <si>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</si>
  <si>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</si>
  <si>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</si>
  <si>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</si>
  <si>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</si>
  <si>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</si>
  <si>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</si>
  <si>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</si>
  <si>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</si>
  <si>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</si>
  <si>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</si>
  <si>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</si>
  <si>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</si>
  <si>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</si>
  <si>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</si>
  <si>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</si>
  <si>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</si>
  <si>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</si>
  <si>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</si>
  <si>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</si>
  <si>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</si>
  <si>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</si>
  <si>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</si>
  <si>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</si>
  <si>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</si>
  <si>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</si>
  <si>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</si>
  <si>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</si>
  <si>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</si>
  <si>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</si>
  <si>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</si>
  <si>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</si>
  <si>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</si>
  <si>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</si>
  <si>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</si>
  <si>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</si>
  <si>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</si>
  <si>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</si>
  <si>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</si>
  <si>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</si>
  <si>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</si>
  <si>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</si>
  <si>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</si>
  <si>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</si>
  <si>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</si>
  <si>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</si>
  <si>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</si>
  <si>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</si>
  <si>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</si>
  <si>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</si>
  <si>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</si>
  <si>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</si>
  <si>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</si>
  <si>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</si>
  <si>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</si>
  <si>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</si>
  <si>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</si>
  <si>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</si>
  <si>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</si>
  <si>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</si>
  <si>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</si>
  <si>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</si>
  <si>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</si>
  <si>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</si>
  <si>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</si>
  <si>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</si>
  <si>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</si>
  <si>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</si>
  <si>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</si>
  <si>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</si>
  <si>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</si>
  <si>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</si>
  <si>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</si>
  <si>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</si>
  <si>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</si>
  <si>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</si>
  <si>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</si>
  <si>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</si>
  <si>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</si>
  <si>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</si>
  <si>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</si>
  <si>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</si>
  <si>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</si>
  <si>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</si>
  <si>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</si>
  <si>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</si>
  <si>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</si>
  <si>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</si>
  <si>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</si>
  <si>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</si>
  <si>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</si>
  <si>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</si>
  <si>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</si>
  <si>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</si>
  <si>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</si>
  <si>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</si>
  <si>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</si>
  <si>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</si>
  <si>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</si>
  <si>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</si>
  <si>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</si>
  <si>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</si>
  <si>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</si>
  <si>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</si>
  <si>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</si>
  <si>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</si>
  <si>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</si>
  <si>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</si>
  <si>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</si>
  <si>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</si>
  <si>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</si>
  <si>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</si>
  <si>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</si>
  <si>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</si>
  <si>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</si>
  <si>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</si>
  <si>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</si>
  <si>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</si>
  <si>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</si>
  <si>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</si>
  <si>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</si>
  <si>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</si>
  <si>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</si>
  <si>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</si>
  <si>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</si>
  <si>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</si>
  <si>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</si>
  <si>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</si>
  <si>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</si>
  <si>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</si>
  <si>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</si>
  <si>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</si>
  <si>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</si>
  <si>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</si>
  <si>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</si>
  <si>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</si>
  <si>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</si>
  <si>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</si>
  <si>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</si>
  <si>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</si>
  <si>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</si>
  <si>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</si>
  <si>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</si>
  <si>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</si>
  <si>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</si>
  <si>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</si>
  <si>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</si>
  <si>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</si>
  <si>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</si>
  <si>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</si>
  <si>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</si>
  <si>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</si>
  <si>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</si>
  <si>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</si>
  <si>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</si>
  <si>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</si>
  <si>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</si>
  <si>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</si>
  <si>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</si>
  <si>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</si>
  <si>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</si>
  <si>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</si>
  <si>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</si>
  <si>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</si>
  <si>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</si>
  <si>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</si>
  <si>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</si>
  <si>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</si>
  <si>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</si>
  <si>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</si>
  <si>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</si>
  <si>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</si>
  <si>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</si>
  <si>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</si>
  <si>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</si>
  <si>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</si>
  <si>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</si>
  <si>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</si>
  <si>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</si>
  <si>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</si>
  <si>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</si>
  <si>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</si>
  <si>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</si>
  <si>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</si>
  <si>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</si>
  <si>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</si>
  <si>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</si>
  <si>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</si>
  <si>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</si>
  <si>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</si>
  <si>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</si>
  <si>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</si>
  <si>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</si>
  <si>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</si>
  <si>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</si>
  <si>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</si>
  <si>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</si>
  <si>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</si>
  <si>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</si>
  <si>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</si>
  <si>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</si>
  <si>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</si>
  <si>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</si>
  <si>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</si>
  <si>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</si>
  <si>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</si>
  <si>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</si>
  <si>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</si>
  <si>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</si>
  <si>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</si>
  <si>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</si>
  <si>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</si>
  <si>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</si>
  <si>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</si>
  <si>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</si>
  <si>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</si>
  <si>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</si>
  <si>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</si>
  <si>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</si>
  <si>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</si>
  <si>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</si>
  <si>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</si>
  <si>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</si>
  <si>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</si>
  <si>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</si>
  <si>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</si>
  <si>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</si>
  <si>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</si>
  <si>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</si>
  <si>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</si>
  <si>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</si>
  <si>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</si>
  <si>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</si>
  <si>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</si>
  <si>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</si>
  <si>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</si>
  <si>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</si>
  <si>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</si>
  <si>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</si>
  <si>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</si>
  <si>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</si>
  <si>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</si>
  <si>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</si>
  <si>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</si>
  <si>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</si>
  <si>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</si>
  <si>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</si>
  <si>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</si>
  <si>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</si>
  <si>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</si>
  <si>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</si>
  <si>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</si>
  <si>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</si>
  <si>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</si>
  <si>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</si>
  <si>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</si>
  <si>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</si>
  <si>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</si>
  <si>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</si>
  <si>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</si>
  <si>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</si>
  <si>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</si>
  <si>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</si>
  <si>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</si>
  <si>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</si>
  <si>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</si>
  <si>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</si>
  <si>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</si>
  <si>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</si>
  <si>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</si>
  <si>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</si>
  <si>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</si>
  <si>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</si>
  <si>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</si>
  <si>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</si>
  <si>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</si>
  <si>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</si>
  <si>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</si>
  <si>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</si>
  <si>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</si>
  <si>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</si>
  <si>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</si>
  <si>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</si>
  <si>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</si>
  <si>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</si>
  <si>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</si>
  <si>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</si>
  <si>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</si>
  <si>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</si>
  <si>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</si>
  <si>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</si>
  <si>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</si>
  <si>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</si>
  <si>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</si>
  <si>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</si>
  <si>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</si>
  <si>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</si>
  <si>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</si>
  <si>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</si>
  <si>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</si>
  <si>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</si>
  <si>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</si>
  <si>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</si>
  <si>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</si>
  <si>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</si>
  <si>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</si>
  <si>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</si>
  <si>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</si>
  <si>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</si>
  <si>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</si>
  <si>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</si>
  <si>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</si>
  <si>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</si>
  <si>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</si>
  <si>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</si>
  <si>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</si>
  <si>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</si>
  <si>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</si>
  <si>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</si>
  <si>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</si>
  <si>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</si>
  <si>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</si>
  <si>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</si>
  <si>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</si>
  <si>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</si>
  <si>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</si>
  <si>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</si>
  <si>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</si>
  <si>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</si>
  <si>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</si>
  <si>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</si>
  <si>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</si>
  <si>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</si>
  <si>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</si>
  <si>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</si>
  <si>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</si>
  <si>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</si>
  <si>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</si>
  <si>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</si>
  <si>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</si>
  <si>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</si>
  <si>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</si>
  <si>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</si>
  <si>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</si>
  <si>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</si>
  <si>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</si>
  <si>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</si>
  <si>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</si>
  <si>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</si>
  <si>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</si>
  <si>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</si>
  <si>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</si>
  <si>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</si>
  <si>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</si>
  <si>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</si>
  <si>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</si>
  <si>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</si>
  <si>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</si>
  <si>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</si>
  <si>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</si>
  <si>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</si>
  <si>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</si>
  <si>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</si>
  <si>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</si>
  <si>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</si>
  <si>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</si>
  <si>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</si>
  <si>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</si>
  <si>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</si>
  <si>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</si>
  <si>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</si>
  <si>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</si>
  <si>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</si>
  <si>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</si>
  <si>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</si>
  <si>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</si>
  <si>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</si>
  <si>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</si>
  <si>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</si>
  <si>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</si>
  <si>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</si>
  <si>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</si>
  <si>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</si>
  <si>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</si>
  <si>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</si>
  <si>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</si>
  <si>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</si>
  <si>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</si>
  <si>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</si>
  <si>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</si>
  <si>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</si>
  <si>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</si>
  <si>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</si>
  <si>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</si>
  <si>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</si>
  <si>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</si>
  <si>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</si>
  <si>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</si>
  <si>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</si>
  <si>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</si>
  <si>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</si>
  <si>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</si>
  <si>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</si>
  <si>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</si>
  <si>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</si>
  <si>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</si>
  <si>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</si>
  <si>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</si>
  <si>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</si>
  <si>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</si>
  <si>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</si>
  <si>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</si>
  <si>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</si>
  <si>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</si>
  <si>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</si>
  <si>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</si>
  <si>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</si>
  <si>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</si>
  <si>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</si>
  <si>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</si>
  <si>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</si>
  <si>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</si>
  <si>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</si>
  <si>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</si>
  <si>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</si>
  <si>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</si>
  <si>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</si>
  <si>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</si>
  <si>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</si>
  <si>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</si>
  <si>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</si>
  <si>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</si>
  <si>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</si>
  <si>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</si>
  <si>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</si>
  <si>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</si>
  <si>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</si>
  <si>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</si>
  <si>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</si>
  <si>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</si>
  <si>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</si>
  <si>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</si>
  <si>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</si>
  <si>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</si>
  <si>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</si>
  <si>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</si>
  <si>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</si>
  <si>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</si>
  <si>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</si>
  <si>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</si>
  <si>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</si>
  <si>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</si>
  <si>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</si>
  <si>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</si>
  <si>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</si>
  <si>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</si>
  <si>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</si>
  <si>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</si>
  <si>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</si>
  <si>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</si>
  <si>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</si>
  <si>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</si>
  <si>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1st Quarter Ended 30 September 2017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</si>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</sst>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0" fontId="45" fillId="0" borderId="13" xfId="0" applyNumberFormat="1" applyFont="1" applyBorder="1" applyAlignment="1" applyProtection="1">
      <alignment horizontal="right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4" fillId="0" borderId="13" xfId="0" applyNumberFormat="1" applyFont="1" applyBorder="1" applyAlignment="1" applyProtection="1">
      <alignment horizontal="right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0" fontId="0" fillId="0" borderId="13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70" fontId="44" fillId="0" borderId="15" xfId="0" applyNumberFormat="1" applyFont="1" applyBorder="1" applyAlignment="1" applyProtection="1">
      <alignment horizontal="right"/>
      <protection/>
    </xf>
    <xf numFmtId="170" fontId="44" fillId="0" borderId="16" xfId="0" applyNumberFormat="1" applyFont="1" applyBorder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>
      <alignment/>
    </xf>
    <xf numFmtId="171" fontId="45" fillId="0" borderId="0" xfId="0" applyNumberFormat="1" applyFont="1" applyBorder="1" applyAlignment="1" applyProtection="1">
      <alignment horizontal="right" wrapText="1"/>
      <protection/>
    </xf>
    <xf numFmtId="171" fontId="44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Font="1" applyBorder="1" applyAlignment="1" applyProtection="1">
      <alignment/>
      <protection/>
    </xf>
    <xf numFmtId="171" fontId="44" fillId="0" borderId="16" xfId="0" applyNumberFormat="1" applyFont="1" applyBorder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>
      <alignment/>
    </xf>
    <xf numFmtId="170" fontId="45" fillId="0" borderId="14" xfId="0" applyNumberFormat="1" applyFont="1" applyBorder="1" applyAlignment="1" applyProtection="1">
      <alignment horizontal="right"/>
      <protection/>
    </xf>
    <xf numFmtId="170" fontId="44" fillId="0" borderId="14" xfId="0" applyNumberFormat="1" applyFont="1" applyBorder="1" applyAlignment="1" applyProtection="1">
      <alignment horizontal="right"/>
      <protection/>
    </xf>
    <xf numFmtId="170" fontId="0" fillId="0" borderId="14" xfId="0" applyNumberFormat="1" applyFont="1" applyBorder="1" applyAlignment="1" applyProtection="1">
      <alignment/>
      <protection/>
    </xf>
    <xf numFmtId="170" fontId="44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6995335645</v>
      </c>
      <c r="E6" s="27">
        <v>6995335645</v>
      </c>
      <c r="F6" s="27">
        <v>1739090629</v>
      </c>
      <c r="G6" s="36">
        <f>IF($D6=0,0,$F6/$D6)</f>
        <v>0.24860717444530855</v>
      </c>
      <c r="H6" s="26">
        <v>867446343</v>
      </c>
      <c r="I6" s="27">
        <v>409845395</v>
      </c>
      <c r="J6" s="27">
        <v>461798891</v>
      </c>
      <c r="K6" s="26">
        <v>1739090629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22</v>
      </c>
      <c r="B7" s="16" t="s">
        <v>25</v>
      </c>
      <c r="C7" s="17" t="s">
        <v>26</v>
      </c>
      <c r="D7" s="26">
        <v>10685202607</v>
      </c>
      <c r="E7" s="27">
        <v>10685202607</v>
      </c>
      <c r="F7" s="27">
        <v>2826484544</v>
      </c>
      <c r="G7" s="36">
        <f>IF($D7=0,0,$F7/$D7)</f>
        <v>0.2645232521981696</v>
      </c>
      <c r="H7" s="26">
        <v>1136469143</v>
      </c>
      <c r="I7" s="27">
        <v>813754583</v>
      </c>
      <c r="J7" s="27">
        <v>876260818</v>
      </c>
      <c r="K7" s="26">
        <v>2826484544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27</v>
      </c>
      <c r="C8" s="20"/>
      <c r="D8" s="28">
        <f>SUM(D6:D7)</f>
        <v>17680538252</v>
      </c>
      <c r="E8" s="29">
        <f>SUM(E6:E7)</f>
        <v>17680538252</v>
      </c>
      <c r="F8" s="29">
        <f>SUM(F6:F7)</f>
        <v>4565575173</v>
      </c>
      <c r="G8" s="37">
        <f>IF($D8=0,0,$F8/$D8)</f>
        <v>0.2582260284119771</v>
      </c>
      <c r="H8" s="28">
        <f aca="true" t="shared" si="0" ref="H8:W8">SUM(H6:H7)</f>
        <v>2003915486</v>
      </c>
      <c r="I8" s="29">
        <f t="shared" si="0"/>
        <v>1223599978</v>
      </c>
      <c r="J8" s="29">
        <f t="shared" si="0"/>
        <v>1338059709</v>
      </c>
      <c r="K8" s="28">
        <f t="shared" si="0"/>
        <v>4565575173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28</v>
      </c>
      <c r="B9" s="16" t="s">
        <v>29</v>
      </c>
      <c r="C9" s="17" t="s">
        <v>30</v>
      </c>
      <c r="D9" s="26">
        <v>381681547</v>
      </c>
      <c r="E9" s="27">
        <v>381681547</v>
      </c>
      <c r="F9" s="27">
        <v>143653021</v>
      </c>
      <c r="G9" s="36">
        <f>IF($D9=0,0,$F9/$D9)</f>
        <v>0.3763687873545535</v>
      </c>
      <c r="H9" s="26">
        <v>106939448</v>
      </c>
      <c r="I9" s="27">
        <v>16504609</v>
      </c>
      <c r="J9" s="27">
        <v>20208964</v>
      </c>
      <c r="K9" s="26">
        <v>143653021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229877610</v>
      </c>
      <c r="E10" s="27">
        <v>229877610</v>
      </c>
      <c r="F10" s="27">
        <v>24371573</v>
      </c>
      <c r="G10" s="36">
        <f aca="true" t="shared" si="1" ref="G10:G52">IF($D10=0,0,$F10/$D10)</f>
        <v>0.1060197772197127</v>
      </c>
      <c r="H10" s="26">
        <v>11943039</v>
      </c>
      <c r="I10" s="27">
        <v>6323088</v>
      </c>
      <c r="J10" s="27">
        <v>6105446</v>
      </c>
      <c r="K10" s="26">
        <v>24371573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663516000</v>
      </c>
      <c r="E11" s="27">
        <v>663516000</v>
      </c>
      <c r="F11" s="27">
        <v>144855425</v>
      </c>
      <c r="G11" s="36">
        <f t="shared" si="1"/>
        <v>0.21831489368756746</v>
      </c>
      <c r="H11" s="26">
        <v>95245258</v>
      </c>
      <c r="I11" s="27">
        <v>25078832</v>
      </c>
      <c r="J11" s="27">
        <v>24531335</v>
      </c>
      <c r="K11" s="26">
        <v>144855425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350247801</v>
      </c>
      <c r="E12" s="27">
        <v>350247801</v>
      </c>
      <c r="F12" s="27">
        <v>63482741</v>
      </c>
      <c r="G12" s="36">
        <f t="shared" si="1"/>
        <v>0.18125093382099491</v>
      </c>
      <c r="H12" s="26">
        <v>23774871</v>
      </c>
      <c r="I12" s="27">
        <v>19010474</v>
      </c>
      <c r="J12" s="27">
        <v>20697396</v>
      </c>
      <c r="K12" s="26">
        <v>63482741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232821917</v>
      </c>
      <c r="E13" s="27">
        <v>232821917</v>
      </c>
      <c r="F13" s="27">
        <v>48963212</v>
      </c>
      <c r="G13" s="36">
        <f t="shared" si="1"/>
        <v>0.2103032765596548</v>
      </c>
      <c r="H13" s="26">
        <v>48020991</v>
      </c>
      <c r="I13" s="27">
        <v>110448</v>
      </c>
      <c r="J13" s="27">
        <v>831773</v>
      </c>
      <c r="K13" s="26">
        <v>48963212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718999420</v>
      </c>
      <c r="E14" s="27">
        <v>718999420</v>
      </c>
      <c r="F14" s="27">
        <v>244596200</v>
      </c>
      <c r="G14" s="36">
        <f t="shared" si="1"/>
        <v>0.3401897041864095</v>
      </c>
      <c r="H14" s="26">
        <v>148661113</v>
      </c>
      <c r="I14" s="27">
        <v>38602604</v>
      </c>
      <c r="J14" s="27">
        <v>57332483</v>
      </c>
      <c r="K14" s="26">
        <v>244596200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120803673</v>
      </c>
      <c r="E15" s="27">
        <v>120803673</v>
      </c>
      <c r="F15" s="27">
        <v>40750759</v>
      </c>
      <c r="G15" s="36">
        <f t="shared" si="1"/>
        <v>0.33733046345370643</v>
      </c>
      <c r="H15" s="26">
        <v>35567776</v>
      </c>
      <c r="I15" s="27">
        <v>2228897</v>
      </c>
      <c r="J15" s="27">
        <v>2954086</v>
      </c>
      <c r="K15" s="26">
        <v>40750759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140353500</v>
      </c>
      <c r="E16" s="27">
        <v>140353500</v>
      </c>
      <c r="F16" s="27">
        <v>6134199</v>
      </c>
      <c r="G16" s="36">
        <f t="shared" si="1"/>
        <v>0.043705351131250736</v>
      </c>
      <c r="H16" s="26">
        <v>0</v>
      </c>
      <c r="I16" s="27">
        <v>3736818</v>
      </c>
      <c r="J16" s="27">
        <v>2397381</v>
      </c>
      <c r="K16" s="26">
        <v>6134199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46</v>
      </c>
      <c r="C17" s="20"/>
      <c r="D17" s="28">
        <f>SUM(D9:D16)</f>
        <v>2838301468</v>
      </c>
      <c r="E17" s="29">
        <f>SUM(E9:E16)</f>
        <v>2838301468</v>
      </c>
      <c r="F17" s="29">
        <f>SUM(F9:F16)</f>
        <v>716807130</v>
      </c>
      <c r="G17" s="37">
        <f t="shared" si="1"/>
        <v>0.25254791926845455</v>
      </c>
      <c r="H17" s="28">
        <f aca="true" t="shared" si="2" ref="H17:W17">SUM(H9:H16)</f>
        <v>470152496</v>
      </c>
      <c r="I17" s="29">
        <f t="shared" si="2"/>
        <v>111595770</v>
      </c>
      <c r="J17" s="29">
        <f t="shared" si="2"/>
        <v>135058864</v>
      </c>
      <c r="K17" s="28">
        <f t="shared" si="2"/>
        <v>716807130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420131108</v>
      </c>
      <c r="E18" s="27">
        <v>420131108</v>
      </c>
      <c r="F18" s="27">
        <v>149539045</v>
      </c>
      <c r="G18" s="36">
        <f t="shared" si="1"/>
        <v>0.35593423612897523</v>
      </c>
      <c r="H18" s="26">
        <v>136848108</v>
      </c>
      <c r="I18" s="27">
        <v>2821794</v>
      </c>
      <c r="J18" s="27">
        <v>9869143</v>
      </c>
      <c r="K18" s="26">
        <v>149539045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353923512</v>
      </c>
      <c r="E19" s="27">
        <v>353923512</v>
      </c>
      <c r="F19" s="27">
        <v>5838578</v>
      </c>
      <c r="G19" s="36">
        <f t="shared" si="1"/>
        <v>0.016496722602594428</v>
      </c>
      <c r="H19" s="26">
        <v>1162996</v>
      </c>
      <c r="I19" s="27">
        <v>1517822</v>
      </c>
      <c r="J19" s="27">
        <v>3157760</v>
      </c>
      <c r="K19" s="26">
        <v>5838578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124757508</v>
      </c>
      <c r="E20" s="27">
        <v>124757508</v>
      </c>
      <c r="F20" s="27">
        <v>31849309</v>
      </c>
      <c r="G20" s="36">
        <f t="shared" si="1"/>
        <v>0.25528971771382286</v>
      </c>
      <c r="H20" s="26">
        <v>19173684</v>
      </c>
      <c r="I20" s="27">
        <v>6117365</v>
      </c>
      <c r="J20" s="27">
        <v>6558260</v>
      </c>
      <c r="K20" s="26">
        <v>31849309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257765819</v>
      </c>
      <c r="E21" s="27">
        <v>257765819</v>
      </c>
      <c r="F21" s="27">
        <v>59420043</v>
      </c>
      <c r="G21" s="36">
        <f t="shared" si="1"/>
        <v>0.23051948171607656</v>
      </c>
      <c r="H21" s="26">
        <v>45326285</v>
      </c>
      <c r="I21" s="27">
        <v>5403569</v>
      </c>
      <c r="J21" s="27">
        <v>8690189</v>
      </c>
      <c r="K21" s="26">
        <v>59420043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138739968</v>
      </c>
      <c r="E22" s="27">
        <v>138739968</v>
      </c>
      <c r="F22" s="27">
        <v>55088601</v>
      </c>
      <c r="G22" s="36">
        <f t="shared" si="1"/>
        <v>0.3970636709387161</v>
      </c>
      <c r="H22" s="26">
        <v>53336792</v>
      </c>
      <c r="I22" s="27">
        <v>855530</v>
      </c>
      <c r="J22" s="27">
        <v>896279</v>
      </c>
      <c r="K22" s="26">
        <v>55088601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410036365</v>
      </c>
      <c r="E23" s="27">
        <v>410036365</v>
      </c>
      <c r="F23" s="27">
        <v>223496605</v>
      </c>
      <c r="G23" s="36">
        <f t="shared" si="1"/>
        <v>0.5450653260961379</v>
      </c>
      <c r="H23" s="26">
        <v>130456578</v>
      </c>
      <c r="I23" s="27">
        <v>82091579</v>
      </c>
      <c r="J23" s="27">
        <v>10948448</v>
      </c>
      <c r="K23" s="26">
        <v>223496605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1871980389</v>
      </c>
      <c r="E24" s="27">
        <v>1871980389</v>
      </c>
      <c r="F24" s="27">
        <v>396524412</v>
      </c>
      <c r="G24" s="36">
        <f t="shared" si="1"/>
        <v>0.21182081518055904</v>
      </c>
      <c r="H24" s="26">
        <v>342345142</v>
      </c>
      <c r="I24" s="27">
        <v>26708955</v>
      </c>
      <c r="J24" s="27">
        <v>27470315</v>
      </c>
      <c r="K24" s="26">
        <v>396524412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61</v>
      </c>
      <c r="C25" s="20"/>
      <c r="D25" s="28">
        <f>SUM(D18:D24)</f>
        <v>3577334669</v>
      </c>
      <c r="E25" s="29">
        <f>SUM(E18:E24)</f>
        <v>3577334669</v>
      </c>
      <c r="F25" s="29">
        <f>SUM(F18:F24)</f>
        <v>921756593</v>
      </c>
      <c r="G25" s="37">
        <f t="shared" si="1"/>
        <v>0.25766574231581907</v>
      </c>
      <c r="H25" s="28">
        <f aca="true" t="shared" si="3" ref="H25:W25">SUM(H18:H24)</f>
        <v>728649585</v>
      </c>
      <c r="I25" s="29">
        <f t="shared" si="3"/>
        <v>125516614</v>
      </c>
      <c r="J25" s="29">
        <f t="shared" si="3"/>
        <v>67590394</v>
      </c>
      <c r="K25" s="28">
        <f t="shared" si="3"/>
        <v>921756593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331221860</v>
      </c>
      <c r="E26" s="27">
        <v>331221860</v>
      </c>
      <c r="F26" s="27">
        <v>34306645</v>
      </c>
      <c r="G26" s="36">
        <f t="shared" si="1"/>
        <v>0.10357602907006198</v>
      </c>
      <c r="H26" s="26">
        <v>11718350</v>
      </c>
      <c r="I26" s="27">
        <v>11718350</v>
      </c>
      <c r="J26" s="27">
        <v>10869945</v>
      </c>
      <c r="K26" s="26">
        <v>34306645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213633000</v>
      </c>
      <c r="E27" s="27">
        <v>213633000</v>
      </c>
      <c r="F27" s="27">
        <v>82081556</v>
      </c>
      <c r="G27" s="36">
        <f t="shared" si="1"/>
        <v>0.38421758810670636</v>
      </c>
      <c r="H27" s="26">
        <v>79939901</v>
      </c>
      <c r="I27" s="27">
        <v>1276477</v>
      </c>
      <c r="J27" s="27">
        <v>865178</v>
      </c>
      <c r="K27" s="26">
        <v>82081556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186926044</v>
      </c>
      <c r="E28" s="27">
        <v>186926044</v>
      </c>
      <c r="F28" s="27">
        <v>65560118</v>
      </c>
      <c r="G28" s="36">
        <f t="shared" si="1"/>
        <v>0.3507275743769552</v>
      </c>
      <c r="H28" s="26">
        <v>49814463</v>
      </c>
      <c r="I28" s="27">
        <v>10310559</v>
      </c>
      <c r="J28" s="27">
        <v>5435096</v>
      </c>
      <c r="K28" s="26">
        <v>65560118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216603300</v>
      </c>
      <c r="E29" s="27">
        <v>216603300</v>
      </c>
      <c r="F29" s="27">
        <v>88514721</v>
      </c>
      <c r="G29" s="36">
        <f t="shared" si="1"/>
        <v>0.4086489956524208</v>
      </c>
      <c r="H29" s="26">
        <v>83217926</v>
      </c>
      <c r="I29" s="27">
        <v>3584358</v>
      </c>
      <c r="J29" s="27">
        <v>1712437</v>
      </c>
      <c r="K29" s="26">
        <v>88514721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125344584</v>
      </c>
      <c r="E30" s="27">
        <v>125344584</v>
      </c>
      <c r="F30" s="27">
        <v>43992738</v>
      </c>
      <c r="G30" s="36">
        <f t="shared" si="1"/>
        <v>0.35097438274636583</v>
      </c>
      <c r="H30" s="26">
        <v>28602020</v>
      </c>
      <c r="I30" s="27">
        <v>10986331</v>
      </c>
      <c r="J30" s="27">
        <v>4404387</v>
      </c>
      <c r="K30" s="26">
        <v>43992738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734236747</v>
      </c>
      <c r="E31" s="27">
        <v>734236747</v>
      </c>
      <c r="F31" s="27">
        <v>0</v>
      </c>
      <c r="G31" s="36">
        <f t="shared" si="1"/>
        <v>0</v>
      </c>
      <c r="H31" s="26">
        <v>0</v>
      </c>
      <c r="I31" s="27">
        <v>0</v>
      </c>
      <c r="J31" s="27">
        <v>0</v>
      </c>
      <c r="K31" s="26">
        <v>0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1553647579</v>
      </c>
      <c r="E32" s="27">
        <v>1553647579</v>
      </c>
      <c r="F32" s="27">
        <v>326188799</v>
      </c>
      <c r="G32" s="36">
        <f t="shared" si="1"/>
        <v>0.2099503152509981</v>
      </c>
      <c r="H32" s="26">
        <v>228692833</v>
      </c>
      <c r="I32" s="27">
        <v>32057390</v>
      </c>
      <c r="J32" s="27">
        <v>65438576</v>
      </c>
      <c r="K32" s="26">
        <v>326188799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76</v>
      </c>
      <c r="C33" s="20"/>
      <c r="D33" s="28">
        <f>SUM(D26:D32)</f>
        <v>3361613114</v>
      </c>
      <c r="E33" s="29">
        <f>SUM(E26:E32)</f>
        <v>3361613114</v>
      </c>
      <c r="F33" s="29">
        <f>SUM(F26:F32)</f>
        <v>640644577</v>
      </c>
      <c r="G33" s="37">
        <f t="shared" si="1"/>
        <v>0.19057653432274183</v>
      </c>
      <c r="H33" s="28">
        <f aca="true" t="shared" si="4" ref="H33:W33">SUM(H26:H32)</f>
        <v>481985493</v>
      </c>
      <c r="I33" s="29">
        <f t="shared" si="4"/>
        <v>69933465</v>
      </c>
      <c r="J33" s="29">
        <f t="shared" si="4"/>
        <v>88725619</v>
      </c>
      <c r="K33" s="28">
        <f t="shared" si="4"/>
        <v>640644577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417143058</v>
      </c>
      <c r="E34" s="27">
        <v>417143058</v>
      </c>
      <c r="F34" s="27">
        <v>91985967</v>
      </c>
      <c r="G34" s="36">
        <f t="shared" si="1"/>
        <v>0.22051419827295796</v>
      </c>
      <c r="H34" s="26">
        <v>67614928</v>
      </c>
      <c r="I34" s="27">
        <v>11888311</v>
      </c>
      <c r="J34" s="27">
        <v>12482728</v>
      </c>
      <c r="K34" s="26">
        <v>91985967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248061274</v>
      </c>
      <c r="E35" s="27">
        <v>248061274</v>
      </c>
      <c r="F35" s="27">
        <v>78844138</v>
      </c>
      <c r="G35" s="36">
        <f t="shared" si="1"/>
        <v>0.31784138139998425</v>
      </c>
      <c r="H35" s="26">
        <v>65374082</v>
      </c>
      <c r="I35" s="27">
        <v>8019789</v>
      </c>
      <c r="J35" s="27">
        <v>5450267</v>
      </c>
      <c r="K35" s="26">
        <v>78844138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256411496</v>
      </c>
      <c r="E36" s="27">
        <v>256411496</v>
      </c>
      <c r="F36" s="27">
        <v>66359987</v>
      </c>
      <c r="G36" s="36">
        <f t="shared" si="1"/>
        <v>0.25880269814423607</v>
      </c>
      <c r="H36" s="26">
        <v>44421255</v>
      </c>
      <c r="I36" s="27">
        <v>11263030</v>
      </c>
      <c r="J36" s="27">
        <v>10675702</v>
      </c>
      <c r="K36" s="26">
        <v>66359987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763502982</v>
      </c>
      <c r="E37" s="27">
        <v>763502982</v>
      </c>
      <c r="F37" s="27">
        <v>128066915</v>
      </c>
      <c r="G37" s="36">
        <f t="shared" si="1"/>
        <v>0.16773597224797743</v>
      </c>
      <c r="H37" s="26">
        <v>215981</v>
      </c>
      <c r="I37" s="27">
        <v>104473376</v>
      </c>
      <c r="J37" s="27">
        <v>23377558</v>
      </c>
      <c r="K37" s="26">
        <v>128066915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85</v>
      </c>
      <c r="C38" s="20"/>
      <c r="D38" s="28">
        <f>SUM(D34:D37)</f>
        <v>1685118810</v>
      </c>
      <c r="E38" s="29">
        <f>SUM(E34:E37)</f>
        <v>1685118810</v>
      </c>
      <c r="F38" s="29">
        <f>SUM(F34:F37)</f>
        <v>365257007</v>
      </c>
      <c r="G38" s="37">
        <f t="shared" si="1"/>
        <v>0.21675445365184667</v>
      </c>
      <c r="H38" s="28">
        <f aca="true" t="shared" si="5" ref="H38:W38">SUM(H34:H37)</f>
        <v>177626246</v>
      </c>
      <c r="I38" s="29">
        <f t="shared" si="5"/>
        <v>135644506</v>
      </c>
      <c r="J38" s="29">
        <f t="shared" si="5"/>
        <v>51986255</v>
      </c>
      <c r="K38" s="28">
        <f t="shared" si="5"/>
        <v>365257007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379328699</v>
      </c>
      <c r="E39" s="27">
        <v>379328699</v>
      </c>
      <c r="F39" s="27">
        <v>131667855</v>
      </c>
      <c r="G39" s="36">
        <f t="shared" si="1"/>
        <v>0.34710754906525015</v>
      </c>
      <c r="H39" s="26">
        <v>124934124</v>
      </c>
      <c r="I39" s="27">
        <v>4982688</v>
      </c>
      <c r="J39" s="27">
        <v>1751043</v>
      </c>
      <c r="K39" s="26">
        <v>131667855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234394265</v>
      </c>
      <c r="E40" s="27">
        <v>237701265</v>
      </c>
      <c r="F40" s="27">
        <v>93071816</v>
      </c>
      <c r="G40" s="36">
        <f t="shared" si="1"/>
        <v>0.39707377652776615</v>
      </c>
      <c r="H40" s="26">
        <v>86540319</v>
      </c>
      <c r="I40" s="27">
        <v>3300654</v>
      </c>
      <c r="J40" s="27">
        <v>3230843</v>
      </c>
      <c r="K40" s="26">
        <v>93071816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428071959</v>
      </c>
      <c r="E41" s="27">
        <v>428071959</v>
      </c>
      <c r="F41" s="27">
        <v>137075980</v>
      </c>
      <c r="G41" s="36">
        <f t="shared" si="1"/>
        <v>0.3202171436788739</v>
      </c>
      <c r="H41" s="26">
        <v>134834137</v>
      </c>
      <c r="I41" s="27">
        <v>1307895</v>
      </c>
      <c r="J41" s="27">
        <v>933948</v>
      </c>
      <c r="K41" s="26">
        <v>137075980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256198069</v>
      </c>
      <c r="E42" s="27">
        <v>256198069</v>
      </c>
      <c r="F42" s="27">
        <v>121062039</v>
      </c>
      <c r="G42" s="36">
        <f t="shared" si="1"/>
        <v>0.47253298774863134</v>
      </c>
      <c r="H42" s="26">
        <v>111840156</v>
      </c>
      <c r="I42" s="27">
        <v>1441688</v>
      </c>
      <c r="J42" s="27">
        <v>7780195</v>
      </c>
      <c r="K42" s="26">
        <v>121062039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1198159145</v>
      </c>
      <c r="E43" s="27">
        <v>1198159145</v>
      </c>
      <c r="F43" s="27">
        <v>522491824</v>
      </c>
      <c r="G43" s="36">
        <f t="shared" si="1"/>
        <v>0.43607881822744005</v>
      </c>
      <c r="H43" s="26">
        <v>423780321</v>
      </c>
      <c r="I43" s="27">
        <v>57143196</v>
      </c>
      <c r="J43" s="27">
        <v>41568307</v>
      </c>
      <c r="K43" s="26">
        <v>522491824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2486374296</v>
      </c>
      <c r="E44" s="27">
        <v>2486374296</v>
      </c>
      <c r="F44" s="27">
        <v>1121217172</v>
      </c>
      <c r="G44" s="36">
        <f t="shared" si="1"/>
        <v>0.45094464409633683</v>
      </c>
      <c r="H44" s="26">
        <v>1066056656</v>
      </c>
      <c r="I44" s="27">
        <v>30259725</v>
      </c>
      <c r="J44" s="27">
        <v>24900791</v>
      </c>
      <c r="K44" s="26">
        <v>1121217172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98</v>
      </c>
      <c r="C45" s="20"/>
      <c r="D45" s="28">
        <f>SUM(D39:D44)</f>
        <v>4982526433</v>
      </c>
      <c r="E45" s="29">
        <f>SUM(E39:E44)</f>
        <v>4985833433</v>
      </c>
      <c r="F45" s="29">
        <f>SUM(F39:F44)</f>
        <v>2126586686</v>
      </c>
      <c r="G45" s="37">
        <f t="shared" si="1"/>
        <v>0.42680891202409</v>
      </c>
      <c r="H45" s="28">
        <f aca="true" t="shared" si="6" ref="H45:W45">SUM(H39:H44)</f>
        <v>1947985713</v>
      </c>
      <c r="I45" s="29">
        <f t="shared" si="6"/>
        <v>98435846</v>
      </c>
      <c r="J45" s="29">
        <f t="shared" si="6"/>
        <v>80165127</v>
      </c>
      <c r="K45" s="28">
        <f t="shared" si="6"/>
        <v>2126586686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491814772</v>
      </c>
      <c r="E46" s="27">
        <v>491814772</v>
      </c>
      <c r="F46" s="27">
        <v>114585255</v>
      </c>
      <c r="G46" s="36">
        <f t="shared" si="1"/>
        <v>0.23298457371264156</v>
      </c>
      <c r="H46" s="26">
        <v>102035494</v>
      </c>
      <c r="I46" s="27">
        <v>5328159</v>
      </c>
      <c r="J46" s="27">
        <v>7221602</v>
      </c>
      <c r="K46" s="26">
        <v>114585255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388278494</v>
      </c>
      <c r="E47" s="27">
        <v>388278494</v>
      </c>
      <c r="F47" s="27">
        <v>142839350</v>
      </c>
      <c r="G47" s="36">
        <f t="shared" si="1"/>
        <v>0.36787860313479015</v>
      </c>
      <c r="H47" s="26">
        <v>117850170</v>
      </c>
      <c r="I47" s="27">
        <v>19322841</v>
      </c>
      <c r="J47" s="27">
        <v>5666339</v>
      </c>
      <c r="K47" s="26">
        <v>142839350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386612493</v>
      </c>
      <c r="E48" s="27">
        <v>386612493</v>
      </c>
      <c r="F48" s="27">
        <v>146070178</v>
      </c>
      <c r="G48" s="36">
        <f t="shared" si="1"/>
        <v>0.3778206360237821</v>
      </c>
      <c r="H48" s="26">
        <v>124365971</v>
      </c>
      <c r="I48" s="27">
        <v>6377976</v>
      </c>
      <c r="J48" s="27">
        <v>15326231</v>
      </c>
      <c r="K48" s="26">
        <v>146070178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213609939</v>
      </c>
      <c r="E49" s="27">
        <v>213609939</v>
      </c>
      <c r="F49" s="27">
        <v>2614674</v>
      </c>
      <c r="G49" s="36">
        <f t="shared" si="1"/>
        <v>0.012240413588620519</v>
      </c>
      <c r="H49" s="26">
        <v>783909</v>
      </c>
      <c r="I49" s="27">
        <v>833159</v>
      </c>
      <c r="J49" s="27">
        <v>997606</v>
      </c>
      <c r="K49" s="26">
        <v>2614674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1093791251</v>
      </c>
      <c r="E50" s="27">
        <v>1093791251</v>
      </c>
      <c r="F50" s="27">
        <v>435159104</v>
      </c>
      <c r="G50" s="36">
        <f t="shared" si="1"/>
        <v>0.397844747434353</v>
      </c>
      <c r="H50" s="26">
        <v>402221890</v>
      </c>
      <c r="I50" s="27">
        <v>22103679</v>
      </c>
      <c r="J50" s="27">
        <v>10833535</v>
      </c>
      <c r="K50" s="26">
        <v>435159104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109</v>
      </c>
      <c r="C51" s="20"/>
      <c r="D51" s="28">
        <f>SUM(D46:D50)</f>
        <v>2574106949</v>
      </c>
      <c r="E51" s="29">
        <f>SUM(E46:E50)</f>
        <v>2574106949</v>
      </c>
      <c r="F51" s="29">
        <f>SUM(F46:F50)</f>
        <v>841268561</v>
      </c>
      <c r="G51" s="37">
        <f t="shared" si="1"/>
        <v>0.3268195835168463</v>
      </c>
      <c r="H51" s="28">
        <f aca="true" t="shared" si="7" ref="H51:W51">SUM(H46:H50)</f>
        <v>747257434</v>
      </c>
      <c r="I51" s="29">
        <f t="shared" si="7"/>
        <v>53965814</v>
      </c>
      <c r="J51" s="29">
        <f t="shared" si="7"/>
        <v>40045313</v>
      </c>
      <c r="K51" s="28">
        <f t="shared" si="7"/>
        <v>841268561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36699539695</v>
      </c>
      <c r="E52" s="29">
        <f>SUM(E6:E7,E9:E16,E18:E24,E26:E32,E34:E37,E39:E44,E46:E50)</f>
        <v>36702846695</v>
      </c>
      <c r="F52" s="29">
        <f>SUM(F6:F7,F9:F16,F18:F24,F26:F32,F34:F37,F39:F44,F46:F50)</f>
        <v>10177895727</v>
      </c>
      <c r="G52" s="37">
        <f t="shared" si="1"/>
        <v>0.27733033742618446</v>
      </c>
      <c r="H52" s="28">
        <f aca="true" t="shared" si="8" ref="H52:W52">SUM(H6:H7,H9:H16,H18:H24,H26:H32,H34:H37,H39:H44,H46:H50)</f>
        <v>6557572453</v>
      </c>
      <c r="I52" s="29">
        <f t="shared" si="8"/>
        <v>1818691993</v>
      </c>
      <c r="J52" s="29">
        <f t="shared" si="8"/>
        <v>1801631281</v>
      </c>
      <c r="K52" s="28">
        <f t="shared" si="8"/>
        <v>10177895727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7242450672</v>
      </c>
      <c r="E55" s="27">
        <v>7242450672</v>
      </c>
      <c r="F55" s="27">
        <v>1510198168</v>
      </c>
      <c r="G55" s="36">
        <f aca="true" t="shared" si="9" ref="G55:G83">IF($D55=0,0,$F55/$D55)</f>
        <v>0.2085203250107825</v>
      </c>
      <c r="H55" s="26">
        <v>992649124</v>
      </c>
      <c r="I55" s="27">
        <v>66028282</v>
      </c>
      <c r="J55" s="27">
        <v>451520762</v>
      </c>
      <c r="K55" s="26">
        <v>1510198168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27</v>
      </c>
      <c r="C56" s="20"/>
      <c r="D56" s="28">
        <f>D55</f>
        <v>7242450672</v>
      </c>
      <c r="E56" s="29">
        <f>E55</f>
        <v>7242450672</v>
      </c>
      <c r="F56" s="29">
        <f>F55</f>
        <v>1510198168</v>
      </c>
      <c r="G56" s="37">
        <f t="shared" si="9"/>
        <v>0.2085203250107825</v>
      </c>
      <c r="H56" s="28">
        <f aca="true" t="shared" si="10" ref="H56:W56">H55</f>
        <v>992649124</v>
      </c>
      <c r="I56" s="29">
        <f t="shared" si="10"/>
        <v>66028282</v>
      </c>
      <c r="J56" s="29">
        <f t="shared" si="10"/>
        <v>451520762</v>
      </c>
      <c r="K56" s="28">
        <f t="shared" si="10"/>
        <v>1510198168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180207486</v>
      </c>
      <c r="E57" s="27">
        <v>180207486</v>
      </c>
      <c r="F57" s="27">
        <v>52964264</v>
      </c>
      <c r="G57" s="36">
        <f t="shared" si="9"/>
        <v>0.29390712436885114</v>
      </c>
      <c r="H57" s="26">
        <v>44030473</v>
      </c>
      <c r="I57" s="27">
        <v>4305035</v>
      </c>
      <c r="J57" s="27">
        <v>4628756</v>
      </c>
      <c r="K57" s="26">
        <v>52964264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303449541</v>
      </c>
      <c r="E58" s="27">
        <v>303449541</v>
      </c>
      <c r="F58" s="27">
        <v>33667290</v>
      </c>
      <c r="G58" s="36">
        <f t="shared" si="9"/>
        <v>0.11094856129639029</v>
      </c>
      <c r="H58" s="26">
        <v>5742337</v>
      </c>
      <c r="I58" s="27">
        <v>23700322</v>
      </c>
      <c r="J58" s="27">
        <v>4224631</v>
      </c>
      <c r="K58" s="26">
        <v>33667290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237836295</v>
      </c>
      <c r="E59" s="27">
        <v>237836295</v>
      </c>
      <c r="F59" s="27">
        <v>89061190</v>
      </c>
      <c r="G59" s="36">
        <f t="shared" si="9"/>
        <v>0.3744642507149718</v>
      </c>
      <c r="H59" s="26">
        <v>58705648</v>
      </c>
      <c r="I59" s="27">
        <v>7429640</v>
      </c>
      <c r="J59" s="27">
        <v>22925902</v>
      </c>
      <c r="K59" s="26">
        <v>89061190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56380126</v>
      </c>
      <c r="E60" s="27">
        <v>56380126</v>
      </c>
      <c r="F60" s="27">
        <v>15375508</v>
      </c>
      <c r="G60" s="36">
        <f t="shared" si="9"/>
        <v>0.2727114870229272</v>
      </c>
      <c r="H60" s="26">
        <v>14117083</v>
      </c>
      <c r="I60" s="27">
        <v>1058929</v>
      </c>
      <c r="J60" s="27">
        <v>199496</v>
      </c>
      <c r="K60" s="26">
        <v>15375508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122</v>
      </c>
      <c r="C61" s="20"/>
      <c r="D61" s="28">
        <f>SUM(D57:D60)</f>
        <v>777873448</v>
      </c>
      <c r="E61" s="29">
        <f>SUM(E57:E60)</f>
        <v>777873448</v>
      </c>
      <c r="F61" s="29">
        <f>SUM(F57:F60)</f>
        <v>191068252</v>
      </c>
      <c r="G61" s="37">
        <f t="shared" si="9"/>
        <v>0.24562896765696005</v>
      </c>
      <c r="H61" s="28">
        <f aca="true" t="shared" si="11" ref="H61:W61">SUM(H57:H60)</f>
        <v>122595541</v>
      </c>
      <c r="I61" s="29">
        <f t="shared" si="11"/>
        <v>36493926</v>
      </c>
      <c r="J61" s="29">
        <f t="shared" si="11"/>
        <v>31978785</v>
      </c>
      <c r="K61" s="28">
        <f t="shared" si="11"/>
        <v>191068252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309084798</v>
      </c>
      <c r="E62" s="27">
        <v>309084798</v>
      </c>
      <c r="F62" s="27">
        <v>101281510</v>
      </c>
      <c r="G62" s="36">
        <f t="shared" si="9"/>
        <v>0.32768195218711466</v>
      </c>
      <c r="H62" s="26">
        <v>63860661</v>
      </c>
      <c r="I62" s="27">
        <v>19599680</v>
      </c>
      <c r="J62" s="27">
        <v>17821169</v>
      </c>
      <c r="K62" s="26">
        <v>101281510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161914343</v>
      </c>
      <c r="E63" s="27">
        <v>161914343</v>
      </c>
      <c r="F63" s="27">
        <v>46122193</v>
      </c>
      <c r="G63" s="36">
        <f t="shared" si="9"/>
        <v>0.28485551153426847</v>
      </c>
      <c r="H63" s="26">
        <v>33434939</v>
      </c>
      <c r="I63" s="27">
        <v>4943982</v>
      </c>
      <c r="J63" s="27">
        <v>7743272</v>
      </c>
      <c r="K63" s="26">
        <v>46122193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193101650</v>
      </c>
      <c r="E64" s="27">
        <v>193101650</v>
      </c>
      <c r="F64" s="27">
        <v>63237053</v>
      </c>
      <c r="G64" s="36">
        <f t="shared" si="9"/>
        <v>0.3274806455563689</v>
      </c>
      <c r="H64" s="26">
        <v>50459992</v>
      </c>
      <c r="I64" s="27">
        <v>6927211</v>
      </c>
      <c r="J64" s="27">
        <v>5849850</v>
      </c>
      <c r="K64" s="26">
        <v>63237053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2480389359</v>
      </c>
      <c r="E65" s="27">
        <v>2480389359</v>
      </c>
      <c r="F65" s="27">
        <v>728904255</v>
      </c>
      <c r="G65" s="36">
        <f t="shared" si="9"/>
        <v>0.29386686906843806</v>
      </c>
      <c r="H65" s="26">
        <v>409126744</v>
      </c>
      <c r="I65" s="27">
        <v>156981664</v>
      </c>
      <c r="J65" s="27">
        <v>162795847</v>
      </c>
      <c r="K65" s="26">
        <v>728904255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371842951</v>
      </c>
      <c r="E66" s="27">
        <v>371842951</v>
      </c>
      <c r="F66" s="27">
        <v>116758273</v>
      </c>
      <c r="G66" s="36">
        <f t="shared" si="9"/>
        <v>0.31399888766480877</v>
      </c>
      <c r="H66" s="26">
        <v>64503719</v>
      </c>
      <c r="I66" s="27">
        <v>27342833</v>
      </c>
      <c r="J66" s="27">
        <v>24911721</v>
      </c>
      <c r="K66" s="26">
        <v>116758273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122598000</v>
      </c>
      <c r="E67" s="27">
        <v>122598000</v>
      </c>
      <c r="F67" s="27">
        <v>52211781</v>
      </c>
      <c r="G67" s="36">
        <f t="shared" si="9"/>
        <v>0.4258779180737043</v>
      </c>
      <c r="H67" s="26">
        <v>48118087</v>
      </c>
      <c r="I67" s="27">
        <v>4090004</v>
      </c>
      <c r="J67" s="27">
        <v>3690</v>
      </c>
      <c r="K67" s="26">
        <v>52211781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135</v>
      </c>
      <c r="C68" s="20"/>
      <c r="D68" s="28">
        <f>SUM(D62:D67)</f>
        <v>3638931101</v>
      </c>
      <c r="E68" s="29">
        <f>SUM(E62:E67)</f>
        <v>3638931101</v>
      </c>
      <c r="F68" s="29">
        <f>SUM(F62:F67)</f>
        <v>1108515065</v>
      </c>
      <c r="G68" s="37">
        <f t="shared" si="9"/>
        <v>0.3046265604466579</v>
      </c>
      <c r="H68" s="28">
        <f aca="true" t="shared" si="12" ref="H68:W68">SUM(H62:H67)</f>
        <v>669504142</v>
      </c>
      <c r="I68" s="29">
        <f t="shared" si="12"/>
        <v>219885374</v>
      </c>
      <c r="J68" s="29">
        <f t="shared" si="12"/>
        <v>219125549</v>
      </c>
      <c r="K68" s="28">
        <f t="shared" si="12"/>
        <v>1108515065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544207952</v>
      </c>
      <c r="E69" s="27">
        <v>544207952</v>
      </c>
      <c r="F69" s="27">
        <v>177610384</v>
      </c>
      <c r="G69" s="36">
        <f t="shared" si="9"/>
        <v>0.32636491868093837</v>
      </c>
      <c r="H69" s="26">
        <v>131254758</v>
      </c>
      <c r="I69" s="27">
        <v>21471471</v>
      </c>
      <c r="J69" s="27">
        <v>24884155</v>
      </c>
      <c r="K69" s="26">
        <v>177610384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801438468</v>
      </c>
      <c r="E70" s="27">
        <v>801438468</v>
      </c>
      <c r="F70" s="27">
        <v>248320399</v>
      </c>
      <c r="G70" s="36">
        <f t="shared" si="9"/>
        <v>0.309843374026813</v>
      </c>
      <c r="H70" s="26">
        <v>148300506</v>
      </c>
      <c r="I70" s="27">
        <v>55376941</v>
      </c>
      <c r="J70" s="27">
        <v>44642952</v>
      </c>
      <c r="K70" s="26">
        <v>248320399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402472673</v>
      </c>
      <c r="E71" s="27">
        <v>402472673</v>
      </c>
      <c r="F71" s="27">
        <v>82611130</v>
      </c>
      <c r="G71" s="36">
        <f t="shared" si="9"/>
        <v>0.20525897916055533</v>
      </c>
      <c r="H71" s="26">
        <v>63545560</v>
      </c>
      <c r="I71" s="27">
        <v>13227209</v>
      </c>
      <c r="J71" s="27">
        <v>5838361</v>
      </c>
      <c r="K71" s="26">
        <v>82611130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1926609936</v>
      </c>
      <c r="E72" s="27">
        <v>1926609936</v>
      </c>
      <c r="F72" s="27">
        <v>335598129</v>
      </c>
      <c r="G72" s="36">
        <f t="shared" si="9"/>
        <v>0.1741910091550571</v>
      </c>
      <c r="H72" s="26">
        <v>303960838</v>
      </c>
      <c r="I72" s="27">
        <v>31637291</v>
      </c>
      <c r="J72" s="27">
        <v>0</v>
      </c>
      <c r="K72" s="26">
        <v>335598129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129037978</v>
      </c>
      <c r="E73" s="27">
        <v>129037978</v>
      </c>
      <c r="F73" s="27">
        <v>50942125</v>
      </c>
      <c r="G73" s="36">
        <f t="shared" si="9"/>
        <v>0.39478396817408284</v>
      </c>
      <c r="H73" s="26">
        <v>41644140</v>
      </c>
      <c r="I73" s="27">
        <v>4659774</v>
      </c>
      <c r="J73" s="27">
        <v>4638211</v>
      </c>
      <c r="K73" s="26">
        <v>50942125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277714249</v>
      </c>
      <c r="E74" s="27">
        <v>277714249</v>
      </c>
      <c r="F74" s="27">
        <v>58980917</v>
      </c>
      <c r="G74" s="36">
        <f t="shared" si="9"/>
        <v>0.2123798732415779</v>
      </c>
      <c r="H74" s="26">
        <v>28205601</v>
      </c>
      <c r="I74" s="27">
        <v>19668936</v>
      </c>
      <c r="J74" s="27">
        <v>11106380</v>
      </c>
      <c r="K74" s="26">
        <v>58980917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219773586</v>
      </c>
      <c r="E75" s="27">
        <v>219773586</v>
      </c>
      <c r="F75" s="27">
        <v>48799769</v>
      </c>
      <c r="G75" s="36">
        <f t="shared" si="9"/>
        <v>0.2220456511093194</v>
      </c>
      <c r="H75" s="26">
        <v>44040505</v>
      </c>
      <c r="I75" s="27">
        <v>4584995</v>
      </c>
      <c r="J75" s="27">
        <v>174269</v>
      </c>
      <c r="K75" s="26">
        <v>48799769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150</v>
      </c>
      <c r="C76" s="20"/>
      <c r="D76" s="28">
        <f>SUM(D69:D75)</f>
        <v>4301254842</v>
      </c>
      <c r="E76" s="29">
        <f>SUM(E69:E75)</f>
        <v>4301254842</v>
      </c>
      <c r="F76" s="29">
        <f>SUM(F69:F75)</f>
        <v>1002862853</v>
      </c>
      <c r="G76" s="37">
        <f t="shared" si="9"/>
        <v>0.23315587888619224</v>
      </c>
      <c r="H76" s="28">
        <f aca="true" t="shared" si="13" ref="H76:W76">SUM(H69:H75)</f>
        <v>760951908</v>
      </c>
      <c r="I76" s="29">
        <f t="shared" si="13"/>
        <v>150626617</v>
      </c>
      <c r="J76" s="29">
        <f t="shared" si="13"/>
        <v>91284328</v>
      </c>
      <c r="K76" s="28">
        <f t="shared" si="13"/>
        <v>1002862853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785431602</v>
      </c>
      <c r="E77" s="27">
        <v>785431602</v>
      </c>
      <c r="F77" s="27">
        <v>214985525</v>
      </c>
      <c r="G77" s="36">
        <f t="shared" si="9"/>
        <v>0.27371641840303745</v>
      </c>
      <c r="H77" s="26">
        <v>126939513</v>
      </c>
      <c r="I77" s="27">
        <v>38577883</v>
      </c>
      <c r="J77" s="27">
        <v>49468129</v>
      </c>
      <c r="K77" s="26">
        <v>214985525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774247833</v>
      </c>
      <c r="E78" s="27">
        <v>774247833</v>
      </c>
      <c r="F78" s="27">
        <v>206947940</v>
      </c>
      <c r="G78" s="36">
        <f t="shared" si="9"/>
        <v>0.2672890141624717</v>
      </c>
      <c r="H78" s="26">
        <v>126581987</v>
      </c>
      <c r="I78" s="27">
        <v>36986705</v>
      </c>
      <c r="J78" s="27">
        <v>43379248</v>
      </c>
      <c r="K78" s="26">
        <v>206947940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1222065580</v>
      </c>
      <c r="E79" s="27">
        <v>1222065580</v>
      </c>
      <c r="F79" s="27">
        <v>261204599</v>
      </c>
      <c r="G79" s="36">
        <f t="shared" si="9"/>
        <v>0.21374024706595532</v>
      </c>
      <c r="H79" s="26">
        <v>119844295</v>
      </c>
      <c r="I79" s="27">
        <v>78676602</v>
      </c>
      <c r="J79" s="27">
        <v>62683702</v>
      </c>
      <c r="K79" s="26">
        <v>261204599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235209305</v>
      </c>
      <c r="E80" s="27">
        <v>235209305</v>
      </c>
      <c r="F80" s="27">
        <v>65837582</v>
      </c>
      <c r="G80" s="36">
        <f t="shared" si="9"/>
        <v>0.2799106183320426</v>
      </c>
      <c r="H80" s="26">
        <v>43822586</v>
      </c>
      <c r="I80" s="27">
        <v>10714480</v>
      </c>
      <c r="J80" s="27">
        <v>11300516</v>
      </c>
      <c r="K80" s="26">
        <v>65837582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152286000</v>
      </c>
      <c r="E81" s="27">
        <v>152286000</v>
      </c>
      <c r="F81" s="27">
        <v>123421794</v>
      </c>
      <c r="G81" s="36">
        <f t="shared" si="9"/>
        <v>0.8104605413498286</v>
      </c>
      <c r="H81" s="26">
        <v>61564657</v>
      </c>
      <c r="I81" s="27">
        <v>61564657</v>
      </c>
      <c r="J81" s="27">
        <v>292480</v>
      </c>
      <c r="K81" s="26">
        <v>123421794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161</v>
      </c>
      <c r="C82" s="20"/>
      <c r="D82" s="28">
        <f>SUM(D77:D81)</f>
        <v>3169240320</v>
      </c>
      <c r="E82" s="29">
        <f>SUM(E77:E81)</f>
        <v>3169240320</v>
      </c>
      <c r="F82" s="29">
        <f>SUM(F77:F81)</f>
        <v>872397440</v>
      </c>
      <c r="G82" s="37">
        <f t="shared" si="9"/>
        <v>0.27527020734104507</v>
      </c>
      <c r="H82" s="28">
        <f aca="true" t="shared" si="14" ref="H82:W82">SUM(H77:H81)</f>
        <v>478753038</v>
      </c>
      <c r="I82" s="29">
        <f t="shared" si="14"/>
        <v>226520327</v>
      </c>
      <c r="J82" s="29">
        <f t="shared" si="14"/>
        <v>167124075</v>
      </c>
      <c r="K82" s="28">
        <f t="shared" si="14"/>
        <v>872397440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162</v>
      </c>
      <c r="C83" s="20"/>
      <c r="D83" s="28">
        <f>SUM(D55,D57:D60,D62:D67,D69:D75,D77:D81)</f>
        <v>19129750383</v>
      </c>
      <c r="E83" s="29">
        <f>SUM(E55,E57:E60,E62:E67,E69:E75,E77:E81)</f>
        <v>19129750383</v>
      </c>
      <c r="F83" s="29">
        <f>SUM(F55,F57:F60,F62:F67,F69:F75,F77:F81)</f>
        <v>4685041778</v>
      </c>
      <c r="G83" s="37">
        <f t="shared" si="9"/>
        <v>0.24490867283681064</v>
      </c>
      <c r="H83" s="28">
        <f aca="true" t="shared" si="15" ref="H83:W83">SUM(H55,H57:H60,H62:H67,H69:H75,H77:H81)</f>
        <v>3024453753</v>
      </c>
      <c r="I83" s="29">
        <f t="shared" si="15"/>
        <v>699554526</v>
      </c>
      <c r="J83" s="29">
        <f t="shared" si="15"/>
        <v>961033499</v>
      </c>
      <c r="K83" s="28">
        <f t="shared" si="15"/>
        <v>4685041778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34598562721</v>
      </c>
      <c r="E86" s="27">
        <v>34598562721</v>
      </c>
      <c r="F86" s="27">
        <v>8868863141</v>
      </c>
      <c r="G86" s="36">
        <f aca="true" t="shared" si="16" ref="G86:G99">IF($D86=0,0,$F86/$D86)</f>
        <v>0.25633617247392015</v>
      </c>
      <c r="H86" s="26">
        <v>3599372401</v>
      </c>
      <c r="I86" s="27">
        <v>2600460243</v>
      </c>
      <c r="J86" s="27">
        <v>2669030497</v>
      </c>
      <c r="K86" s="26">
        <v>8868863141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52214586000</v>
      </c>
      <c r="E87" s="27">
        <v>52214586000</v>
      </c>
      <c r="F87" s="27">
        <v>12289578979</v>
      </c>
      <c r="G87" s="36">
        <f t="shared" si="16"/>
        <v>0.23536678006026898</v>
      </c>
      <c r="H87" s="26">
        <v>5456814282</v>
      </c>
      <c r="I87" s="27">
        <v>3376930324</v>
      </c>
      <c r="J87" s="27">
        <v>3455834373</v>
      </c>
      <c r="K87" s="26">
        <v>12289578979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32675923819</v>
      </c>
      <c r="E88" s="27">
        <v>32675923819</v>
      </c>
      <c r="F88" s="27">
        <v>8127312453</v>
      </c>
      <c r="G88" s="36">
        <f t="shared" si="16"/>
        <v>0.24872479499031727</v>
      </c>
      <c r="H88" s="26">
        <v>3026859693</v>
      </c>
      <c r="I88" s="27">
        <v>2941834883</v>
      </c>
      <c r="J88" s="27">
        <v>2158617877</v>
      </c>
      <c r="K88" s="26">
        <v>8127312453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27</v>
      </c>
      <c r="C89" s="20"/>
      <c r="D89" s="28">
        <f>SUM(D86:D88)</f>
        <v>119489072540</v>
      </c>
      <c r="E89" s="29">
        <f>SUM(E86:E88)</f>
        <v>119489072540</v>
      </c>
      <c r="F89" s="29">
        <f>SUM(F86:F88)</f>
        <v>29285754573</v>
      </c>
      <c r="G89" s="37">
        <f t="shared" si="16"/>
        <v>0.24509148786970741</v>
      </c>
      <c r="H89" s="28">
        <f aca="true" t="shared" si="17" ref="H89:W89">SUM(H86:H88)</f>
        <v>12083046376</v>
      </c>
      <c r="I89" s="29">
        <f t="shared" si="17"/>
        <v>8919225450</v>
      </c>
      <c r="J89" s="29">
        <f t="shared" si="17"/>
        <v>8283482747</v>
      </c>
      <c r="K89" s="28">
        <f t="shared" si="17"/>
        <v>29285754573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6288085055</v>
      </c>
      <c r="E90" s="27">
        <v>6288085055</v>
      </c>
      <c r="F90" s="27">
        <v>1538346438</v>
      </c>
      <c r="G90" s="36">
        <f t="shared" si="16"/>
        <v>0.24464466121951972</v>
      </c>
      <c r="H90" s="26">
        <v>697881788</v>
      </c>
      <c r="I90" s="27">
        <v>431760883</v>
      </c>
      <c r="J90" s="27">
        <v>408703767</v>
      </c>
      <c r="K90" s="26">
        <v>1538346438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1016047325</v>
      </c>
      <c r="E91" s="27">
        <v>1015247325</v>
      </c>
      <c r="F91" s="27">
        <v>227421019</v>
      </c>
      <c r="G91" s="36">
        <f t="shared" si="16"/>
        <v>0.22382915972934628</v>
      </c>
      <c r="H91" s="26">
        <v>122422388</v>
      </c>
      <c r="I91" s="27">
        <v>52632745</v>
      </c>
      <c r="J91" s="27">
        <v>52365886</v>
      </c>
      <c r="K91" s="26">
        <v>227421019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826638576</v>
      </c>
      <c r="E92" s="27">
        <v>826638576</v>
      </c>
      <c r="F92" s="27">
        <v>195828940</v>
      </c>
      <c r="G92" s="36">
        <f t="shared" si="16"/>
        <v>0.23689789671756137</v>
      </c>
      <c r="H92" s="26">
        <v>92863278</v>
      </c>
      <c r="I92" s="27">
        <v>50284217</v>
      </c>
      <c r="J92" s="27">
        <v>52681445</v>
      </c>
      <c r="K92" s="26">
        <v>195828940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364636010</v>
      </c>
      <c r="E93" s="27">
        <v>364636010</v>
      </c>
      <c r="F93" s="27">
        <v>122007853</v>
      </c>
      <c r="G93" s="36">
        <f t="shared" si="16"/>
        <v>0.3346017662929122</v>
      </c>
      <c r="H93" s="26">
        <v>108587744</v>
      </c>
      <c r="I93" s="27">
        <v>11089538</v>
      </c>
      <c r="J93" s="27">
        <v>2330571</v>
      </c>
      <c r="K93" s="26">
        <v>122007853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178</v>
      </c>
      <c r="C94" s="20"/>
      <c r="D94" s="28">
        <f>SUM(D90:D93)</f>
        <v>8495406966</v>
      </c>
      <c r="E94" s="29">
        <f>SUM(E90:E93)</f>
        <v>8494606966</v>
      </c>
      <c r="F94" s="29">
        <f>SUM(F90:F93)</f>
        <v>2083604250</v>
      </c>
      <c r="G94" s="37">
        <f t="shared" si="16"/>
        <v>0.24526244102712477</v>
      </c>
      <c r="H94" s="28">
        <f aca="true" t="shared" si="18" ref="H94:W94">SUM(H90:H93)</f>
        <v>1021755198</v>
      </c>
      <c r="I94" s="29">
        <f t="shared" si="18"/>
        <v>545767383</v>
      </c>
      <c r="J94" s="29">
        <f t="shared" si="18"/>
        <v>516081669</v>
      </c>
      <c r="K94" s="28">
        <f t="shared" si="18"/>
        <v>2083604250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2773768320</v>
      </c>
      <c r="E95" s="27">
        <v>2773768320</v>
      </c>
      <c r="F95" s="27">
        <v>734934900</v>
      </c>
      <c r="G95" s="36">
        <f t="shared" si="16"/>
        <v>0.2649590071026552</v>
      </c>
      <c r="H95" s="26">
        <v>313217957</v>
      </c>
      <c r="I95" s="27">
        <v>194529538</v>
      </c>
      <c r="J95" s="27">
        <v>227187405</v>
      </c>
      <c r="K95" s="26">
        <v>734934900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1407945230</v>
      </c>
      <c r="E96" s="27">
        <v>1407945230</v>
      </c>
      <c r="F96" s="27">
        <v>425885282</v>
      </c>
      <c r="G96" s="36">
        <f t="shared" si="16"/>
        <v>0.3024871088202771</v>
      </c>
      <c r="H96" s="26">
        <v>188985532</v>
      </c>
      <c r="I96" s="27">
        <v>101655463</v>
      </c>
      <c r="J96" s="27">
        <v>135244287</v>
      </c>
      <c r="K96" s="26">
        <v>425885282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1711279821</v>
      </c>
      <c r="E97" s="27">
        <v>1711279821</v>
      </c>
      <c r="F97" s="27">
        <v>438109235</v>
      </c>
      <c r="G97" s="36">
        <f t="shared" si="16"/>
        <v>0.2560126226136339</v>
      </c>
      <c r="H97" s="26">
        <v>240402235</v>
      </c>
      <c r="I97" s="27">
        <v>98309000</v>
      </c>
      <c r="J97" s="27">
        <v>99398000</v>
      </c>
      <c r="K97" s="26">
        <v>438109235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532660972</v>
      </c>
      <c r="E98" s="27">
        <v>532660972</v>
      </c>
      <c r="F98" s="27">
        <v>158833585</v>
      </c>
      <c r="G98" s="36">
        <f t="shared" si="16"/>
        <v>0.2981888919017705</v>
      </c>
      <c r="H98" s="26">
        <v>89774213</v>
      </c>
      <c r="I98" s="27">
        <v>2264620</v>
      </c>
      <c r="J98" s="27">
        <v>66794752</v>
      </c>
      <c r="K98" s="26">
        <v>158833585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187</v>
      </c>
      <c r="C99" s="20"/>
      <c r="D99" s="28">
        <f>SUM(D95:D98)</f>
        <v>6425654343</v>
      </c>
      <c r="E99" s="29">
        <f>SUM(E95:E98)</f>
        <v>6425654343</v>
      </c>
      <c r="F99" s="29">
        <f>SUM(F95:F98)</f>
        <v>1757763002</v>
      </c>
      <c r="G99" s="37">
        <f t="shared" si="16"/>
        <v>0.27355393056815724</v>
      </c>
      <c r="H99" s="28">
        <f aca="true" t="shared" si="19" ref="H99:W99">SUM(H95:H98)</f>
        <v>832379937</v>
      </c>
      <c r="I99" s="29">
        <f t="shared" si="19"/>
        <v>396758621</v>
      </c>
      <c r="J99" s="29">
        <f t="shared" si="19"/>
        <v>528624444</v>
      </c>
      <c r="K99" s="28">
        <f t="shared" si="19"/>
        <v>1757763002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188</v>
      </c>
      <c r="C100" s="20"/>
      <c r="D100" s="28">
        <f>SUM(D86:D88,D90:D93,D95:D98)</f>
        <v>134410133849</v>
      </c>
      <c r="E100" s="29">
        <f>SUM(E86:E88,E90:E93,E95:E98)</f>
        <v>134409333849</v>
      </c>
      <c r="F100" s="29">
        <f>SUM(F86:F88,F90:F93,F95:F98)</f>
        <v>33127121825</v>
      </c>
      <c r="G100" s="37">
        <f>IF($D100=0,0,$F100/$D100)</f>
        <v>0.24646297772618775</v>
      </c>
      <c r="H100" s="28">
        <f aca="true" t="shared" si="20" ref="H100:W100">SUM(H86:H88,H90:H93,H95:H98)</f>
        <v>13937181511</v>
      </c>
      <c r="I100" s="29">
        <f t="shared" si="20"/>
        <v>9861751454</v>
      </c>
      <c r="J100" s="29">
        <f t="shared" si="20"/>
        <v>9328188860</v>
      </c>
      <c r="K100" s="28">
        <f t="shared" si="20"/>
        <v>33127121825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37191691554</v>
      </c>
      <c r="E103" s="27">
        <v>37191691554</v>
      </c>
      <c r="F103" s="27">
        <v>9860507428</v>
      </c>
      <c r="G103" s="36">
        <f aca="true" t="shared" si="21" ref="G103:G134">IF($D103=0,0,$F103/$D103)</f>
        <v>0.2651266187686882</v>
      </c>
      <c r="H103" s="26">
        <v>2803767040</v>
      </c>
      <c r="I103" s="27">
        <v>4441850148</v>
      </c>
      <c r="J103" s="27">
        <v>2614890240</v>
      </c>
      <c r="K103" s="26">
        <v>9860507428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27</v>
      </c>
      <c r="C104" s="20"/>
      <c r="D104" s="28">
        <f>D103</f>
        <v>37191691554</v>
      </c>
      <c r="E104" s="29">
        <f>E103</f>
        <v>37191691554</v>
      </c>
      <c r="F104" s="29">
        <f>F103</f>
        <v>9860507428</v>
      </c>
      <c r="G104" s="37">
        <f t="shared" si="21"/>
        <v>0.2651266187686882</v>
      </c>
      <c r="H104" s="28">
        <f aca="true" t="shared" si="22" ref="H104:W104">H103</f>
        <v>2803767040</v>
      </c>
      <c r="I104" s="29">
        <f t="shared" si="22"/>
        <v>4441850148</v>
      </c>
      <c r="J104" s="29">
        <f t="shared" si="22"/>
        <v>2614890240</v>
      </c>
      <c r="K104" s="28">
        <f t="shared" si="22"/>
        <v>9860507428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341618906</v>
      </c>
      <c r="E105" s="27">
        <v>341618906</v>
      </c>
      <c r="F105" s="27">
        <v>87350787</v>
      </c>
      <c r="G105" s="36">
        <f t="shared" si="21"/>
        <v>0.25569658313934185</v>
      </c>
      <c r="H105" s="26">
        <v>69902285</v>
      </c>
      <c r="I105" s="27">
        <v>9703961</v>
      </c>
      <c r="J105" s="27">
        <v>7744541</v>
      </c>
      <c r="K105" s="26">
        <v>87350787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183010993</v>
      </c>
      <c r="E106" s="27">
        <v>183010993</v>
      </c>
      <c r="F106" s="27">
        <v>68327432</v>
      </c>
      <c r="G106" s="36">
        <f t="shared" si="21"/>
        <v>0.3733515177418878</v>
      </c>
      <c r="H106" s="26">
        <v>56446567</v>
      </c>
      <c r="I106" s="27">
        <v>7270324</v>
      </c>
      <c r="J106" s="27">
        <v>4610541</v>
      </c>
      <c r="K106" s="26">
        <v>68327432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174790000</v>
      </c>
      <c r="E107" s="27">
        <v>174790000</v>
      </c>
      <c r="F107" s="27">
        <v>61467176</v>
      </c>
      <c r="G107" s="36">
        <f t="shared" si="21"/>
        <v>0.35166300131586475</v>
      </c>
      <c r="H107" s="26">
        <v>45982799</v>
      </c>
      <c r="I107" s="27">
        <v>0</v>
      </c>
      <c r="J107" s="27">
        <v>15484377</v>
      </c>
      <c r="K107" s="26">
        <v>61467176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1027075045</v>
      </c>
      <c r="E108" s="27">
        <v>1027075045</v>
      </c>
      <c r="F108" s="27">
        <v>302648945</v>
      </c>
      <c r="G108" s="36">
        <f t="shared" si="21"/>
        <v>0.2946707219432052</v>
      </c>
      <c r="H108" s="26">
        <v>71419898</v>
      </c>
      <c r="I108" s="27">
        <v>132065597</v>
      </c>
      <c r="J108" s="27">
        <v>99163450</v>
      </c>
      <c r="K108" s="26">
        <v>302648945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1191793766</v>
      </c>
      <c r="E109" s="27">
        <v>1191793766</v>
      </c>
      <c r="F109" s="27">
        <v>355295073</v>
      </c>
      <c r="G109" s="36">
        <f t="shared" si="21"/>
        <v>0.2981179153105253</v>
      </c>
      <c r="H109" s="26">
        <v>199979865</v>
      </c>
      <c r="I109" s="27">
        <v>89679602</v>
      </c>
      <c r="J109" s="27">
        <v>65635606</v>
      </c>
      <c r="K109" s="26">
        <v>355295073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202</v>
      </c>
      <c r="C110" s="20"/>
      <c r="D110" s="28">
        <f>SUM(D105:D109)</f>
        <v>2918288710</v>
      </c>
      <c r="E110" s="29">
        <f>SUM(E105:E109)</f>
        <v>2918288710</v>
      </c>
      <c r="F110" s="29">
        <f>SUM(F105:F109)</f>
        <v>875089413</v>
      </c>
      <c r="G110" s="37">
        <f t="shared" si="21"/>
        <v>0.2998638928360176</v>
      </c>
      <c r="H110" s="28">
        <f aca="true" t="shared" si="23" ref="H110:W110">SUM(H105:H109)</f>
        <v>443731414</v>
      </c>
      <c r="I110" s="29">
        <f t="shared" si="23"/>
        <v>238719484</v>
      </c>
      <c r="J110" s="29">
        <f t="shared" si="23"/>
        <v>192638515</v>
      </c>
      <c r="K110" s="28">
        <f t="shared" si="23"/>
        <v>875089413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178927000</v>
      </c>
      <c r="E111" s="27">
        <v>178927000</v>
      </c>
      <c r="F111" s="27">
        <v>66752378</v>
      </c>
      <c r="G111" s="36">
        <f t="shared" si="21"/>
        <v>0.3730704589022339</v>
      </c>
      <c r="H111" s="26">
        <v>55873173</v>
      </c>
      <c r="I111" s="27">
        <v>5238999</v>
      </c>
      <c r="J111" s="27">
        <v>5640206</v>
      </c>
      <c r="K111" s="26">
        <v>66752378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451806329</v>
      </c>
      <c r="E112" s="27">
        <v>451806329</v>
      </c>
      <c r="F112" s="27">
        <v>93253131</v>
      </c>
      <c r="G112" s="36">
        <f t="shared" si="21"/>
        <v>0.20640067439161527</v>
      </c>
      <c r="H112" s="26">
        <v>45834210</v>
      </c>
      <c r="I112" s="27">
        <v>22638443</v>
      </c>
      <c r="J112" s="27">
        <v>24780478</v>
      </c>
      <c r="K112" s="26">
        <v>93253131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148883584</v>
      </c>
      <c r="E113" s="27">
        <v>148883584</v>
      </c>
      <c r="F113" s="27">
        <v>29811775</v>
      </c>
      <c r="G113" s="36">
        <f t="shared" si="21"/>
        <v>0.2002354739122884</v>
      </c>
      <c r="H113" s="26">
        <v>19429442</v>
      </c>
      <c r="I113" s="27">
        <v>10382333</v>
      </c>
      <c r="J113" s="27">
        <v>0</v>
      </c>
      <c r="K113" s="26">
        <v>29811775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60604969</v>
      </c>
      <c r="E114" s="27">
        <v>60604969</v>
      </c>
      <c r="F114" s="27">
        <v>8422038</v>
      </c>
      <c r="G114" s="36">
        <f t="shared" si="21"/>
        <v>0.1389661299884503</v>
      </c>
      <c r="H114" s="26">
        <v>2057239</v>
      </c>
      <c r="I114" s="27">
        <v>312991</v>
      </c>
      <c r="J114" s="27">
        <v>6051808</v>
      </c>
      <c r="K114" s="26">
        <v>8422038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5398139727</v>
      </c>
      <c r="E115" s="27">
        <v>5398139727</v>
      </c>
      <c r="F115" s="27">
        <v>1221398482</v>
      </c>
      <c r="G115" s="36">
        <f t="shared" si="21"/>
        <v>0.22626285049475525</v>
      </c>
      <c r="H115" s="26">
        <v>307921443</v>
      </c>
      <c r="I115" s="27">
        <v>572080893</v>
      </c>
      <c r="J115" s="27">
        <v>341396146</v>
      </c>
      <c r="K115" s="26">
        <v>1221398482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103188019</v>
      </c>
      <c r="E116" s="27">
        <v>103188019</v>
      </c>
      <c r="F116" s="27">
        <v>29190025</v>
      </c>
      <c r="G116" s="36">
        <f t="shared" si="21"/>
        <v>0.2828819206229746</v>
      </c>
      <c r="H116" s="26">
        <v>22810140</v>
      </c>
      <c r="I116" s="27">
        <v>4298277</v>
      </c>
      <c r="J116" s="27">
        <v>2081608</v>
      </c>
      <c r="K116" s="26">
        <v>29190025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112323480</v>
      </c>
      <c r="E117" s="27">
        <v>112323480</v>
      </c>
      <c r="F117" s="27">
        <v>45634360</v>
      </c>
      <c r="G117" s="36">
        <f t="shared" si="21"/>
        <v>0.40627623004557906</v>
      </c>
      <c r="H117" s="26">
        <v>35679659</v>
      </c>
      <c r="I117" s="27">
        <v>8671173</v>
      </c>
      <c r="J117" s="27">
        <v>1283528</v>
      </c>
      <c r="K117" s="26">
        <v>45634360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890796319</v>
      </c>
      <c r="E118" s="27">
        <v>890796319</v>
      </c>
      <c r="F118" s="27">
        <v>238380018</v>
      </c>
      <c r="G118" s="36">
        <f t="shared" si="21"/>
        <v>0.26760328137368516</v>
      </c>
      <c r="H118" s="26">
        <v>203504094</v>
      </c>
      <c r="I118" s="27">
        <v>14738713</v>
      </c>
      <c r="J118" s="27">
        <v>20137211</v>
      </c>
      <c r="K118" s="26">
        <v>238380018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219</v>
      </c>
      <c r="C119" s="20"/>
      <c r="D119" s="28">
        <f>SUM(D111:D118)</f>
        <v>7344669427</v>
      </c>
      <c r="E119" s="29">
        <f>SUM(E111:E118)</f>
        <v>7344669427</v>
      </c>
      <c r="F119" s="29">
        <f>SUM(F111:F118)</f>
        <v>1732842207</v>
      </c>
      <c r="G119" s="37">
        <f t="shared" si="21"/>
        <v>0.23593195367375383</v>
      </c>
      <c r="H119" s="28">
        <f aca="true" t="shared" si="24" ref="H119:W119">SUM(H111:H118)</f>
        <v>693109400</v>
      </c>
      <c r="I119" s="29">
        <f t="shared" si="24"/>
        <v>638361822</v>
      </c>
      <c r="J119" s="29">
        <f t="shared" si="24"/>
        <v>401370985</v>
      </c>
      <c r="K119" s="28">
        <f t="shared" si="24"/>
        <v>1732842207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220082563</v>
      </c>
      <c r="E120" s="27">
        <v>220082563</v>
      </c>
      <c r="F120" s="27">
        <v>20803939</v>
      </c>
      <c r="G120" s="36">
        <f t="shared" si="21"/>
        <v>0.09452788406503608</v>
      </c>
      <c r="H120" s="26">
        <v>15319032</v>
      </c>
      <c r="I120" s="27">
        <v>3175355</v>
      </c>
      <c r="J120" s="27">
        <v>2309552</v>
      </c>
      <c r="K120" s="26">
        <v>20803939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581812647</v>
      </c>
      <c r="E121" s="27">
        <v>581812647</v>
      </c>
      <c r="F121" s="27">
        <v>185478617</v>
      </c>
      <c r="G121" s="36">
        <f t="shared" si="21"/>
        <v>0.31879440564996864</v>
      </c>
      <c r="H121" s="26">
        <v>121871884</v>
      </c>
      <c r="I121" s="27">
        <v>32757431</v>
      </c>
      <c r="J121" s="27">
        <v>30849302</v>
      </c>
      <c r="K121" s="26">
        <v>185478617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829511443</v>
      </c>
      <c r="E122" s="27">
        <v>829511443</v>
      </c>
      <c r="F122" s="27">
        <v>245134281</v>
      </c>
      <c r="G122" s="36">
        <f t="shared" si="21"/>
        <v>0.2955164549791509</v>
      </c>
      <c r="H122" s="26">
        <v>126315835</v>
      </c>
      <c r="I122" s="27">
        <v>67651389</v>
      </c>
      <c r="J122" s="27">
        <v>51167057</v>
      </c>
      <c r="K122" s="26">
        <v>245134281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1055989167</v>
      </c>
      <c r="E123" s="27">
        <v>1055989167</v>
      </c>
      <c r="F123" s="27">
        <v>262390005</v>
      </c>
      <c r="G123" s="36">
        <f t="shared" si="21"/>
        <v>0.24847793253924544</v>
      </c>
      <c r="H123" s="26">
        <v>194223436</v>
      </c>
      <c r="I123" s="27">
        <v>26825400</v>
      </c>
      <c r="J123" s="27">
        <v>41341169</v>
      </c>
      <c r="K123" s="26">
        <v>262390005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228</v>
      </c>
      <c r="C124" s="20"/>
      <c r="D124" s="28">
        <f>SUM(D120:D123)</f>
        <v>2687395820</v>
      </c>
      <c r="E124" s="29">
        <f>SUM(E120:E123)</f>
        <v>2687395820</v>
      </c>
      <c r="F124" s="29">
        <f>SUM(F120:F123)</f>
        <v>713806842</v>
      </c>
      <c r="G124" s="37">
        <f t="shared" si="21"/>
        <v>0.26561284224963927</v>
      </c>
      <c r="H124" s="28">
        <f aca="true" t="shared" si="25" ref="H124:W124">SUM(H120:H123)</f>
        <v>457730187</v>
      </c>
      <c r="I124" s="29">
        <f t="shared" si="25"/>
        <v>130409575</v>
      </c>
      <c r="J124" s="29">
        <f t="shared" si="25"/>
        <v>125667080</v>
      </c>
      <c r="K124" s="28">
        <f t="shared" si="25"/>
        <v>713806842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311475458</v>
      </c>
      <c r="E125" s="27">
        <v>311475458</v>
      </c>
      <c r="F125" s="27">
        <v>104873013</v>
      </c>
      <c r="G125" s="36">
        <f t="shared" si="21"/>
        <v>0.33669751598856307</v>
      </c>
      <c r="H125" s="26">
        <v>56864571</v>
      </c>
      <c r="I125" s="27">
        <v>21409933</v>
      </c>
      <c r="J125" s="27">
        <v>26598509</v>
      </c>
      <c r="K125" s="26">
        <v>104873013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237668944</v>
      </c>
      <c r="E126" s="27">
        <v>237668944</v>
      </c>
      <c r="F126" s="27">
        <v>91567428</v>
      </c>
      <c r="G126" s="36">
        <f t="shared" si="21"/>
        <v>0.385273003947878</v>
      </c>
      <c r="H126" s="26">
        <v>71339886</v>
      </c>
      <c r="I126" s="27">
        <v>2782102</v>
      </c>
      <c r="J126" s="27">
        <v>17445440</v>
      </c>
      <c r="K126" s="26">
        <v>91567428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218034069</v>
      </c>
      <c r="E127" s="27">
        <v>218034069</v>
      </c>
      <c r="F127" s="27">
        <v>83678049</v>
      </c>
      <c r="G127" s="36">
        <f t="shared" si="21"/>
        <v>0.38378428373044765</v>
      </c>
      <c r="H127" s="26">
        <v>78733721</v>
      </c>
      <c r="I127" s="27">
        <v>2458946</v>
      </c>
      <c r="J127" s="27">
        <v>2485382</v>
      </c>
      <c r="K127" s="26">
        <v>83678049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190711536</v>
      </c>
      <c r="E128" s="27">
        <v>190711536</v>
      </c>
      <c r="F128" s="27">
        <v>84938145</v>
      </c>
      <c r="G128" s="36">
        <f t="shared" si="21"/>
        <v>0.44537497196813514</v>
      </c>
      <c r="H128" s="26">
        <v>53313339</v>
      </c>
      <c r="I128" s="27">
        <v>18022519</v>
      </c>
      <c r="J128" s="27">
        <v>13602287</v>
      </c>
      <c r="K128" s="26">
        <v>84938145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774106962</v>
      </c>
      <c r="E129" s="27">
        <v>774106962</v>
      </c>
      <c r="F129" s="27">
        <v>154420203</v>
      </c>
      <c r="G129" s="36">
        <f t="shared" si="21"/>
        <v>0.19948173906230804</v>
      </c>
      <c r="H129" s="26">
        <v>111907677</v>
      </c>
      <c r="I129" s="27">
        <v>22418818</v>
      </c>
      <c r="J129" s="27">
        <v>20093708</v>
      </c>
      <c r="K129" s="26">
        <v>154420203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239</v>
      </c>
      <c r="C130" s="20"/>
      <c r="D130" s="28">
        <f>SUM(D125:D129)</f>
        <v>1731996969</v>
      </c>
      <c r="E130" s="29">
        <f>SUM(E125:E129)</f>
        <v>1731996969</v>
      </c>
      <c r="F130" s="29">
        <f>SUM(F125:F129)</f>
        <v>519476838</v>
      </c>
      <c r="G130" s="37">
        <f t="shared" si="21"/>
        <v>0.2999294151767075</v>
      </c>
      <c r="H130" s="28">
        <f aca="true" t="shared" si="26" ref="H130:W130">SUM(H125:H129)</f>
        <v>372159194</v>
      </c>
      <c r="I130" s="29">
        <f t="shared" si="26"/>
        <v>67092318</v>
      </c>
      <c r="J130" s="29">
        <f t="shared" si="26"/>
        <v>80225326</v>
      </c>
      <c r="K130" s="28">
        <f t="shared" si="26"/>
        <v>519476838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1976765778</v>
      </c>
      <c r="E131" s="27">
        <v>1976765778</v>
      </c>
      <c r="F131" s="27">
        <v>552117263</v>
      </c>
      <c r="G131" s="36">
        <f t="shared" si="21"/>
        <v>0.27930332927890256</v>
      </c>
      <c r="H131" s="26">
        <v>311220911</v>
      </c>
      <c r="I131" s="27">
        <v>120515675</v>
      </c>
      <c r="J131" s="27">
        <v>120380677</v>
      </c>
      <c r="K131" s="26">
        <v>552117263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98488807</v>
      </c>
      <c r="E132" s="27">
        <v>98488807</v>
      </c>
      <c r="F132" s="27">
        <v>25237745</v>
      </c>
      <c r="G132" s="36">
        <f t="shared" si="21"/>
        <v>0.2562498802528901</v>
      </c>
      <c r="H132" s="26">
        <v>18421033</v>
      </c>
      <c r="I132" s="27">
        <v>3222247</v>
      </c>
      <c r="J132" s="27">
        <v>3594465</v>
      </c>
      <c r="K132" s="26">
        <v>25237745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143681370</v>
      </c>
      <c r="E133" s="27">
        <v>143681370</v>
      </c>
      <c r="F133" s="27">
        <v>3443597</v>
      </c>
      <c r="G133" s="36">
        <f t="shared" si="21"/>
        <v>0.023966899814499263</v>
      </c>
      <c r="H133" s="26">
        <v>0</v>
      </c>
      <c r="I133" s="27">
        <v>1771981</v>
      </c>
      <c r="J133" s="27">
        <v>1671616</v>
      </c>
      <c r="K133" s="26">
        <v>3443597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181004585</v>
      </c>
      <c r="E134" s="27">
        <v>181004585</v>
      </c>
      <c r="F134" s="27">
        <v>84366537</v>
      </c>
      <c r="G134" s="36">
        <f t="shared" si="21"/>
        <v>0.4661016570381353</v>
      </c>
      <c r="H134" s="26">
        <v>61073593</v>
      </c>
      <c r="I134" s="27">
        <v>17389979</v>
      </c>
      <c r="J134" s="27">
        <v>5902965</v>
      </c>
      <c r="K134" s="26">
        <v>84366537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248</v>
      </c>
      <c r="C135" s="20"/>
      <c r="D135" s="28">
        <f>SUM(D131:D134)</f>
        <v>2399940540</v>
      </c>
      <c r="E135" s="29">
        <f>SUM(E131:E134)</f>
        <v>2399940540</v>
      </c>
      <c r="F135" s="29">
        <f>SUM(F131:F134)</f>
        <v>665165142</v>
      </c>
      <c r="G135" s="37">
        <f aca="true" t="shared" si="27" ref="G135:G168">IF($D135=0,0,$F135/$D135)</f>
        <v>0.2771590091144508</v>
      </c>
      <c r="H135" s="28">
        <f aca="true" t="shared" si="28" ref="H135:W135">SUM(H131:H134)</f>
        <v>390715537</v>
      </c>
      <c r="I135" s="29">
        <f t="shared" si="28"/>
        <v>142899882</v>
      </c>
      <c r="J135" s="29">
        <f t="shared" si="28"/>
        <v>131549723</v>
      </c>
      <c r="K135" s="28">
        <f t="shared" si="28"/>
        <v>665165142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154021043</v>
      </c>
      <c r="E136" s="27">
        <v>154021043</v>
      </c>
      <c r="F136" s="27">
        <v>44178641</v>
      </c>
      <c r="G136" s="36">
        <f t="shared" si="27"/>
        <v>0.2868350982404398</v>
      </c>
      <c r="H136" s="26">
        <v>37509256</v>
      </c>
      <c r="I136" s="27">
        <v>466448</v>
      </c>
      <c r="J136" s="27">
        <v>6202937</v>
      </c>
      <c r="K136" s="26">
        <v>44178641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245039242</v>
      </c>
      <c r="E137" s="27">
        <v>245039242</v>
      </c>
      <c r="F137" s="27">
        <v>37360074</v>
      </c>
      <c r="G137" s="36">
        <f t="shared" si="27"/>
        <v>0.1524656773138402</v>
      </c>
      <c r="H137" s="26">
        <v>10577391</v>
      </c>
      <c r="I137" s="27">
        <v>10211797</v>
      </c>
      <c r="J137" s="27">
        <v>16570886</v>
      </c>
      <c r="K137" s="26">
        <v>37360074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484681095</v>
      </c>
      <c r="E138" s="27">
        <v>484681095</v>
      </c>
      <c r="F138" s="27">
        <v>149578703</v>
      </c>
      <c r="G138" s="36">
        <f t="shared" si="27"/>
        <v>0.30861262084092633</v>
      </c>
      <c r="H138" s="26">
        <v>89998162</v>
      </c>
      <c r="I138" s="27">
        <v>27970552</v>
      </c>
      <c r="J138" s="27">
        <v>31609989</v>
      </c>
      <c r="K138" s="26">
        <v>149578703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221341115</v>
      </c>
      <c r="E139" s="27">
        <v>221341115</v>
      </c>
      <c r="F139" s="27">
        <v>76749697</v>
      </c>
      <c r="G139" s="36">
        <f t="shared" si="27"/>
        <v>0.34674848818756515</v>
      </c>
      <c r="H139" s="26">
        <v>66321325</v>
      </c>
      <c r="I139" s="27">
        <v>4900244</v>
      </c>
      <c r="J139" s="27">
        <v>5528128</v>
      </c>
      <c r="K139" s="26">
        <v>76749697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378254111</v>
      </c>
      <c r="E140" s="27">
        <v>378254111</v>
      </c>
      <c r="F140" s="27">
        <v>125073027</v>
      </c>
      <c r="G140" s="36">
        <f t="shared" si="27"/>
        <v>0.33065873803550017</v>
      </c>
      <c r="H140" s="26">
        <v>87974202</v>
      </c>
      <c r="I140" s="27">
        <v>23701526</v>
      </c>
      <c r="J140" s="27">
        <v>13397299</v>
      </c>
      <c r="K140" s="26">
        <v>125073027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1003757133</v>
      </c>
      <c r="E141" s="27">
        <v>1003757133</v>
      </c>
      <c r="F141" s="27">
        <v>353210139</v>
      </c>
      <c r="G141" s="36">
        <f t="shared" si="27"/>
        <v>0.3518880487995496</v>
      </c>
      <c r="H141" s="26">
        <v>340507793</v>
      </c>
      <c r="I141" s="27">
        <v>9074081</v>
      </c>
      <c r="J141" s="27">
        <v>3628265</v>
      </c>
      <c r="K141" s="26">
        <v>353210139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261</v>
      </c>
      <c r="C142" s="20"/>
      <c r="D142" s="28">
        <f>SUM(D136:D141)</f>
        <v>2487093739</v>
      </c>
      <c r="E142" s="29">
        <f>SUM(E136:E141)</f>
        <v>2487093739</v>
      </c>
      <c r="F142" s="29">
        <f>SUM(F136:F141)</f>
        <v>786150281</v>
      </c>
      <c r="G142" s="37">
        <f t="shared" si="27"/>
        <v>0.31609193842291283</v>
      </c>
      <c r="H142" s="28">
        <f aca="true" t="shared" si="29" ref="H142:W142">SUM(H136:H141)</f>
        <v>632888129</v>
      </c>
      <c r="I142" s="29">
        <f t="shared" si="29"/>
        <v>76324648</v>
      </c>
      <c r="J142" s="29">
        <f t="shared" si="29"/>
        <v>76937504</v>
      </c>
      <c r="K142" s="28">
        <f t="shared" si="29"/>
        <v>786150281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235680037</v>
      </c>
      <c r="E143" s="27">
        <v>235680037</v>
      </c>
      <c r="F143" s="27">
        <v>62409340</v>
      </c>
      <c r="G143" s="36">
        <f t="shared" si="27"/>
        <v>0.26480537254837583</v>
      </c>
      <c r="H143" s="26">
        <v>57979118</v>
      </c>
      <c r="I143" s="27">
        <v>2565911</v>
      </c>
      <c r="J143" s="27">
        <v>1864311</v>
      </c>
      <c r="K143" s="26">
        <v>62409340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250324302</v>
      </c>
      <c r="E144" s="27">
        <v>250324302</v>
      </c>
      <c r="F144" s="27">
        <v>110672611</v>
      </c>
      <c r="G144" s="36">
        <f t="shared" si="27"/>
        <v>0.44211692638615646</v>
      </c>
      <c r="H144" s="26">
        <v>83477654</v>
      </c>
      <c r="I144" s="27">
        <v>23102374</v>
      </c>
      <c r="J144" s="27">
        <v>4092583</v>
      </c>
      <c r="K144" s="26">
        <v>110672611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250631712</v>
      </c>
      <c r="E145" s="27">
        <v>250631712</v>
      </c>
      <c r="F145" s="27">
        <v>83580736</v>
      </c>
      <c r="G145" s="36">
        <f t="shared" si="27"/>
        <v>0.33348028999618373</v>
      </c>
      <c r="H145" s="26">
        <v>62586252</v>
      </c>
      <c r="I145" s="27">
        <v>9424258</v>
      </c>
      <c r="J145" s="27">
        <v>11570226</v>
      </c>
      <c r="K145" s="26">
        <v>83580736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154848000</v>
      </c>
      <c r="E146" s="27">
        <v>154848000</v>
      </c>
      <c r="F146" s="27">
        <v>10578752</v>
      </c>
      <c r="G146" s="36">
        <f t="shared" si="27"/>
        <v>0.06831700764620789</v>
      </c>
      <c r="H146" s="26">
        <v>3568171</v>
      </c>
      <c r="I146" s="27">
        <v>3568171</v>
      </c>
      <c r="J146" s="27">
        <v>3442410</v>
      </c>
      <c r="K146" s="26">
        <v>10578752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656420970</v>
      </c>
      <c r="E147" s="27">
        <v>656420970</v>
      </c>
      <c r="F147" s="27">
        <v>204956277</v>
      </c>
      <c r="G147" s="36">
        <f t="shared" si="27"/>
        <v>0.3122329821364482</v>
      </c>
      <c r="H147" s="26">
        <v>139636303</v>
      </c>
      <c r="I147" s="27">
        <v>19891252</v>
      </c>
      <c r="J147" s="27">
        <v>45428722</v>
      </c>
      <c r="K147" s="26">
        <v>204956277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272</v>
      </c>
      <c r="C148" s="20"/>
      <c r="D148" s="28">
        <f>SUM(D143:D147)</f>
        <v>1547905021</v>
      </c>
      <c r="E148" s="29">
        <f>SUM(E143:E147)</f>
        <v>1547905021</v>
      </c>
      <c r="F148" s="29">
        <f>SUM(F143:F147)</f>
        <v>472197716</v>
      </c>
      <c r="G148" s="37">
        <f t="shared" si="27"/>
        <v>0.30505600123639626</v>
      </c>
      <c r="H148" s="28">
        <f aca="true" t="shared" si="30" ref="H148:W148">SUM(H143:H147)</f>
        <v>347247498</v>
      </c>
      <c r="I148" s="29">
        <f t="shared" si="30"/>
        <v>58551966</v>
      </c>
      <c r="J148" s="29">
        <f t="shared" si="30"/>
        <v>66398252</v>
      </c>
      <c r="K148" s="28">
        <f t="shared" si="30"/>
        <v>472197716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180000000</v>
      </c>
      <c r="E149" s="27">
        <v>180000000</v>
      </c>
      <c r="F149" s="27">
        <v>70360732</v>
      </c>
      <c r="G149" s="36">
        <f t="shared" si="27"/>
        <v>0.39089295555555553</v>
      </c>
      <c r="H149" s="26">
        <v>67224068</v>
      </c>
      <c r="I149" s="27">
        <v>754596</v>
      </c>
      <c r="J149" s="27">
        <v>2382068</v>
      </c>
      <c r="K149" s="26">
        <v>70360732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3042745400</v>
      </c>
      <c r="E150" s="27">
        <v>3042745400</v>
      </c>
      <c r="F150" s="27">
        <v>899836701</v>
      </c>
      <c r="G150" s="36">
        <f t="shared" si="27"/>
        <v>0.29573184171110733</v>
      </c>
      <c r="H150" s="26">
        <v>265520897</v>
      </c>
      <c r="I150" s="27">
        <v>386325840</v>
      </c>
      <c r="J150" s="27">
        <v>247989964</v>
      </c>
      <c r="K150" s="26">
        <v>899836701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391989857</v>
      </c>
      <c r="E151" s="27">
        <v>391989857</v>
      </c>
      <c r="F151" s="27">
        <v>115684450</v>
      </c>
      <c r="G151" s="36">
        <f t="shared" si="27"/>
        <v>0.2951210291137712</v>
      </c>
      <c r="H151" s="26">
        <v>-17709127</v>
      </c>
      <c r="I151" s="27">
        <v>124736678</v>
      </c>
      <c r="J151" s="27">
        <v>8656899</v>
      </c>
      <c r="K151" s="26">
        <v>115684450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170790622</v>
      </c>
      <c r="E152" s="27">
        <v>170790622</v>
      </c>
      <c r="F152" s="27">
        <v>40039206</v>
      </c>
      <c r="G152" s="36">
        <f t="shared" si="27"/>
        <v>0.23443445273008023</v>
      </c>
      <c r="H152" s="26">
        <v>36220760</v>
      </c>
      <c r="I152" s="27">
        <v>174809</v>
      </c>
      <c r="J152" s="27">
        <v>3643637</v>
      </c>
      <c r="K152" s="26">
        <v>40039206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154053332</v>
      </c>
      <c r="E153" s="27">
        <v>154053332</v>
      </c>
      <c r="F153" s="27">
        <v>9093884</v>
      </c>
      <c r="G153" s="36">
        <f t="shared" si="27"/>
        <v>0.05903075176588845</v>
      </c>
      <c r="H153" s="26">
        <v>1693643</v>
      </c>
      <c r="I153" s="27">
        <v>2341589</v>
      </c>
      <c r="J153" s="27">
        <v>5058652</v>
      </c>
      <c r="K153" s="26">
        <v>9093884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971832026</v>
      </c>
      <c r="E154" s="27">
        <v>971832026</v>
      </c>
      <c r="F154" s="27">
        <v>251898325</v>
      </c>
      <c r="G154" s="36">
        <f t="shared" si="27"/>
        <v>0.25919944832112374</v>
      </c>
      <c r="H154" s="26">
        <v>316284300</v>
      </c>
      <c r="I154" s="27">
        <v>-95754198</v>
      </c>
      <c r="J154" s="27">
        <v>31368223</v>
      </c>
      <c r="K154" s="26">
        <v>251898325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285</v>
      </c>
      <c r="C155" s="20"/>
      <c r="D155" s="28">
        <f>SUM(D149:D154)</f>
        <v>4911411237</v>
      </c>
      <c r="E155" s="29">
        <f>SUM(E149:E154)</f>
        <v>4911411237</v>
      </c>
      <c r="F155" s="29">
        <f>SUM(F149:F154)</f>
        <v>1386913298</v>
      </c>
      <c r="G155" s="37">
        <f t="shared" si="27"/>
        <v>0.2823859031700953</v>
      </c>
      <c r="H155" s="28">
        <f aca="true" t="shared" si="31" ref="H155:W155">SUM(H149:H154)</f>
        <v>669234541</v>
      </c>
      <c r="I155" s="29">
        <f t="shared" si="31"/>
        <v>418579314</v>
      </c>
      <c r="J155" s="29">
        <f t="shared" si="31"/>
        <v>299099443</v>
      </c>
      <c r="K155" s="28">
        <f t="shared" si="31"/>
        <v>1386913298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264025285</v>
      </c>
      <c r="E156" s="27">
        <v>264025285</v>
      </c>
      <c r="F156" s="27">
        <v>6192843</v>
      </c>
      <c r="G156" s="36">
        <f t="shared" si="27"/>
        <v>0.023455492151064242</v>
      </c>
      <c r="H156" s="26">
        <v>1601133</v>
      </c>
      <c r="I156" s="27">
        <v>4448013</v>
      </c>
      <c r="J156" s="27">
        <v>143697</v>
      </c>
      <c r="K156" s="26">
        <v>6192843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1536989794</v>
      </c>
      <c r="E157" s="27">
        <v>1536989794</v>
      </c>
      <c r="F157" s="27">
        <v>366311913</v>
      </c>
      <c r="G157" s="36">
        <f t="shared" si="27"/>
        <v>0.23833073871406593</v>
      </c>
      <c r="H157" s="26">
        <v>119663100</v>
      </c>
      <c r="I157" s="27">
        <v>150336117</v>
      </c>
      <c r="J157" s="27">
        <v>96312696</v>
      </c>
      <c r="K157" s="26">
        <v>366311913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198332260</v>
      </c>
      <c r="E158" s="27">
        <v>198332260</v>
      </c>
      <c r="F158" s="27">
        <v>59253595</v>
      </c>
      <c r="G158" s="36">
        <f t="shared" si="27"/>
        <v>0.29875923866344284</v>
      </c>
      <c r="H158" s="26">
        <v>59146042</v>
      </c>
      <c r="I158" s="27">
        <v>107553</v>
      </c>
      <c r="J158" s="27">
        <v>0</v>
      </c>
      <c r="K158" s="26">
        <v>59253595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135807716</v>
      </c>
      <c r="E159" s="27">
        <v>135807716</v>
      </c>
      <c r="F159" s="27">
        <v>13129315</v>
      </c>
      <c r="G159" s="36">
        <f t="shared" si="27"/>
        <v>0.09667576619873351</v>
      </c>
      <c r="H159" s="26">
        <v>12403558</v>
      </c>
      <c r="I159" s="27">
        <v>467784</v>
      </c>
      <c r="J159" s="27">
        <v>257973</v>
      </c>
      <c r="K159" s="26">
        <v>13129315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1038459475</v>
      </c>
      <c r="E160" s="27">
        <v>1038459475</v>
      </c>
      <c r="F160" s="27">
        <v>250066682</v>
      </c>
      <c r="G160" s="36">
        <f t="shared" si="27"/>
        <v>0.2408054315263482</v>
      </c>
      <c r="H160" s="26">
        <v>220410891</v>
      </c>
      <c r="I160" s="27">
        <v>12716700</v>
      </c>
      <c r="J160" s="27">
        <v>16939091</v>
      </c>
      <c r="K160" s="26">
        <v>250066682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296</v>
      </c>
      <c r="C161" s="20"/>
      <c r="D161" s="28">
        <f>SUM(D156:D160)</f>
        <v>3173614530</v>
      </c>
      <c r="E161" s="29">
        <f>SUM(E156:E160)</f>
        <v>3173614530</v>
      </c>
      <c r="F161" s="29">
        <f>SUM(F156:F160)</f>
        <v>694954348</v>
      </c>
      <c r="G161" s="37">
        <f t="shared" si="27"/>
        <v>0.21897881467035002</v>
      </c>
      <c r="H161" s="28">
        <f aca="true" t="shared" si="32" ref="H161:W161">SUM(H156:H160)</f>
        <v>413224724</v>
      </c>
      <c r="I161" s="29">
        <f t="shared" si="32"/>
        <v>168076167</v>
      </c>
      <c r="J161" s="29">
        <f t="shared" si="32"/>
        <v>113653457</v>
      </c>
      <c r="K161" s="28">
        <f t="shared" si="32"/>
        <v>694954348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345363913</v>
      </c>
      <c r="E162" s="27">
        <v>345363913</v>
      </c>
      <c r="F162" s="27">
        <v>136927144</v>
      </c>
      <c r="G162" s="36">
        <f t="shared" si="27"/>
        <v>0.3964720656845233</v>
      </c>
      <c r="H162" s="26">
        <v>96552614</v>
      </c>
      <c r="I162" s="27">
        <v>22173176</v>
      </c>
      <c r="J162" s="27">
        <v>18201354</v>
      </c>
      <c r="K162" s="26">
        <v>136927144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182181085</v>
      </c>
      <c r="E163" s="27">
        <v>182181085</v>
      </c>
      <c r="F163" s="27">
        <v>58954886</v>
      </c>
      <c r="G163" s="36">
        <f t="shared" si="27"/>
        <v>0.32360596600903985</v>
      </c>
      <c r="H163" s="26">
        <v>48145318</v>
      </c>
      <c r="I163" s="27">
        <v>2190858</v>
      </c>
      <c r="J163" s="27">
        <v>8618710</v>
      </c>
      <c r="K163" s="26">
        <v>58954886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247891291</v>
      </c>
      <c r="E164" s="27">
        <v>247891291</v>
      </c>
      <c r="F164" s="27">
        <v>93835472</v>
      </c>
      <c r="G164" s="36">
        <f t="shared" si="27"/>
        <v>0.37853476667722064</v>
      </c>
      <c r="H164" s="26">
        <v>77822999</v>
      </c>
      <c r="I164" s="27">
        <v>7089366</v>
      </c>
      <c r="J164" s="27">
        <v>8923107</v>
      </c>
      <c r="K164" s="26">
        <v>93835472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230878885</v>
      </c>
      <c r="E165" s="27">
        <v>230878885</v>
      </c>
      <c r="F165" s="27">
        <v>62996225</v>
      </c>
      <c r="G165" s="36">
        <f t="shared" si="27"/>
        <v>0.2728539900909518</v>
      </c>
      <c r="H165" s="26">
        <v>6035156</v>
      </c>
      <c r="I165" s="27">
        <v>9818547</v>
      </c>
      <c r="J165" s="27">
        <v>47142522</v>
      </c>
      <c r="K165" s="26">
        <v>62996225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764537301</v>
      </c>
      <c r="E166" s="27">
        <v>764537301</v>
      </c>
      <c r="F166" s="27">
        <v>138673807</v>
      </c>
      <c r="G166" s="36">
        <f t="shared" si="27"/>
        <v>0.18138265695946731</v>
      </c>
      <c r="H166" s="26">
        <v>5804709</v>
      </c>
      <c r="I166" s="27">
        <v>125141808</v>
      </c>
      <c r="J166" s="27">
        <v>7727290</v>
      </c>
      <c r="K166" s="26">
        <v>138673807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307</v>
      </c>
      <c r="C167" s="20"/>
      <c r="D167" s="28">
        <f>SUM(D162:D166)</f>
        <v>1770852475</v>
      </c>
      <c r="E167" s="29">
        <f>SUM(E162:E166)</f>
        <v>1770852475</v>
      </c>
      <c r="F167" s="29">
        <f>SUM(F162:F166)</f>
        <v>491387534</v>
      </c>
      <c r="G167" s="37">
        <f t="shared" si="27"/>
        <v>0.27748643149960867</v>
      </c>
      <c r="H167" s="28">
        <f aca="true" t="shared" si="33" ref="H167:W167">SUM(H162:H166)</f>
        <v>234360796</v>
      </c>
      <c r="I167" s="29">
        <f t="shared" si="33"/>
        <v>166413755</v>
      </c>
      <c r="J167" s="29">
        <f t="shared" si="33"/>
        <v>90612983</v>
      </c>
      <c r="K167" s="28">
        <f t="shared" si="33"/>
        <v>491387534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68164860022</v>
      </c>
      <c r="E168" s="29">
        <f>SUM(E103,E105:E109,E111:E118,E120:E123,E125:E129,E131:E134,E136:E141,E143:E147,E149:E154,E156:E160,E162:E166)</f>
        <v>68164860022</v>
      </c>
      <c r="F168" s="29">
        <f>SUM(F103,F105:F109,F111:F118,F120:F123,F125:F129,F131:F134,F136:F141,F143:F147,F149:F154,F156:F160,F162:F166)</f>
        <v>18198491047</v>
      </c>
      <c r="G168" s="37">
        <f t="shared" si="27"/>
        <v>0.26697760460633957</v>
      </c>
      <c r="H168" s="28">
        <f aca="true" t="shared" si="34" ref="H168:W168">SUM(H103,H105:H109,H111:H118,H120:H123,H125:H129,H131:H134,H136:H141,H143:H147,H149:H154,H156:H160,H162:H166)</f>
        <v>7458168460</v>
      </c>
      <c r="I168" s="29">
        <f t="shared" si="34"/>
        <v>6547279079</v>
      </c>
      <c r="J168" s="29">
        <f t="shared" si="34"/>
        <v>4193043508</v>
      </c>
      <c r="K168" s="28">
        <f t="shared" si="34"/>
        <v>18198491047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384336970</v>
      </c>
      <c r="E171" s="27">
        <v>384336970</v>
      </c>
      <c r="F171" s="27">
        <v>154277865</v>
      </c>
      <c r="G171" s="36">
        <f aca="true" t="shared" si="35" ref="G171:G203">IF($D171=0,0,$F171/$D171)</f>
        <v>0.40141302305630394</v>
      </c>
      <c r="H171" s="26">
        <v>143505469</v>
      </c>
      <c r="I171" s="27">
        <v>6078082</v>
      </c>
      <c r="J171" s="27">
        <v>4694314</v>
      </c>
      <c r="K171" s="26">
        <v>154277865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359833898</v>
      </c>
      <c r="E172" s="27">
        <v>359833898</v>
      </c>
      <c r="F172" s="27">
        <v>116970451</v>
      </c>
      <c r="G172" s="36">
        <f t="shared" si="35"/>
        <v>0.3250679039694031</v>
      </c>
      <c r="H172" s="26">
        <v>98037454</v>
      </c>
      <c r="I172" s="27">
        <v>643593</v>
      </c>
      <c r="J172" s="27">
        <v>18289404</v>
      </c>
      <c r="K172" s="26">
        <v>116970451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1149941726</v>
      </c>
      <c r="E173" s="27">
        <v>1149941726</v>
      </c>
      <c r="F173" s="27">
        <v>356059298</v>
      </c>
      <c r="G173" s="36">
        <f t="shared" si="35"/>
        <v>0.30963247088922485</v>
      </c>
      <c r="H173" s="26">
        <v>241707512</v>
      </c>
      <c r="I173" s="27">
        <v>51959223</v>
      </c>
      <c r="J173" s="27">
        <v>62392563</v>
      </c>
      <c r="K173" s="26">
        <v>356059298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522890701</v>
      </c>
      <c r="E174" s="27">
        <v>522890701</v>
      </c>
      <c r="F174" s="27">
        <v>132554713</v>
      </c>
      <c r="G174" s="36">
        <f t="shared" si="35"/>
        <v>0.25350367246251715</v>
      </c>
      <c r="H174" s="26">
        <v>71665648</v>
      </c>
      <c r="I174" s="27">
        <v>33368570</v>
      </c>
      <c r="J174" s="27">
        <v>27520495</v>
      </c>
      <c r="K174" s="26">
        <v>132554713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203512942</v>
      </c>
      <c r="E175" s="27">
        <v>203512942</v>
      </c>
      <c r="F175" s="27">
        <v>74127906</v>
      </c>
      <c r="G175" s="36">
        <f t="shared" si="35"/>
        <v>0.36424172964882007</v>
      </c>
      <c r="H175" s="26">
        <v>48853698</v>
      </c>
      <c r="I175" s="27">
        <v>9283270</v>
      </c>
      <c r="J175" s="27">
        <v>15990938</v>
      </c>
      <c r="K175" s="26">
        <v>74127906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1586309250</v>
      </c>
      <c r="E176" s="27">
        <v>1586309250</v>
      </c>
      <c r="F176" s="27">
        <v>333622780</v>
      </c>
      <c r="G176" s="36">
        <f t="shared" si="35"/>
        <v>0.21031383382527713</v>
      </c>
      <c r="H176" s="26">
        <v>296500594</v>
      </c>
      <c r="I176" s="27">
        <v>18561093</v>
      </c>
      <c r="J176" s="27">
        <v>18561093</v>
      </c>
      <c r="K176" s="26">
        <v>333622780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322</v>
      </c>
      <c r="C177" s="20"/>
      <c r="D177" s="28">
        <f>SUM(D171:D176)</f>
        <v>4206825487</v>
      </c>
      <c r="E177" s="29">
        <f>SUM(E171:E176)</f>
        <v>4206825487</v>
      </c>
      <c r="F177" s="29">
        <f>SUM(F171:F176)</f>
        <v>1167613013</v>
      </c>
      <c r="G177" s="37">
        <f t="shared" si="35"/>
        <v>0.2775520440788848</v>
      </c>
      <c r="H177" s="28">
        <f aca="true" t="shared" si="36" ref="H177:W177">SUM(H171:H176)</f>
        <v>900270375</v>
      </c>
      <c r="I177" s="29">
        <f t="shared" si="36"/>
        <v>119893831</v>
      </c>
      <c r="J177" s="29">
        <f t="shared" si="36"/>
        <v>147448807</v>
      </c>
      <c r="K177" s="28">
        <f t="shared" si="36"/>
        <v>1167613013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343533000</v>
      </c>
      <c r="E178" s="27">
        <v>343533000</v>
      </c>
      <c r="F178" s="27">
        <v>27119993</v>
      </c>
      <c r="G178" s="36">
        <f t="shared" si="35"/>
        <v>0.07894436051267273</v>
      </c>
      <c r="H178" s="26">
        <v>8229866</v>
      </c>
      <c r="I178" s="27">
        <v>8229866</v>
      </c>
      <c r="J178" s="27">
        <v>10660261</v>
      </c>
      <c r="K178" s="26">
        <v>27119993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883938721</v>
      </c>
      <c r="E179" s="27">
        <v>883938721</v>
      </c>
      <c r="F179" s="27">
        <v>225032776</v>
      </c>
      <c r="G179" s="36">
        <f t="shared" si="35"/>
        <v>0.2545796112941182</v>
      </c>
      <c r="H179" s="26">
        <v>170770449</v>
      </c>
      <c r="I179" s="27">
        <v>25590951</v>
      </c>
      <c r="J179" s="27">
        <v>28671376</v>
      </c>
      <c r="K179" s="26">
        <v>225032776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919450128</v>
      </c>
      <c r="E180" s="27">
        <v>919450128</v>
      </c>
      <c r="F180" s="27">
        <v>252434342</v>
      </c>
      <c r="G180" s="36">
        <f t="shared" si="35"/>
        <v>0.27454924885278825</v>
      </c>
      <c r="H180" s="26">
        <v>167361605</v>
      </c>
      <c r="I180" s="27">
        <v>48435233</v>
      </c>
      <c r="J180" s="27">
        <v>36637504</v>
      </c>
      <c r="K180" s="26">
        <v>252434342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451251250</v>
      </c>
      <c r="E181" s="27">
        <v>451251250</v>
      </c>
      <c r="F181" s="27">
        <v>131695959</v>
      </c>
      <c r="G181" s="36">
        <f t="shared" si="35"/>
        <v>0.2918461921158113</v>
      </c>
      <c r="H181" s="26">
        <v>131695959</v>
      </c>
      <c r="I181" s="27">
        <v>0</v>
      </c>
      <c r="J181" s="27">
        <v>0</v>
      </c>
      <c r="K181" s="26">
        <v>131695959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1460306124</v>
      </c>
      <c r="E182" s="27">
        <v>1460306124</v>
      </c>
      <c r="F182" s="27">
        <v>73524797</v>
      </c>
      <c r="G182" s="36">
        <f t="shared" si="35"/>
        <v>0.050348893147557604</v>
      </c>
      <c r="H182" s="26">
        <v>35333048</v>
      </c>
      <c r="I182" s="27">
        <v>33752062</v>
      </c>
      <c r="J182" s="27">
        <v>4439687</v>
      </c>
      <c r="K182" s="26">
        <v>73524797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333</v>
      </c>
      <c r="C183" s="20"/>
      <c r="D183" s="28">
        <f>SUM(D178:D182)</f>
        <v>4058479223</v>
      </c>
      <c r="E183" s="29">
        <f>SUM(E178:E182)</f>
        <v>4058479223</v>
      </c>
      <c r="F183" s="29">
        <f>SUM(F178:F182)</f>
        <v>709807867</v>
      </c>
      <c r="G183" s="37">
        <f t="shared" si="35"/>
        <v>0.1748950353071698</v>
      </c>
      <c r="H183" s="28">
        <f aca="true" t="shared" si="37" ref="H183:W183">SUM(H178:H182)</f>
        <v>513390927</v>
      </c>
      <c r="I183" s="29">
        <f t="shared" si="37"/>
        <v>116008112</v>
      </c>
      <c r="J183" s="29">
        <f t="shared" si="37"/>
        <v>80408828</v>
      </c>
      <c r="K183" s="28">
        <f t="shared" si="37"/>
        <v>709807867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318988496</v>
      </c>
      <c r="E184" s="27">
        <v>318988496</v>
      </c>
      <c r="F184" s="27">
        <v>122439851</v>
      </c>
      <c r="G184" s="36">
        <f t="shared" si="35"/>
        <v>0.3838378265528422</v>
      </c>
      <c r="H184" s="26">
        <v>116763884</v>
      </c>
      <c r="I184" s="27">
        <v>659374</v>
      </c>
      <c r="J184" s="27">
        <v>5016593</v>
      </c>
      <c r="K184" s="26">
        <v>122439851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210726781</v>
      </c>
      <c r="E185" s="27">
        <v>210726781</v>
      </c>
      <c r="F185" s="27">
        <v>60124449</v>
      </c>
      <c r="G185" s="36">
        <f t="shared" si="35"/>
        <v>0.2853194487889985</v>
      </c>
      <c r="H185" s="26">
        <v>55537531</v>
      </c>
      <c r="I185" s="27">
        <v>2354574</v>
      </c>
      <c r="J185" s="27">
        <v>2232344</v>
      </c>
      <c r="K185" s="26">
        <v>60124449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3943217001</v>
      </c>
      <c r="E186" s="27">
        <v>3943217001</v>
      </c>
      <c r="F186" s="27">
        <v>837938771</v>
      </c>
      <c r="G186" s="36">
        <f t="shared" si="35"/>
        <v>0.2125013081419305</v>
      </c>
      <c r="H186" s="26">
        <v>291315358</v>
      </c>
      <c r="I186" s="27">
        <v>252053965</v>
      </c>
      <c r="J186" s="27">
        <v>294569448</v>
      </c>
      <c r="K186" s="26">
        <v>837938771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545761994</v>
      </c>
      <c r="E187" s="27">
        <v>545761994</v>
      </c>
      <c r="F187" s="27">
        <v>121803128</v>
      </c>
      <c r="G187" s="36">
        <f t="shared" si="35"/>
        <v>0.2231799380299098</v>
      </c>
      <c r="H187" s="26">
        <v>91633942</v>
      </c>
      <c r="I187" s="27">
        <v>19005895</v>
      </c>
      <c r="J187" s="27">
        <v>11163291</v>
      </c>
      <c r="K187" s="26">
        <v>121803128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942014000</v>
      </c>
      <c r="E188" s="27">
        <v>942014000</v>
      </c>
      <c r="F188" s="27">
        <v>254524149</v>
      </c>
      <c r="G188" s="36">
        <f t="shared" si="35"/>
        <v>0.27019147167664176</v>
      </c>
      <c r="H188" s="26">
        <v>191192074</v>
      </c>
      <c r="I188" s="27">
        <v>111129</v>
      </c>
      <c r="J188" s="27">
        <v>63220946</v>
      </c>
      <c r="K188" s="26">
        <v>254524149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344</v>
      </c>
      <c r="C189" s="20"/>
      <c r="D189" s="28">
        <f>SUM(D184:D188)</f>
        <v>5960708272</v>
      </c>
      <c r="E189" s="29">
        <f>SUM(E184:E188)</f>
        <v>5960708272</v>
      </c>
      <c r="F189" s="29">
        <f>SUM(F184:F188)</f>
        <v>1396830348</v>
      </c>
      <c r="G189" s="37">
        <f t="shared" si="35"/>
        <v>0.23433965969472292</v>
      </c>
      <c r="H189" s="28">
        <f aca="true" t="shared" si="38" ref="H189:W189">SUM(H184:H188)</f>
        <v>746442789</v>
      </c>
      <c r="I189" s="29">
        <f t="shared" si="38"/>
        <v>274184937</v>
      </c>
      <c r="J189" s="29">
        <f t="shared" si="38"/>
        <v>376202622</v>
      </c>
      <c r="K189" s="28">
        <f t="shared" si="38"/>
        <v>1396830348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317845571</v>
      </c>
      <c r="E190" s="27">
        <v>317845571</v>
      </c>
      <c r="F190" s="27">
        <v>74546183</v>
      </c>
      <c r="G190" s="36">
        <f t="shared" si="35"/>
        <v>0.23453585577884298</v>
      </c>
      <c r="H190" s="26">
        <v>43937008</v>
      </c>
      <c r="I190" s="27">
        <v>14656855</v>
      </c>
      <c r="J190" s="27">
        <v>15952320</v>
      </c>
      <c r="K190" s="26">
        <v>74546183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566684502</v>
      </c>
      <c r="E191" s="27">
        <v>566684502</v>
      </c>
      <c r="F191" s="27">
        <v>148814815</v>
      </c>
      <c r="G191" s="36">
        <f t="shared" si="35"/>
        <v>0.2626061141160342</v>
      </c>
      <c r="H191" s="26">
        <v>78628712</v>
      </c>
      <c r="I191" s="27">
        <v>37801690</v>
      </c>
      <c r="J191" s="27">
        <v>32384413</v>
      </c>
      <c r="K191" s="26">
        <v>148814815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481653577</v>
      </c>
      <c r="E192" s="27">
        <v>481653577</v>
      </c>
      <c r="F192" s="27">
        <v>87713666</v>
      </c>
      <c r="G192" s="36">
        <f t="shared" si="35"/>
        <v>0.18210944585178487</v>
      </c>
      <c r="H192" s="26">
        <v>49511339</v>
      </c>
      <c r="I192" s="27">
        <v>19254205</v>
      </c>
      <c r="J192" s="27">
        <v>18948122</v>
      </c>
      <c r="K192" s="26">
        <v>87713666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1253518353</v>
      </c>
      <c r="E193" s="27">
        <v>1253518353</v>
      </c>
      <c r="F193" s="27">
        <v>34328074</v>
      </c>
      <c r="G193" s="36">
        <f t="shared" si="35"/>
        <v>0.027385378058361783</v>
      </c>
      <c r="H193" s="26">
        <v>0</v>
      </c>
      <c r="I193" s="27">
        <v>34328074</v>
      </c>
      <c r="J193" s="27">
        <v>0</v>
      </c>
      <c r="K193" s="26">
        <v>34328074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587267013</v>
      </c>
      <c r="E194" s="27">
        <v>587267013</v>
      </c>
      <c r="F194" s="27">
        <v>124721793</v>
      </c>
      <c r="G194" s="36">
        <f t="shared" si="35"/>
        <v>0.21237663658796377</v>
      </c>
      <c r="H194" s="26">
        <v>70229332</v>
      </c>
      <c r="I194" s="27">
        <v>27279870</v>
      </c>
      <c r="J194" s="27">
        <v>27212591</v>
      </c>
      <c r="K194" s="26">
        <v>124721793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133180868</v>
      </c>
      <c r="E195" s="27">
        <v>133180868</v>
      </c>
      <c r="F195" s="27">
        <v>52099102</v>
      </c>
      <c r="G195" s="36">
        <f t="shared" si="35"/>
        <v>0.39119058752492886</v>
      </c>
      <c r="H195" s="26">
        <v>49769320</v>
      </c>
      <c r="I195" s="27">
        <v>1163281</v>
      </c>
      <c r="J195" s="27">
        <v>1166501</v>
      </c>
      <c r="K195" s="26">
        <v>52099102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357</v>
      </c>
      <c r="C196" s="20"/>
      <c r="D196" s="28">
        <f>SUM(D190:D195)</f>
        <v>3340149884</v>
      </c>
      <c r="E196" s="29">
        <f>SUM(E190:E195)</f>
        <v>3340149884</v>
      </c>
      <c r="F196" s="29">
        <f>SUM(F190:F195)</f>
        <v>522223633</v>
      </c>
      <c r="G196" s="37">
        <f t="shared" si="35"/>
        <v>0.15634736497950522</v>
      </c>
      <c r="H196" s="28">
        <f aca="true" t="shared" si="39" ref="H196:W196">SUM(H190:H195)</f>
        <v>292075711</v>
      </c>
      <c r="I196" s="29">
        <f t="shared" si="39"/>
        <v>134483975</v>
      </c>
      <c r="J196" s="29">
        <f t="shared" si="39"/>
        <v>95663947</v>
      </c>
      <c r="K196" s="28">
        <f t="shared" si="39"/>
        <v>522223633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286438544</v>
      </c>
      <c r="E197" s="27">
        <v>286438544</v>
      </c>
      <c r="F197" s="27">
        <v>155036825</v>
      </c>
      <c r="G197" s="36">
        <f t="shared" si="35"/>
        <v>0.5412568533374474</v>
      </c>
      <c r="H197" s="26">
        <v>59814897</v>
      </c>
      <c r="I197" s="27">
        <v>9836156</v>
      </c>
      <c r="J197" s="27">
        <v>85385772</v>
      </c>
      <c r="K197" s="26">
        <v>155036825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462882752</v>
      </c>
      <c r="E198" s="27">
        <v>462882752</v>
      </c>
      <c r="F198" s="27">
        <v>161699608</v>
      </c>
      <c r="G198" s="36">
        <f t="shared" si="35"/>
        <v>0.3493316769772402</v>
      </c>
      <c r="H198" s="26">
        <v>106274461</v>
      </c>
      <c r="I198" s="27">
        <v>24496768</v>
      </c>
      <c r="J198" s="27">
        <v>30928379</v>
      </c>
      <c r="K198" s="26">
        <v>161699608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391533804</v>
      </c>
      <c r="E199" s="27">
        <v>391533804</v>
      </c>
      <c r="F199" s="27">
        <v>148620790</v>
      </c>
      <c r="G199" s="36">
        <f t="shared" si="35"/>
        <v>0.3795861008210673</v>
      </c>
      <c r="H199" s="26">
        <v>108936789</v>
      </c>
      <c r="I199" s="27">
        <v>23922764</v>
      </c>
      <c r="J199" s="27">
        <v>15761237</v>
      </c>
      <c r="K199" s="26">
        <v>148620790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633801915</v>
      </c>
      <c r="E200" s="27">
        <v>633801915</v>
      </c>
      <c r="F200" s="27">
        <v>213888858</v>
      </c>
      <c r="G200" s="36">
        <f t="shared" si="35"/>
        <v>0.3374695672858609</v>
      </c>
      <c r="H200" s="26">
        <v>45756073</v>
      </c>
      <c r="I200" s="27">
        <v>155343257</v>
      </c>
      <c r="J200" s="27">
        <v>12789528</v>
      </c>
      <c r="K200" s="26">
        <v>213888858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1556469000</v>
      </c>
      <c r="E201" s="27">
        <v>1556469000</v>
      </c>
      <c r="F201" s="27">
        <v>369839454</v>
      </c>
      <c r="G201" s="36">
        <f t="shared" si="35"/>
        <v>0.23761440414168222</v>
      </c>
      <c r="H201" s="26">
        <v>11749364</v>
      </c>
      <c r="I201" s="27">
        <v>59434888</v>
      </c>
      <c r="J201" s="27">
        <v>298655202</v>
      </c>
      <c r="K201" s="26">
        <v>369839454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368</v>
      </c>
      <c r="C202" s="20"/>
      <c r="D202" s="28">
        <f>SUM(D197:D201)</f>
        <v>3331126015</v>
      </c>
      <c r="E202" s="29">
        <f>SUM(E197:E201)</f>
        <v>3331126015</v>
      </c>
      <c r="F202" s="29">
        <f>SUM(F197:F201)</f>
        <v>1049085535</v>
      </c>
      <c r="G202" s="37">
        <f t="shared" si="35"/>
        <v>0.31493420851567516</v>
      </c>
      <c r="H202" s="28">
        <f aca="true" t="shared" si="40" ref="H202:W202">SUM(H197:H201)</f>
        <v>332531584</v>
      </c>
      <c r="I202" s="29">
        <f t="shared" si="40"/>
        <v>273033833</v>
      </c>
      <c r="J202" s="29">
        <f t="shared" si="40"/>
        <v>443520118</v>
      </c>
      <c r="K202" s="28">
        <f t="shared" si="40"/>
        <v>1049085535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20897288881</v>
      </c>
      <c r="E203" s="29">
        <f>SUM(E171:E176,E178:E182,E184:E188,E190:E195,E197:E201)</f>
        <v>20897288881</v>
      </c>
      <c r="F203" s="29">
        <f>SUM(F171:F176,F178:F182,F184:F188,F190:F195,F197:F201)</f>
        <v>4845560396</v>
      </c>
      <c r="G203" s="37">
        <f t="shared" si="35"/>
        <v>0.2318750735367221</v>
      </c>
      <c r="H203" s="28">
        <f aca="true" t="shared" si="41" ref="H203:W203">SUM(H171:H176,H178:H182,H184:H188,H190:H195,H197:H201)</f>
        <v>2784711386</v>
      </c>
      <c r="I203" s="29">
        <f t="shared" si="41"/>
        <v>917604688</v>
      </c>
      <c r="J203" s="29">
        <f t="shared" si="41"/>
        <v>1143244322</v>
      </c>
      <c r="K203" s="28">
        <f t="shared" si="41"/>
        <v>4845560396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425035005</v>
      </c>
      <c r="E206" s="27">
        <v>425035005</v>
      </c>
      <c r="F206" s="27">
        <v>65023243</v>
      </c>
      <c r="G206" s="36">
        <f aca="true" t="shared" si="42" ref="G206:G229">IF($D206=0,0,$F206/$D206)</f>
        <v>0.15298326546068836</v>
      </c>
      <c r="H206" s="26">
        <v>2088493</v>
      </c>
      <c r="I206" s="27">
        <v>40023819</v>
      </c>
      <c r="J206" s="27">
        <v>22910931</v>
      </c>
      <c r="K206" s="26">
        <v>65023243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723792794</v>
      </c>
      <c r="E207" s="27">
        <v>723792794</v>
      </c>
      <c r="F207" s="27">
        <v>183230234</v>
      </c>
      <c r="G207" s="36">
        <f t="shared" si="42"/>
        <v>0.25315288507832256</v>
      </c>
      <c r="H207" s="26">
        <v>95831888</v>
      </c>
      <c r="I207" s="27">
        <v>48541903</v>
      </c>
      <c r="J207" s="27">
        <v>38856443</v>
      </c>
      <c r="K207" s="26">
        <v>183230234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554603354</v>
      </c>
      <c r="E208" s="27">
        <v>554603354</v>
      </c>
      <c r="F208" s="27">
        <v>197576546</v>
      </c>
      <c r="G208" s="36">
        <f t="shared" si="42"/>
        <v>0.35624837926962843</v>
      </c>
      <c r="H208" s="26">
        <v>155265152</v>
      </c>
      <c r="I208" s="27">
        <v>21649368</v>
      </c>
      <c r="J208" s="27">
        <v>20662026</v>
      </c>
      <c r="K208" s="26">
        <v>197576546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341680181</v>
      </c>
      <c r="E209" s="27">
        <v>341680181</v>
      </c>
      <c r="F209" s="27">
        <v>116054011</v>
      </c>
      <c r="G209" s="36">
        <f t="shared" si="42"/>
        <v>0.33965684126115586</v>
      </c>
      <c r="H209" s="26">
        <v>84304749</v>
      </c>
      <c r="I209" s="27">
        <v>15915331</v>
      </c>
      <c r="J209" s="27">
        <v>15833931</v>
      </c>
      <c r="K209" s="26">
        <v>116054011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679949445</v>
      </c>
      <c r="E210" s="27">
        <v>679949445</v>
      </c>
      <c r="F210" s="27">
        <v>166387395</v>
      </c>
      <c r="G210" s="36">
        <f t="shared" si="42"/>
        <v>0.2447055383654295</v>
      </c>
      <c r="H210" s="26">
        <v>85540655</v>
      </c>
      <c r="I210" s="27">
        <v>40583554</v>
      </c>
      <c r="J210" s="27">
        <v>40263186</v>
      </c>
      <c r="K210" s="26">
        <v>166387395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240048034</v>
      </c>
      <c r="E211" s="27">
        <v>240048034</v>
      </c>
      <c r="F211" s="27">
        <v>58306448</v>
      </c>
      <c r="G211" s="36">
        <f t="shared" si="42"/>
        <v>0.24289491993923182</v>
      </c>
      <c r="H211" s="26">
        <v>35590495</v>
      </c>
      <c r="I211" s="27">
        <v>11657715</v>
      </c>
      <c r="J211" s="27">
        <v>11058238</v>
      </c>
      <c r="K211" s="26">
        <v>58306448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1760267796</v>
      </c>
      <c r="E212" s="27">
        <v>1760267796</v>
      </c>
      <c r="F212" s="27">
        <v>366986634</v>
      </c>
      <c r="G212" s="36">
        <f t="shared" si="42"/>
        <v>0.20848341078211716</v>
      </c>
      <c r="H212" s="26">
        <v>71991776</v>
      </c>
      <c r="I212" s="27">
        <v>201044996</v>
      </c>
      <c r="J212" s="27">
        <v>93949862</v>
      </c>
      <c r="K212" s="26">
        <v>366986634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420884640</v>
      </c>
      <c r="E213" s="27">
        <v>420884640</v>
      </c>
      <c r="F213" s="27">
        <v>119682943</v>
      </c>
      <c r="G213" s="36">
        <f t="shared" si="42"/>
        <v>0.2843604437548493</v>
      </c>
      <c r="H213" s="26">
        <v>116474096</v>
      </c>
      <c r="I213" s="27">
        <v>1875616</v>
      </c>
      <c r="J213" s="27">
        <v>1333231</v>
      </c>
      <c r="K213" s="26">
        <v>119682943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387</v>
      </c>
      <c r="C214" s="20"/>
      <c r="D214" s="28">
        <f>SUM(D206:D213)</f>
        <v>5146261249</v>
      </c>
      <c r="E214" s="29">
        <f>SUM(E206:E213)</f>
        <v>5146261249</v>
      </c>
      <c r="F214" s="29">
        <f>SUM(F206:F213)</f>
        <v>1273247454</v>
      </c>
      <c r="G214" s="37">
        <f t="shared" si="42"/>
        <v>0.2474121293876039</v>
      </c>
      <c r="H214" s="28">
        <f aca="true" t="shared" si="43" ref="H214:W214">SUM(H206:H213)</f>
        <v>647087304</v>
      </c>
      <c r="I214" s="29">
        <f t="shared" si="43"/>
        <v>381292302</v>
      </c>
      <c r="J214" s="29">
        <f t="shared" si="43"/>
        <v>244867848</v>
      </c>
      <c r="K214" s="28">
        <f t="shared" si="43"/>
        <v>1273247454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469710052</v>
      </c>
      <c r="E215" s="27">
        <v>469710052</v>
      </c>
      <c r="F215" s="27">
        <v>87526537</v>
      </c>
      <c r="G215" s="36">
        <f t="shared" si="42"/>
        <v>0.18634163060236147</v>
      </c>
      <c r="H215" s="26">
        <v>87401538</v>
      </c>
      <c r="I215" s="27">
        <v>124999</v>
      </c>
      <c r="J215" s="27">
        <v>0</v>
      </c>
      <c r="K215" s="26">
        <v>87526537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3103200629</v>
      </c>
      <c r="E216" s="27">
        <v>3103200629</v>
      </c>
      <c r="F216" s="27">
        <v>255710872</v>
      </c>
      <c r="G216" s="36">
        <f t="shared" si="42"/>
        <v>0.0824023009051794</v>
      </c>
      <c r="H216" s="26">
        <v>182245853</v>
      </c>
      <c r="I216" s="27">
        <v>0</v>
      </c>
      <c r="J216" s="27">
        <v>73465019</v>
      </c>
      <c r="K216" s="26">
        <v>255710872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1409507065</v>
      </c>
      <c r="E217" s="27">
        <v>1409507065</v>
      </c>
      <c r="F217" s="27">
        <v>465505182</v>
      </c>
      <c r="G217" s="36">
        <f t="shared" si="42"/>
        <v>0.3302609781526707</v>
      </c>
      <c r="H217" s="26">
        <v>173879185</v>
      </c>
      <c r="I217" s="27">
        <v>176366965</v>
      </c>
      <c r="J217" s="27">
        <v>115259032</v>
      </c>
      <c r="K217" s="26">
        <v>465505182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287979352</v>
      </c>
      <c r="E218" s="27">
        <v>287979352</v>
      </c>
      <c r="F218" s="27">
        <v>122621609</v>
      </c>
      <c r="G218" s="36">
        <f t="shared" si="42"/>
        <v>0.42580000318911754</v>
      </c>
      <c r="H218" s="26">
        <v>44583295</v>
      </c>
      <c r="I218" s="27">
        <v>39247705</v>
      </c>
      <c r="J218" s="27">
        <v>38790609</v>
      </c>
      <c r="K218" s="26">
        <v>122621609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762076407</v>
      </c>
      <c r="E219" s="27">
        <v>762076407</v>
      </c>
      <c r="F219" s="27">
        <v>251516936</v>
      </c>
      <c r="G219" s="36">
        <f t="shared" si="42"/>
        <v>0.33004162534059395</v>
      </c>
      <c r="H219" s="26">
        <v>37726452</v>
      </c>
      <c r="I219" s="27">
        <v>188457378</v>
      </c>
      <c r="J219" s="27">
        <v>25333106</v>
      </c>
      <c r="K219" s="26">
        <v>251516936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671347000</v>
      </c>
      <c r="E220" s="27">
        <v>671347000</v>
      </c>
      <c r="F220" s="27">
        <v>226332842</v>
      </c>
      <c r="G220" s="36">
        <f t="shared" si="42"/>
        <v>0.3371324248116101</v>
      </c>
      <c r="H220" s="26">
        <v>199008000</v>
      </c>
      <c r="I220" s="27">
        <v>14848000</v>
      </c>
      <c r="J220" s="27">
        <v>12476842</v>
      </c>
      <c r="K220" s="26">
        <v>226332842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373283000</v>
      </c>
      <c r="E221" s="27">
        <v>373283000</v>
      </c>
      <c r="F221" s="27">
        <v>148044669</v>
      </c>
      <c r="G221" s="36">
        <f t="shared" si="42"/>
        <v>0.39660169094226094</v>
      </c>
      <c r="H221" s="26">
        <v>144375188</v>
      </c>
      <c r="I221" s="27">
        <v>1724001</v>
      </c>
      <c r="J221" s="27">
        <v>1945480</v>
      </c>
      <c r="K221" s="26">
        <v>148044669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402</v>
      </c>
      <c r="C222" s="20"/>
      <c r="D222" s="28">
        <f>SUM(D215:D221)</f>
        <v>7077103505</v>
      </c>
      <c r="E222" s="29">
        <f>SUM(E215:E221)</f>
        <v>7077103505</v>
      </c>
      <c r="F222" s="29">
        <f>SUM(F215:F221)</f>
        <v>1557258647</v>
      </c>
      <c r="G222" s="37">
        <f t="shared" si="42"/>
        <v>0.22004180748519375</v>
      </c>
      <c r="H222" s="28">
        <f aca="true" t="shared" si="44" ref="H222:W222">SUM(H215:H221)</f>
        <v>869219511</v>
      </c>
      <c r="I222" s="29">
        <f t="shared" si="44"/>
        <v>420769048</v>
      </c>
      <c r="J222" s="29">
        <f t="shared" si="44"/>
        <v>267270088</v>
      </c>
      <c r="K222" s="28">
        <f t="shared" si="44"/>
        <v>1557258647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655810439</v>
      </c>
      <c r="E223" s="27">
        <v>655810439</v>
      </c>
      <c r="F223" s="27">
        <v>208985737</v>
      </c>
      <c r="G223" s="36">
        <f t="shared" si="42"/>
        <v>0.3186679024485611</v>
      </c>
      <c r="H223" s="26">
        <v>162991087</v>
      </c>
      <c r="I223" s="27">
        <v>23270633</v>
      </c>
      <c r="J223" s="27">
        <v>22724017</v>
      </c>
      <c r="K223" s="26">
        <v>208985737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1062168265</v>
      </c>
      <c r="E224" s="27">
        <v>1062168265</v>
      </c>
      <c r="F224" s="27">
        <v>261912943</v>
      </c>
      <c r="G224" s="36">
        <f t="shared" si="42"/>
        <v>0.24658328781833827</v>
      </c>
      <c r="H224" s="26">
        <v>220745270</v>
      </c>
      <c r="I224" s="27">
        <v>19083915</v>
      </c>
      <c r="J224" s="27">
        <v>22083758</v>
      </c>
      <c r="K224" s="26">
        <v>261912943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1566426196</v>
      </c>
      <c r="E225" s="27">
        <v>1566426196</v>
      </c>
      <c r="F225" s="27">
        <v>538161852</v>
      </c>
      <c r="G225" s="36">
        <f t="shared" si="42"/>
        <v>0.34356029883453254</v>
      </c>
      <c r="H225" s="26">
        <v>373604664</v>
      </c>
      <c r="I225" s="27">
        <v>145519215</v>
      </c>
      <c r="J225" s="27">
        <v>19037973</v>
      </c>
      <c r="K225" s="26">
        <v>538161852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3331379510</v>
      </c>
      <c r="E226" s="27">
        <v>3331379510</v>
      </c>
      <c r="F226" s="27">
        <v>715698220</v>
      </c>
      <c r="G226" s="36">
        <f t="shared" si="42"/>
        <v>0.2148353911199988</v>
      </c>
      <c r="H226" s="26">
        <v>405154067</v>
      </c>
      <c r="I226" s="27">
        <v>155940431</v>
      </c>
      <c r="J226" s="27">
        <v>154603722</v>
      </c>
      <c r="K226" s="26">
        <v>715698220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249364000</v>
      </c>
      <c r="E227" s="27">
        <v>249364000</v>
      </c>
      <c r="F227" s="27">
        <v>195734080</v>
      </c>
      <c r="G227" s="36">
        <f t="shared" si="42"/>
        <v>0.7849331900354501</v>
      </c>
      <c r="H227" s="26">
        <v>97516456</v>
      </c>
      <c r="I227" s="27">
        <v>97516456</v>
      </c>
      <c r="J227" s="27">
        <v>701168</v>
      </c>
      <c r="K227" s="26">
        <v>195734080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413</v>
      </c>
      <c r="C228" s="20"/>
      <c r="D228" s="28">
        <f>SUM(D223:D227)</f>
        <v>6865148410</v>
      </c>
      <c r="E228" s="29">
        <f>SUM(E223:E227)</f>
        <v>6865148410</v>
      </c>
      <c r="F228" s="29">
        <f>SUM(F223:F227)</f>
        <v>1920492832</v>
      </c>
      <c r="G228" s="37">
        <f t="shared" si="42"/>
        <v>0.27974527531007887</v>
      </c>
      <c r="H228" s="28">
        <f aca="true" t="shared" si="45" ref="H228:W228">SUM(H223:H227)</f>
        <v>1260011544</v>
      </c>
      <c r="I228" s="29">
        <f t="shared" si="45"/>
        <v>441330650</v>
      </c>
      <c r="J228" s="29">
        <f t="shared" si="45"/>
        <v>219150638</v>
      </c>
      <c r="K228" s="28">
        <f t="shared" si="45"/>
        <v>1920492832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414</v>
      </c>
      <c r="C229" s="20"/>
      <c r="D229" s="28">
        <f>SUM(D206:D213,D215:D221,D223:D227)</f>
        <v>19088513164</v>
      </c>
      <c r="E229" s="29">
        <f>SUM(E206:E213,E215:E221,E223:E227)</f>
        <v>19088513164</v>
      </c>
      <c r="F229" s="29">
        <f>SUM(F206:F213,F215:F221,F223:F227)</f>
        <v>4750998933</v>
      </c>
      <c r="G229" s="37">
        <f t="shared" si="42"/>
        <v>0.24889308518591963</v>
      </c>
      <c r="H229" s="28">
        <f aca="true" t="shared" si="46" ref="H229:W229">SUM(H206:H213,H215:H221,H223:H227)</f>
        <v>2776318359</v>
      </c>
      <c r="I229" s="29">
        <f t="shared" si="46"/>
        <v>1243392000</v>
      </c>
      <c r="J229" s="29">
        <f t="shared" si="46"/>
        <v>731288574</v>
      </c>
      <c r="K229" s="28">
        <f t="shared" si="46"/>
        <v>4750998933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600703616</v>
      </c>
      <c r="E232" s="27">
        <v>600703616</v>
      </c>
      <c r="F232" s="27">
        <v>0</v>
      </c>
      <c r="G232" s="36">
        <f aca="true" t="shared" si="47" ref="G232:G258">IF($D232=0,0,$F232/$D232)</f>
        <v>0</v>
      </c>
      <c r="H232" s="26">
        <v>0</v>
      </c>
      <c r="I232" s="27">
        <v>0</v>
      </c>
      <c r="J232" s="27">
        <v>0</v>
      </c>
      <c r="K232" s="26">
        <v>0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1989189792</v>
      </c>
      <c r="E233" s="27">
        <v>1989189792</v>
      </c>
      <c r="F233" s="27">
        <v>507869649</v>
      </c>
      <c r="G233" s="36">
        <f t="shared" si="47"/>
        <v>0.25531482769644137</v>
      </c>
      <c r="H233" s="26">
        <v>323977969</v>
      </c>
      <c r="I233" s="27">
        <v>87575355</v>
      </c>
      <c r="J233" s="27">
        <v>96316325</v>
      </c>
      <c r="K233" s="26">
        <v>507869649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5229996117</v>
      </c>
      <c r="E234" s="27">
        <v>5229996117</v>
      </c>
      <c r="F234" s="27">
        <v>1032225813</v>
      </c>
      <c r="G234" s="36">
        <f t="shared" si="47"/>
        <v>0.19736645877131154</v>
      </c>
      <c r="H234" s="26">
        <v>524905411</v>
      </c>
      <c r="I234" s="27">
        <v>298321037</v>
      </c>
      <c r="J234" s="27">
        <v>208999365</v>
      </c>
      <c r="K234" s="26">
        <v>1032225813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243971352</v>
      </c>
      <c r="E235" s="27">
        <v>243971352</v>
      </c>
      <c r="F235" s="27">
        <v>7472744</v>
      </c>
      <c r="G235" s="36">
        <f t="shared" si="47"/>
        <v>0.03062959621587046</v>
      </c>
      <c r="H235" s="26">
        <v>4530</v>
      </c>
      <c r="I235" s="27">
        <v>0</v>
      </c>
      <c r="J235" s="27">
        <v>7468214</v>
      </c>
      <c r="K235" s="26">
        <v>7472744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744959217</v>
      </c>
      <c r="E236" s="27">
        <v>744959217</v>
      </c>
      <c r="F236" s="27">
        <v>221743045</v>
      </c>
      <c r="G236" s="36">
        <f t="shared" si="47"/>
        <v>0.297657965617197</v>
      </c>
      <c r="H236" s="26">
        <v>156363536</v>
      </c>
      <c r="I236" s="27">
        <v>39812547</v>
      </c>
      <c r="J236" s="27">
        <v>25566962</v>
      </c>
      <c r="K236" s="26">
        <v>221743045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320143000</v>
      </c>
      <c r="E237" s="27">
        <v>320143000</v>
      </c>
      <c r="F237" s="27">
        <v>137099500</v>
      </c>
      <c r="G237" s="36">
        <f t="shared" si="47"/>
        <v>0.4282445657096985</v>
      </c>
      <c r="H237" s="26">
        <v>131908858</v>
      </c>
      <c r="I237" s="27">
        <v>4955498</v>
      </c>
      <c r="J237" s="27">
        <v>235144</v>
      </c>
      <c r="K237" s="26">
        <v>137099500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428</v>
      </c>
      <c r="C238" s="20"/>
      <c r="D238" s="28">
        <f>SUM(D232:D237)</f>
        <v>9128963094</v>
      </c>
      <c r="E238" s="29">
        <f>SUM(E232:E237)</f>
        <v>9128963094</v>
      </c>
      <c r="F238" s="29">
        <f>SUM(F232:F237)</f>
        <v>1906410751</v>
      </c>
      <c r="G238" s="37">
        <f t="shared" si="47"/>
        <v>0.20883102838404355</v>
      </c>
      <c r="H238" s="28">
        <f aca="true" t="shared" si="48" ref="H238:W238">SUM(H232:H237)</f>
        <v>1137160304</v>
      </c>
      <c r="I238" s="29">
        <f t="shared" si="48"/>
        <v>430664437</v>
      </c>
      <c r="J238" s="29">
        <f t="shared" si="48"/>
        <v>338586010</v>
      </c>
      <c r="K238" s="28">
        <f t="shared" si="48"/>
        <v>1906410751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162293391</v>
      </c>
      <c r="E239" s="27">
        <v>162293391</v>
      </c>
      <c r="F239" s="27">
        <v>71317147</v>
      </c>
      <c r="G239" s="36">
        <f t="shared" si="47"/>
        <v>0.439433464052766</v>
      </c>
      <c r="H239" s="26">
        <v>60725284</v>
      </c>
      <c r="I239" s="27">
        <v>2966066</v>
      </c>
      <c r="J239" s="27">
        <v>7625797</v>
      </c>
      <c r="K239" s="26">
        <v>71317147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209320711</v>
      </c>
      <c r="E240" s="27">
        <v>209320711</v>
      </c>
      <c r="F240" s="27">
        <v>71733186</v>
      </c>
      <c r="G240" s="36">
        <f t="shared" si="47"/>
        <v>0.3426951191657284</v>
      </c>
      <c r="H240" s="26">
        <v>61672294</v>
      </c>
      <c r="I240" s="27">
        <v>5402507</v>
      </c>
      <c r="J240" s="27">
        <v>4658385</v>
      </c>
      <c r="K240" s="26">
        <v>71733186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819418286</v>
      </c>
      <c r="E241" s="27">
        <v>819418286</v>
      </c>
      <c r="F241" s="27">
        <v>0</v>
      </c>
      <c r="G241" s="36">
        <f t="shared" si="47"/>
        <v>0</v>
      </c>
      <c r="H241" s="26">
        <v>0</v>
      </c>
      <c r="I241" s="27">
        <v>0</v>
      </c>
      <c r="J241" s="27">
        <v>0</v>
      </c>
      <c r="K241" s="26">
        <v>0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460675000</v>
      </c>
      <c r="E242" s="27">
        <v>460675000</v>
      </c>
      <c r="F242" s="27">
        <v>98604055</v>
      </c>
      <c r="G242" s="36">
        <f t="shared" si="47"/>
        <v>0.21404255711727357</v>
      </c>
      <c r="H242" s="26">
        <v>55559236</v>
      </c>
      <c r="I242" s="27">
        <v>27866440</v>
      </c>
      <c r="J242" s="27">
        <v>15178379</v>
      </c>
      <c r="K242" s="26">
        <v>98604055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377821311</v>
      </c>
      <c r="E243" s="27">
        <v>377821311</v>
      </c>
      <c r="F243" s="27">
        <v>77126141</v>
      </c>
      <c r="G243" s="36">
        <f t="shared" si="47"/>
        <v>0.2041339086878559</v>
      </c>
      <c r="H243" s="26">
        <v>63374181</v>
      </c>
      <c r="I243" s="27">
        <v>5849157</v>
      </c>
      <c r="J243" s="27">
        <v>7902803</v>
      </c>
      <c r="K243" s="26">
        <v>77126141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930250000</v>
      </c>
      <c r="E244" s="27">
        <v>930250000</v>
      </c>
      <c r="F244" s="27">
        <v>228905201</v>
      </c>
      <c r="G244" s="36">
        <f t="shared" si="47"/>
        <v>0.2460684772910508</v>
      </c>
      <c r="H244" s="26">
        <v>226871170</v>
      </c>
      <c r="I244" s="27">
        <v>1966115</v>
      </c>
      <c r="J244" s="27">
        <v>67916</v>
      </c>
      <c r="K244" s="26">
        <v>228905201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441</v>
      </c>
      <c r="C245" s="20"/>
      <c r="D245" s="28">
        <f>SUM(D239:D244)</f>
        <v>2959778699</v>
      </c>
      <c r="E245" s="29">
        <f>SUM(E239:E244)</f>
        <v>2959778699</v>
      </c>
      <c r="F245" s="29">
        <f>SUM(F239:F244)</f>
        <v>547685730</v>
      </c>
      <c r="G245" s="37">
        <f t="shared" si="47"/>
        <v>0.18504279735003257</v>
      </c>
      <c r="H245" s="28">
        <f aca="true" t="shared" si="49" ref="H245:W245">SUM(H239:H244)</f>
        <v>468202165</v>
      </c>
      <c r="I245" s="29">
        <f t="shared" si="49"/>
        <v>44050285</v>
      </c>
      <c r="J245" s="29">
        <f t="shared" si="49"/>
        <v>35433280</v>
      </c>
      <c r="K245" s="28">
        <f t="shared" si="49"/>
        <v>547685730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382746926</v>
      </c>
      <c r="E246" s="27">
        <v>382746926</v>
      </c>
      <c r="F246" s="27">
        <v>184704622</v>
      </c>
      <c r="G246" s="36">
        <f t="shared" si="47"/>
        <v>0.48257636953562366</v>
      </c>
      <c r="H246" s="26">
        <v>40511967</v>
      </c>
      <c r="I246" s="27">
        <v>25549801</v>
      </c>
      <c r="J246" s="27">
        <v>118642854</v>
      </c>
      <c r="K246" s="26">
        <v>184704622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149029334</v>
      </c>
      <c r="E247" s="27">
        <v>149029334</v>
      </c>
      <c r="F247" s="27">
        <v>40391570</v>
      </c>
      <c r="G247" s="36">
        <f t="shared" si="47"/>
        <v>0.2710310038693456</v>
      </c>
      <c r="H247" s="26">
        <v>35154369</v>
      </c>
      <c r="I247" s="27">
        <v>5237201</v>
      </c>
      <c r="J247" s="27">
        <v>0</v>
      </c>
      <c r="K247" s="26">
        <v>40391570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295768497</v>
      </c>
      <c r="E248" s="27">
        <v>295768497</v>
      </c>
      <c r="F248" s="27">
        <v>139683911</v>
      </c>
      <c r="G248" s="36">
        <f t="shared" si="47"/>
        <v>0.47227447282865964</v>
      </c>
      <c r="H248" s="26">
        <v>136371403</v>
      </c>
      <c r="I248" s="27">
        <v>2852343</v>
      </c>
      <c r="J248" s="27">
        <v>460165</v>
      </c>
      <c r="K248" s="26">
        <v>139683911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263509407</v>
      </c>
      <c r="E249" s="27">
        <v>263509407</v>
      </c>
      <c r="F249" s="27">
        <v>81191436</v>
      </c>
      <c r="G249" s="36">
        <f t="shared" si="47"/>
        <v>0.3081158920447952</v>
      </c>
      <c r="H249" s="26">
        <v>56540499</v>
      </c>
      <c r="I249" s="27">
        <v>15199408</v>
      </c>
      <c r="J249" s="27">
        <v>9451529</v>
      </c>
      <c r="K249" s="26">
        <v>81191436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176129621</v>
      </c>
      <c r="E250" s="27">
        <v>176129621</v>
      </c>
      <c r="F250" s="27">
        <v>75995075</v>
      </c>
      <c r="G250" s="36">
        <f t="shared" si="47"/>
        <v>0.4314724267759595</v>
      </c>
      <c r="H250" s="26">
        <v>74485656</v>
      </c>
      <c r="I250" s="27">
        <v>1128292</v>
      </c>
      <c r="J250" s="27">
        <v>381127</v>
      </c>
      <c r="K250" s="26">
        <v>75995075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733043899</v>
      </c>
      <c r="E251" s="27">
        <v>733043899</v>
      </c>
      <c r="F251" s="27">
        <v>164604381</v>
      </c>
      <c r="G251" s="36">
        <f t="shared" si="47"/>
        <v>0.22454914531660267</v>
      </c>
      <c r="H251" s="26">
        <v>133751236</v>
      </c>
      <c r="I251" s="27">
        <v>3908561</v>
      </c>
      <c r="J251" s="27">
        <v>26944584</v>
      </c>
      <c r="K251" s="26">
        <v>164604381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2000227684</v>
      </c>
      <c r="E252" s="29">
        <f>SUM(E246:E251)</f>
        <v>2000227684</v>
      </c>
      <c r="F252" s="29">
        <f>SUM(F246:F251)</f>
        <v>686570995</v>
      </c>
      <c r="G252" s="37">
        <f t="shared" si="47"/>
        <v>0.34324642164086755</v>
      </c>
      <c r="H252" s="28">
        <f aca="true" t="shared" si="50" ref="H252:W252">SUM(H246:H251)</f>
        <v>476815130</v>
      </c>
      <c r="I252" s="29">
        <f t="shared" si="50"/>
        <v>53875606</v>
      </c>
      <c r="J252" s="29">
        <f t="shared" si="50"/>
        <v>155880259</v>
      </c>
      <c r="K252" s="28">
        <f t="shared" si="50"/>
        <v>686570995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3129521272</v>
      </c>
      <c r="E253" s="27">
        <v>3129521272</v>
      </c>
      <c r="F253" s="27">
        <v>803234149</v>
      </c>
      <c r="G253" s="36">
        <f t="shared" si="47"/>
        <v>0.2566635849983128</v>
      </c>
      <c r="H253" s="26">
        <v>420852630</v>
      </c>
      <c r="I253" s="27">
        <v>179894056</v>
      </c>
      <c r="J253" s="27">
        <v>202487463</v>
      </c>
      <c r="K253" s="26">
        <v>803234149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423656561</v>
      </c>
      <c r="E254" s="27">
        <v>423656561</v>
      </c>
      <c r="F254" s="27">
        <v>127698732</v>
      </c>
      <c r="G254" s="36">
        <f t="shared" si="47"/>
        <v>0.3014204045337563</v>
      </c>
      <c r="H254" s="26">
        <v>79220824</v>
      </c>
      <c r="I254" s="27">
        <v>24977269</v>
      </c>
      <c r="J254" s="27">
        <v>23500639</v>
      </c>
      <c r="K254" s="26">
        <v>127698732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1572913140</v>
      </c>
      <c r="E255" s="27">
        <v>1572913140</v>
      </c>
      <c r="F255" s="27">
        <v>143680990</v>
      </c>
      <c r="G255" s="36">
        <f t="shared" si="47"/>
        <v>0.09134705938053261</v>
      </c>
      <c r="H255" s="26">
        <v>120474868</v>
      </c>
      <c r="I255" s="27">
        <v>13814572</v>
      </c>
      <c r="J255" s="27">
        <v>9391550</v>
      </c>
      <c r="K255" s="26">
        <v>143680990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180843000</v>
      </c>
      <c r="E256" s="27">
        <v>180843000</v>
      </c>
      <c r="F256" s="27">
        <v>76468424</v>
      </c>
      <c r="G256" s="36">
        <f t="shared" si="47"/>
        <v>0.4228442571733493</v>
      </c>
      <c r="H256" s="26">
        <v>73741661</v>
      </c>
      <c r="I256" s="27">
        <v>2519639</v>
      </c>
      <c r="J256" s="27">
        <v>207124</v>
      </c>
      <c r="K256" s="26">
        <v>76468424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463</v>
      </c>
      <c r="C257" s="20"/>
      <c r="D257" s="28">
        <f>SUM(D253:D256)</f>
        <v>5306933973</v>
      </c>
      <c r="E257" s="29">
        <f>SUM(E253:E256)</f>
        <v>5306933973</v>
      </c>
      <c r="F257" s="29">
        <f>SUM(F253:F256)</f>
        <v>1151082295</v>
      </c>
      <c r="G257" s="37">
        <f t="shared" si="47"/>
        <v>0.2169015670547895</v>
      </c>
      <c r="H257" s="28">
        <f aca="true" t="shared" si="51" ref="H257:W257">SUM(H253:H256)</f>
        <v>694289983</v>
      </c>
      <c r="I257" s="29">
        <f t="shared" si="51"/>
        <v>221205536</v>
      </c>
      <c r="J257" s="29">
        <f t="shared" si="51"/>
        <v>235586776</v>
      </c>
      <c r="K257" s="28">
        <f t="shared" si="51"/>
        <v>1151082295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19395903450</v>
      </c>
      <c r="E258" s="29">
        <f>SUM(E232:E237,E239:E244,E246:E251,E253:E256)</f>
        <v>19395903450</v>
      </c>
      <c r="F258" s="29">
        <f>SUM(F232:F237,F239:F244,F246:F251,F253:F256)</f>
        <v>4291749771</v>
      </c>
      <c r="G258" s="37">
        <f t="shared" si="47"/>
        <v>0.2212709390961626</v>
      </c>
      <c r="H258" s="28">
        <f aca="true" t="shared" si="52" ref="H258:W258">SUM(H232:H237,H239:H244,H246:H251,H253:H256)</f>
        <v>2776467582</v>
      </c>
      <c r="I258" s="29">
        <f t="shared" si="52"/>
        <v>749795864</v>
      </c>
      <c r="J258" s="29">
        <f t="shared" si="52"/>
        <v>765486325</v>
      </c>
      <c r="K258" s="28">
        <f t="shared" si="52"/>
        <v>4291749771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272107998</v>
      </c>
      <c r="E261" s="27">
        <v>272107998</v>
      </c>
      <c r="F261" s="27">
        <v>107818472</v>
      </c>
      <c r="G261" s="36">
        <f aca="true" t="shared" si="53" ref="G261:G297">IF($D261=0,0,$F261/$D261)</f>
        <v>0.3962341158380798</v>
      </c>
      <c r="H261" s="26">
        <v>104490365</v>
      </c>
      <c r="I261" s="27">
        <v>1553893</v>
      </c>
      <c r="J261" s="27">
        <v>1774214</v>
      </c>
      <c r="K261" s="26">
        <v>107818472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426262417</v>
      </c>
      <c r="E262" s="27">
        <v>426262417</v>
      </c>
      <c r="F262" s="27">
        <v>131226610</v>
      </c>
      <c r="G262" s="36">
        <f t="shared" si="53"/>
        <v>0.3078540466306228</v>
      </c>
      <c r="H262" s="26">
        <v>95033901</v>
      </c>
      <c r="I262" s="27">
        <v>21057931</v>
      </c>
      <c r="J262" s="27">
        <v>15134778</v>
      </c>
      <c r="K262" s="26">
        <v>131226610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409326879</v>
      </c>
      <c r="E263" s="27">
        <v>409326879</v>
      </c>
      <c r="F263" s="27">
        <v>0</v>
      </c>
      <c r="G263" s="36">
        <f t="shared" si="53"/>
        <v>0</v>
      </c>
      <c r="H263" s="26">
        <v>0</v>
      </c>
      <c r="I263" s="27">
        <v>0</v>
      </c>
      <c r="J263" s="27">
        <v>0</v>
      </c>
      <c r="K263" s="26">
        <v>0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82374134</v>
      </c>
      <c r="E264" s="27">
        <v>82374134</v>
      </c>
      <c r="F264" s="27">
        <v>32394612</v>
      </c>
      <c r="G264" s="36">
        <f t="shared" si="53"/>
        <v>0.3932619431240394</v>
      </c>
      <c r="H264" s="26">
        <v>30263362</v>
      </c>
      <c r="I264" s="27">
        <v>829327</v>
      </c>
      <c r="J264" s="27">
        <v>1301923</v>
      </c>
      <c r="K264" s="26">
        <v>32394612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474</v>
      </c>
      <c r="C265" s="20"/>
      <c r="D265" s="28">
        <f>SUM(D261:D264)</f>
        <v>1190071428</v>
      </c>
      <c r="E265" s="29">
        <f>SUM(E261:E264)</f>
        <v>1190071428</v>
      </c>
      <c r="F265" s="29">
        <f>SUM(F261:F264)</f>
        <v>271439694</v>
      </c>
      <c r="G265" s="37">
        <f t="shared" si="53"/>
        <v>0.2280868926129701</v>
      </c>
      <c r="H265" s="28">
        <f aca="true" t="shared" si="54" ref="H265:W265">SUM(H261:H264)</f>
        <v>229787628</v>
      </c>
      <c r="I265" s="29">
        <f t="shared" si="54"/>
        <v>23441151</v>
      </c>
      <c r="J265" s="29">
        <f t="shared" si="54"/>
        <v>18210915</v>
      </c>
      <c r="K265" s="28">
        <f t="shared" si="54"/>
        <v>271439694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86881368</v>
      </c>
      <c r="E266" s="27">
        <v>86881368</v>
      </c>
      <c r="F266" s="27">
        <v>27887081</v>
      </c>
      <c r="G266" s="36">
        <f t="shared" si="53"/>
        <v>0.32097884324289183</v>
      </c>
      <c r="H266" s="26">
        <v>23799195</v>
      </c>
      <c r="I266" s="27">
        <v>1858100</v>
      </c>
      <c r="J266" s="27">
        <v>2229786</v>
      </c>
      <c r="K266" s="26">
        <v>27887081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257221234</v>
      </c>
      <c r="E267" s="27">
        <v>257221234</v>
      </c>
      <c r="F267" s="27">
        <v>103505956</v>
      </c>
      <c r="G267" s="36">
        <f t="shared" si="53"/>
        <v>0.40240051099358304</v>
      </c>
      <c r="H267" s="26">
        <v>60123943</v>
      </c>
      <c r="I267" s="27">
        <v>30639419</v>
      </c>
      <c r="J267" s="27">
        <v>12742594</v>
      </c>
      <c r="K267" s="26">
        <v>103505956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63821250</v>
      </c>
      <c r="E268" s="27">
        <v>63821250</v>
      </c>
      <c r="F268" s="27">
        <v>9655090</v>
      </c>
      <c r="G268" s="36">
        <f t="shared" si="53"/>
        <v>0.15128331080948743</v>
      </c>
      <c r="H268" s="26">
        <v>6389956</v>
      </c>
      <c r="I268" s="27">
        <v>2258345</v>
      </c>
      <c r="J268" s="27">
        <v>1006789</v>
      </c>
      <c r="K268" s="26">
        <v>9655090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160686628</v>
      </c>
      <c r="E269" s="27">
        <v>160686628</v>
      </c>
      <c r="F269" s="27">
        <v>21996439</v>
      </c>
      <c r="G269" s="36">
        <f t="shared" si="53"/>
        <v>0.1368902893400688</v>
      </c>
      <c r="H269" s="26">
        <v>13676885</v>
      </c>
      <c r="I269" s="27">
        <v>3864751</v>
      </c>
      <c r="J269" s="27">
        <v>4454803</v>
      </c>
      <c r="K269" s="26">
        <v>21996439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67330700</v>
      </c>
      <c r="E270" s="27">
        <v>67330700</v>
      </c>
      <c r="F270" s="27">
        <v>26377007</v>
      </c>
      <c r="G270" s="36">
        <f t="shared" si="53"/>
        <v>0.39175304875784744</v>
      </c>
      <c r="H270" s="26">
        <v>16629311</v>
      </c>
      <c r="I270" s="27">
        <v>6102808</v>
      </c>
      <c r="J270" s="27">
        <v>3644888</v>
      </c>
      <c r="K270" s="26">
        <v>26377007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65653565</v>
      </c>
      <c r="E271" s="27">
        <v>65653565</v>
      </c>
      <c r="F271" s="27">
        <v>16476434</v>
      </c>
      <c r="G271" s="36">
        <f t="shared" si="53"/>
        <v>0.2509602334618082</v>
      </c>
      <c r="H271" s="26">
        <v>5559573</v>
      </c>
      <c r="I271" s="27">
        <v>8747419</v>
      </c>
      <c r="J271" s="27">
        <v>2169442</v>
      </c>
      <c r="K271" s="26">
        <v>16476434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56591095</v>
      </c>
      <c r="E272" s="27">
        <v>56591095</v>
      </c>
      <c r="F272" s="27">
        <v>16729141</v>
      </c>
      <c r="G272" s="36">
        <f t="shared" si="53"/>
        <v>0.29561437183712386</v>
      </c>
      <c r="H272" s="26">
        <v>16232714</v>
      </c>
      <c r="I272" s="27">
        <v>112840</v>
      </c>
      <c r="J272" s="27">
        <v>383587</v>
      </c>
      <c r="K272" s="26">
        <v>16729141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489</v>
      </c>
      <c r="C273" s="20"/>
      <c r="D273" s="28">
        <f>SUM(D266:D272)</f>
        <v>758185840</v>
      </c>
      <c r="E273" s="29">
        <f>SUM(E266:E272)</f>
        <v>758185840</v>
      </c>
      <c r="F273" s="29">
        <f>SUM(F266:F272)</f>
        <v>222627148</v>
      </c>
      <c r="G273" s="37">
        <f t="shared" si="53"/>
        <v>0.29363137143262924</v>
      </c>
      <c r="H273" s="28">
        <f aca="true" t="shared" si="55" ref="H273:W273">SUM(H266:H272)</f>
        <v>142411577</v>
      </c>
      <c r="I273" s="29">
        <f t="shared" si="55"/>
        <v>53583682</v>
      </c>
      <c r="J273" s="29">
        <f t="shared" si="55"/>
        <v>26631889</v>
      </c>
      <c r="K273" s="28">
        <f t="shared" si="55"/>
        <v>222627148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128324493</v>
      </c>
      <c r="E274" s="27">
        <v>128324493</v>
      </c>
      <c r="F274" s="27">
        <v>38188833</v>
      </c>
      <c r="G274" s="36">
        <f t="shared" si="53"/>
        <v>0.2975958221787013</v>
      </c>
      <c r="H274" s="26">
        <v>25719852</v>
      </c>
      <c r="I274" s="27">
        <v>2769706</v>
      </c>
      <c r="J274" s="27">
        <v>9699275</v>
      </c>
      <c r="K274" s="26">
        <v>38188833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149425209</v>
      </c>
      <c r="E275" s="27">
        <v>149425209</v>
      </c>
      <c r="F275" s="27">
        <v>41651791</v>
      </c>
      <c r="G275" s="36">
        <f t="shared" si="53"/>
        <v>0.2787467474781983</v>
      </c>
      <c r="H275" s="26">
        <v>141394330</v>
      </c>
      <c r="I275" s="27">
        <v>-108947918</v>
      </c>
      <c r="J275" s="27">
        <v>9205379</v>
      </c>
      <c r="K275" s="26">
        <v>41651791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257548696</v>
      </c>
      <c r="E276" s="27">
        <v>257548696</v>
      </c>
      <c r="F276" s="27">
        <v>75248640</v>
      </c>
      <c r="G276" s="36">
        <f t="shared" si="53"/>
        <v>0.2921724752199871</v>
      </c>
      <c r="H276" s="26">
        <v>24946603</v>
      </c>
      <c r="I276" s="27">
        <v>37596235</v>
      </c>
      <c r="J276" s="27">
        <v>12705802</v>
      </c>
      <c r="K276" s="26">
        <v>75248640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0</v>
      </c>
      <c r="E277" s="27">
        <v>0</v>
      </c>
      <c r="F277" s="27">
        <v>0</v>
      </c>
      <c r="G277" s="36">
        <f t="shared" si="53"/>
        <v>0</v>
      </c>
      <c r="H277" s="26">
        <v>0</v>
      </c>
      <c r="I277" s="27">
        <v>0</v>
      </c>
      <c r="J277" s="27">
        <v>0</v>
      </c>
      <c r="K277" s="26">
        <v>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70238930</v>
      </c>
      <c r="E278" s="27">
        <v>70238930</v>
      </c>
      <c r="F278" s="27">
        <v>4639614</v>
      </c>
      <c r="G278" s="36">
        <f t="shared" si="53"/>
        <v>0.06605473631218471</v>
      </c>
      <c r="H278" s="26">
        <v>0</v>
      </c>
      <c r="I278" s="27">
        <v>2925639</v>
      </c>
      <c r="J278" s="27">
        <v>1713975</v>
      </c>
      <c r="K278" s="26">
        <v>4639614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87256137</v>
      </c>
      <c r="E279" s="27">
        <v>87256137</v>
      </c>
      <c r="F279" s="27">
        <v>23244904</v>
      </c>
      <c r="G279" s="36">
        <f t="shared" si="53"/>
        <v>0.2663984998556606</v>
      </c>
      <c r="H279" s="26">
        <v>17942670</v>
      </c>
      <c r="I279" s="27">
        <v>2551576</v>
      </c>
      <c r="J279" s="27">
        <v>2750658</v>
      </c>
      <c r="K279" s="26">
        <v>23244904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112279564</v>
      </c>
      <c r="E280" s="27">
        <v>112279564</v>
      </c>
      <c r="F280" s="27">
        <v>38490266</v>
      </c>
      <c r="G280" s="36">
        <f t="shared" si="53"/>
        <v>0.3428074052727886</v>
      </c>
      <c r="H280" s="26">
        <v>17810231</v>
      </c>
      <c r="I280" s="27">
        <v>16525893</v>
      </c>
      <c r="J280" s="27">
        <v>4154142</v>
      </c>
      <c r="K280" s="26">
        <v>38490266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199793098</v>
      </c>
      <c r="E281" s="27">
        <v>199793098</v>
      </c>
      <c r="F281" s="27">
        <v>42975601</v>
      </c>
      <c r="G281" s="36">
        <f t="shared" si="53"/>
        <v>0.21510052864789153</v>
      </c>
      <c r="H281" s="26">
        <v>22830664</v>
      </c>
      <c r="I281" s="27">
        <v>20144937</v>
      </c>
      <c r="J281" s="27">
        <v>0</v>
      </c>
      <c r="K281" s="26">
        <v>42975601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51105010</v>
      </c>
      <c r="E282" s="27">
        <v>51105010</v>
      </c>
      <c r="F282" s="27">
        <v>15682618</v>
      </c>
      <c r="G282" s="36">
        <f t="shared" si="53"/>
        <v>0.30687046142834135</v>
      </c>
      <c r="H282" s="26">
        <v>4612828</v>
      </c>
      <c r="I282" s="27">
        <v>7515498</v>
      </c>
      <c r="J282" s="27">
        <v>3554292</v>
      </c>
      <c r="K282" s="26">
        <v>15682618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508</v>
      </c>
      <c r="C283" s="20"/>
      <c r="D283" s="28">
        <f>SUM(D274:D282)</f>
        <v>1055971137</v>
      </c>
      <c r="E283" s="29">
        <f>SUM(E274:E282)</f>
        <v>1055971137</v>
      </c>
      <c r="F283" s="29">
        <f>SUM(F274:F282)</f>
        <v>280122267</v>
      </c>
      <c r="G283" s="37">
        <f t="shared" si="53"/>
        <v>0.26527454888191704</v>
      </c>
      <c r="H283" s="28">
        <f aca="true" t="shared" si="56" ref="H283:W283">SUM(H274:H282)</f>
        <v>255257178</v>
      </c>
      <c r="I283" s="29">
        <f t="shared" si="56"/>
        <v>-18918434</v>
      </c>
      <c r="J283" s="29">
        <f t="shared" si="56"/>
        <v>43783523</v>
      </c>
      <c r="K283" s="28">
        <f t="shared" si="56"/>
        <v>280122267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245414535</v>
      </c>
      <c r="E284" s="27">
        <v>245414535</v>
      </c>
      <c r="F284" s="27">
        <v>68477460</v>
      </c>
      <c r="G284" s="36">
        <f t="shared" si="53"/>
        <v>0.2790277275141833</v>
      </c>
      <c r="H284" s="26">
        <v>51323254</v>
      </c>
      <c r="I284" s="27">
        <v>8473163</v>
      </c>
      <c r="J284" s="27">
        <v>8681043</v>
      </c>
      <c r="K284" s="26">
        <v>68477460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63217967</v>
      </c>
      <c r="E285" s="27">
        <v>63217967</v>
      </c>
      <c r="F285" s="27">
        <v>28922986</v>
      </c>
      <c r="G285" s="36">
        <f t="shared" si="53"/>
        <v>0.4575121183507847</v>
      </c>
      <c r="H285" s="26">
        <v>25237651</v>
      </c>
      <c r="I285" s="27">
        <v>2931334</v>
      </c>
      <c r="J285" s="27">
        <v>754001</v>
      </c>
      <c r="K285" s="26">
        <v>28922986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226273103</v>
      </c>
      <c r="E286" s="27">
        <v>226273103</v>
      </c>
      <c r="F286" s="27">
        <v>14603855</v>
      </c>
      <c r="G286" s="36">
        <f t="shared" si="53"/>
        <v>0.06454083497498153</v>
      </c>
      <c r="H286" s="26">
        <v>0</v>
      </c>
      <c r="I286" s="27">
        <v>5908899</v>
      </c>
      <c r="J286" s="27">
        <v>8694956</v>
      </c>
      <c r="K286" s="26">
        <v>14603855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95712905</v>
      </c>
      <c r="E287" s="27">
        <v>95712905</v>
      </c>
      <c r="F287" s="27">
        <v>5316017</v>
      </c>
      <c r="G287" s="36">
        <f t="shared" si="53"/>
        <v>0.05554127732305273</v>
      </c>
      <c r="H287" s="26">
        <v>0</v>
      </c>
      <c r="I287" s="27">
        <v>5316017</v>
      </c>
      <c r="J287" s="27">
        <v>0</v>
      </c>
      <c r="K287" s="26">
        <v>5316017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688200899</v>
      </c>
      <c r="E288" s="27">
        <v>688200899</v>
      </c>
      <c r="F288" s="27">
        <v>163493739</v>
      </c>
      <c r="G288" s="36">
        <f t="shared" si="53"/>
        <v>0.23756687798223872</v>
      </c>
      <c r="H288" s="26">
        <v>85588566</v>
      </c>
      <c r="I288" s="27">
        <v>37836299</v>
      </c>
      <c r="J288" s="27">
        <v>40068874</v>
      </c>
      <c r="K288" s="26">
        <v>163493739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65815000</v>
      </c>
      <c r="E289" s="27">
        <v>65815000</v>
      </c>
      <c r="F289" s="27">
        <v>24057851</v>
      </c>
      <c r="G289" s="36">
        <f t="shared" si="53"/>
        <v>0.3655375066474208</v>
      </c>
      <c r="H289" s="26">
        <v>23241099</v>
      </c>
      <c r="I289" s="27">
        <v>45573</v>
      </c>
      <c r="J289" s="27">
        <v>771179</v>
      </c>
      <c r="K289" s="26">
        <v>24057851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521</v>
      </c>
      <c r="C290" s="20"/>
      <c r="D290" s="28">
        <f>SUM(D284:D289)</f>
        <v>1384634409</v>
      </c>
      <c r="E290" s="29">
        <f>SUM(E284:E289)</f>
        <v>1384634409</v>
      </c>
      <c r="F290" s="29">
        <f>SUM(F284:F289)</f>
        <v>304871908</v>
      </c>
      <c r="G290" s="37">
        <f t="shared" si="53"/>
        <v>0.22018224162158606</v>
      </c>
      <c r="H290" s="28">
        <f aca="true" t="shared" si="57" ref="H290:W290">SUM(H284:H289)</f>
        <v>185390570</v>
      </c>
      <c r="I290" s="29">
        <f t="shared" si="57"/>
        <v>60511285</v>
      </c>
      <c r="J290" s="29">
        <f t="shared" si="57"/>
        <v>58970053</v>
      </c>
      <c r="K290" s="28">
        <f t="shared" si="57"/>
        <v>304871908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2104317855</v>
      </c>
      <c r="E291" s="27">
        <v>2104317855</v>
      </c>
      <c r="F291" s="27">
        <v>639221402</v>
      </c>
      <c r="G291" s="36">
        <f t="shared" si="53"/>
        <v>0.30376656287032267</v>
      </c>
      <c r="H291" s="26">
        <v>375749340</v>
      </c>
      <c r="I291" s="27">
        <v>185159132</v>
      </c>
      <c r="J291" s="27">
        <v>78312930</v>
      </c>
      <c r="K291" s="26">
        <v>639221402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160459351</v>
      </c>
      <c r="E292" s="27">
        <v>160459351</v>
      </c>
      <c r="F292" s="27">
        <v>71159877</v>
      </c>
      <c r="G292" s="36">
        <f t="shared" si="53"/>
        <v>0.44347603649475065</v>
      </c>
      <c r="H292" s="26">
        <v>60626849</v>
      </c>
      <c r="I292" s="27">
        <v>8123097</v>
      </c>
      <c r="J292" s="27">
        <v>2409931</v>
      </c>
      <c r="K292" s="26">
        <v>71159877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136921979</v>
      </c>
      <c r="E293" s="27">
        <v>136921979</v>
      </c>
      <c r="F293" s="27">
        <v>67898954</v>
      </c>
      <c r="G293" s="36">
        <f t="shared" si="53"/>
        <v>0.4958952134339221</v>
      </c>
      <c r="H293" s="26">
        <v>34313146</v>
      </c>
      <c r="I293" s="27">
        <v>4264385</v>
      </c>
      <c r="J293" s="27">
        <v>29321423</v>
      </c>
      <c r="K293" s="26">
        <v>67898954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341248572</v>
      </c>
      <c r="E294" s="27">
        <v>341248572</v>
      </c>
      <c r="F294" s="27">
        <v>0</v>
      </c>
      <c r="G294" s="36">
        <f t="shared" si="53"/>
        <v>0</v>
      </c>
      <c r="H294" s="26">
        <v>0</v>
      </c>
      <c r="I294" s="27">
        <v>0</v>
      </c>
      <c r="J294" s="27">
        <v>0</v>
      </c>
      <c r="K294" s="26">
        <v>0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125558260</v>
      </c>
      <c r="E295" s="27">
        <v>125558260</v>
      </c>
      <c r="F295" s="27">
        <v>48802070</v>
      </c>
      <c r="G295" s="36">
        <f t="shared" si="53"/>
        <v>0.3886806809842698</v>
      </c>
      <c r="H295" s="26">
        <v>155966</v>
      </c>
      <c r="I295" s="27">
        <v>47707246</v>
      </c>
      <c r="J295" s="27">
        <v>938858</v>
      </c>
      <c r="K295" s="26">
        <v>48802070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532</v>
      </c>
      <c r="C296" s="20"/>
      <c r="D296" s="28">
        <f>SUM(D291:D295)</f>
        <v>2868506017</v>
      </c>
      <c r="E296" s="29">
        <f>SUM(E291:E295)</f>
        <v>2868506017</v>
      </c>
      <c r="F296" s="29">
        <f>SUM(F291:F295)</f>
        <v>827082303</v>
      </c>
      <c r="G296" s="37">
        <f t="shared" si="53"/>
        <v>0.28833207882373424</v>
      </c>
      <c r="H296" s="28">
        <f aca="true" t="shared" si="58" ref="H296:W296">SUM(H291:H295)</f>
        <v>470845301</v>
      </c>
      <c r="I296" s="29">
        <f t="shared" si="58"/>
        <v>245253860</v>
      </c>
      <c r="J296" s="29">
        <f t="shared" si="58"/>
        <v>110983142</v>
      </c>
      <c r="K296" s="28">
        <f t="shared" si="58"/>
        <v>827082303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7257368831</v>
      </c>
      <c r="E297" s="29">
        <f>SUM(E261:E264,E266:E272,E274:E282,E284:E289,E291:E295)</f>
        <v>7257368831</v>
      </c>
      <c r="F297" s="29">
        <f>SUM(F261:F264,F266:F272,F274:F282,F284:F289,F291:F295)</f>
        <v>1906143320</v>
      </c>
      <c r="G297" s="37">
        <f t="shared" si="53"/>
        <v>0.26264936568441577</v>
      </c>
      <c r="H297" s="28">
        <f aca="true" t="shared" si="59" ref="H297:W297">SUM(H261:H264,H266:H272,H274:H282,H284:H289,H291:H295)</f>
        <v>1283692254</v>
      </c>
      <c r="I297" s="29">
        <f t="shared" si="59"/>
        <v>363871544</v>
      </c>
      <c r="J297" s="29">
        <f t="shared" si="59"/>
        <v>258579522</v>
      </c>
      <c r="K297" s="28">
        <f t="shared" si="59"/>
        <v>1906143320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40646277302</v>
      </c>
      <c r="E300" s="27">
        <v>40646277302</v>
      </c>
      <c r="F300" s="27">
        <v>10170693763</v>
      </c>
      <c r="G300" s="36">
        <f aca="true" t="shared" si="60" ref="G300:G337">IF($D300=0,0,$F300/$D300)</f>
        <v>0.25022448396521546</v>
      </c>
      <c r="H300" s="26">
        <v>3508363093</v>
      </c>
      <c r="I300" s="27">
        <v>3732764286</v>
      </c>
      <c r="J300" s="27">
        <v>2929566384</v>
      </c>
      <c r="K300" s="26">
        <v>10170693763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27</v>
      </c>
      <c r="C301" s="20"/>
      <c r="D301" s="28">
        <f>D300</f>
        <v>40646277302</v>
      </c>
      <c r="E301" s="29">
        <f>E300</f>
        <v>40646277302</v>
      </c>
      <c r="F301" s="29">
        <f>F300</f>
        <v>10170693763</v>
      </c>
      <c r="G301" s="37">
        <f t="shared" si="60"/>
        <v>0.25022448396521546</v>
      </c>
      <c r="H301" s="28">
        <f aca="true" t="shared" si="61" ref="H301:W301">H300</f>
        <v>3508363093</v>
      </c>
      <c r="I301" s="29">
        <f t="shared" si="61"/>
        <v>3732764286</v>
      </c>
      <c r="J301" s="29">
        <f t="shared" si="61"/>
        <v>2929566384</v>
      </c>
      <c r="K301" s="28">
        <f t="shared" si="61"/>
        <v>10170693763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329860367</v>
      </c>
      <c r="E302" s="27">
        <v>329860367</v>
      </c>
      <c r="F302" s="27">
        <v>78578890</v>
      </c>
      <c r="G302" s="36">
        <f t="shared" si="60"/>
        <v>0.23821864601272333</v>
      </c>
      <c r="H302" s="26">
        <v>45819045</v>
      </c>
      <c r="I302" s="27">
        <v>19631769</v>
      </c>
      <c r="J302" s="27">
        <v>13128076</v>
      </c>
      <c r="K302" s="26">
        <v>78578890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334444265</v>
      </c>
      <c r="E303" s="27">
        <v>334444265</v>
      </c>
      <c r="F303" s="27">
        <v>87805218</v>
      </c>
      <c r="G303" s="36">
        <f t="shared" si="60"/>
        <v>0.26254065980171615</v>
      </c>
      <c r="H303" s="26">
        <v>36347507</v>
      </c>
      <c r="I303" s="27">
        <v>22946145</v>
      </c>
      <c r="J303" s="27">
        <v>28511566</v>
      </c>
      <c r="K303" s="26">
        <v>87805218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335704732</v>
      </c>
      <c r="E304" s="27">
        <v>335704732</v>
      </c>
      <c r="F304" s="27">
        <v>42415825</v>
      </c>
      <c r="G304" s="36">
        <f t="shared" si="60"/>
        <v>0.12634860625080493</v>
      </c>
      <c r="H304" s="26">
        <v>0</v>
      </c>
      <c r="I304" s="27">
        <v>22746673</v>
      </c>
      <c r="J304" s="27">
        <v>19669152</v>
      </c>
      <c r="K304" s="26">
        <v>42415825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997362936</v>
      </c>
      <c r="E305" s="27">
        <v>1019316659</v>
      </c>
      <c r="F305" s="27">
        <v>275034847</v>
      </c>
      <c r="G305" s="36">
        <f t="shared" si="60"/>
        <v>0.27576204917243885</v>
      </c>
      <c r="H305" s="26">
        <v>80295937</v>
      </c>
      <c r="I305" s="27">
        <v>120436512</v>
      </c>
      <c r="J305" s="27">
        <v>74302398</v>
      </c>
      <c r="K305" s="26">
        <v>275034847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683048797</v>
      </c>
      <c r="E306" s="27">
        <v>683048797</v>
      </c>
      <c r="F306" s="27">
        <v>156483947</v>
      </c>
      <c r="G306" s="36">
        <f t="shared" si="60"/>
        <v>0.22909629251568683</v>
      </c>
      <c r="H306" s="26">
        <v>60305972</v>
      </c>
      <c r="I306" s="27">
        <v>52673246</v>
      </c>
      <c r="J306" s="27">
        <v>43504729</v>
      </c>
      <c r="K306" s="26">
        <v>156483947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356013510</v>
      </c>
      <c r="E307" s="27">
        <v>356013510</v>
      </c>
      <c r="F307" s="27">
        <v>90760185</v>
      </c>
      <c r="G307" s="36">
        <f t="shared" si="60"/>
        <v>0.25493466526031555</v>
      </c>
      <c r="H307" s="26">
        <v>55390078</v>
      </c>
      <c r="I307" s="27">
        <v>14374367</v>
      </c>
      <c r="J307" s="27">
        <v>20995740</v>
      </c>
      <c r="K307" s="26">
        <v>90760185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549</v>
      </c>
      <c r="C308" s="20"/>
      <c r="D308" s="28">
        <f>SUM(D302:D307)</f>
        <v>3036434607</v>
      </c>
      <c r="E308" s="29">
        <f>SUM(E302:E307)</f>
        <v>3058388330</v>
      </c>
      <c r="F308" s="29">
        <f>SUM(F302:F307)</f>
        <v>731078912</v>
      </c>
      <c r="G308" s="37">
        <f t="shared" si="60"/>
        <v>0.24076886434985886</v>
      </c>
      <c r="H308" s="28">
        <f aca="true" t="shared" si="62" ref="H308:W308">SUM(H302:H307)</f>
        <v>278158539</v>
      </c>
      <c r="I308" s="29">
        <f t="shared" si="62"/>
        <v>252808712</v>
      </c>
      <c r="J308" s="29">
        <f t="shared" si="62"/>
        <v>200111661</v>
      </c>
      <c r="K308" s="28">
        <f t="shared" si="62"/>
        <v>731078912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576001758</v>
      </c>
      <c r="E309" s="27">
        <v>576001758</v>
      </c>
      <c r="F309" s="27">
        <v>152625027</v>
      </c>
      <c r="G309" s="36">
        <f t="shared" si="60"/>
        <v>0.26497319648805656</v>
      </c>
      <c r="H309" s="26">
        <v>60384721</v>
      </c>
      <c r="I309" s="27">
        <v>60722151</v>
      </c>
      <c r="J309" s="27">
        <v>31518155</v>
      </c>
      <c r="K309" s="26">
        <v>152625027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2201862847</v>
      </c>
      <c r="E310" s="27">
        <v>2202800152</v>
      </c>
      <c r="F310" s="27">
        <v>852128656</v>
      </c>
      <c r="G310" s="36">
        <f t="shared" si="60"/>
        <v>0.3870035125761854</v>
      </c>
      <c r="H310" s="26">
        <v>576288460</v>
      </c>
      <c r="I310" s="27">
        <v>122145457</v>
      </c>
      <c r="J310" s="27">
        <v>153694739</v>
      </c>
      <c r="K310" s="26">
        <v>852128656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1488082886</v>
      </c>
      <c r="E311" s="27">
        <v>1532643454</v>
      </c>
      <c r="F311" s="27">
        <v>449845688</v>
      </c>
      <c r="G311" s="36">
        <f t="shared" si="60"/>
        <v>0.30229881159993394</v>
      </c>
      <c r="H311" s="26">
        <v>245623187</v>
      </c>
      <c r="I311" s="27">
        <v>90397483</v>
      </c>
      <c r="J311" s="27">
        <v>113825018</v>
      </c>
      <c r="K311" s="26">
        <v>449845688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1080779146</v>
      </c>
      <c r="E312" s="27">
        <v>1088493603</v>
      </c>
      <c r="F312" s="27">
        <v>242260802</v>
      </c>
      <c r="G312" s="36">
        <f t="shared" si="60"/>
        <v>0.2241538457663764</v>
      </c>
      <c r="H312" s="26">
        <v>156352440</v>
      </c>
      <c r="I312" s="27">
        <v>32361025</v>
      </c>
      <c r="J312" s="27">
        <v>53547337</v>
      </c>
      <c r="K312" s="26">
        <v>242260802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677664848</v>
      </c>
      <c r="E313" s="27">
        <v>680664848</v>
      </c>
      <c r="F313" s="27">
        <v>171734325</v>
      </c>
      <c r="G313" s="36">
        <f t="shared" si="60"/>
        <v>0.25342073667660564</v>
      </c>
      <c r="H313" s="26">
        <v>109378933</v>
      </c>
      <c r="I313" s="27">
        <v>18446624</v>
      </c>
      <c r="J313" s="27">
        <v>43908768</v>
      </c>
      <c r="K313" s="26">
        <v>171734325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401643138</v>
      </c>
      <c r="E314" s="27">
        <v>401643138</v>
      </c>
      <c r="F314" s="27">
        <v>101939903</v>
      </c>
      <c r="G314" s="36">
        <f t="shared" si="60"/>
        <v>0.25380715703899315</v>
      </c>
      <c r="H314" s="26">
        <v>94078596</v>
      </c>
      <c r="I314" s="27">
        <v>1516547</v>
      </c>
      <c r="J314" s="27">
        <v>6344760</v>
      </c>
      <c r="K314" s="26">
        <v>101939903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562</v>
      </c>
      <c r="C315" s="20"/>
      <c r="D315" s="28">
        <f>SUM(D309:D314)</f>
        <v>6426034623</v>
      </c>
      <c r="E315" s="29">
        <f>SUM(E309:E314)</f>
        <v>6482246953</v>
      </c>
      <c r="F315" s="29">
        <f>SUM(F309:F314)</f>
        <v>1970534401</v>
      </c>
      <c r="G315" s="37">
        <f t="shared" si="60"/>
        <v>0.30664858137350876</v>
      </c>
      <c r="H315" s="28">
        <f aca="true" t="shared" si="63" ref="H315:W315">SUM(H309:H314)</f>
        <v>1242106337</v>
      </c>
      <c r="I315" s="29">
        <f t="shared" si="63"/>
        <v>325589287</v>
      </c>
      <c r="J315" s="29">
        <f t="shared" si="63"/>
        <v>402838777</v>
      </c>
      <c r="K315" s="28">
        <f t="shared" si="63"/>
        <v>1970534401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541185402</v>
      </c>
      <c r="E316" s="27">
        <v>541185402</v>
      </c>
      <c r="F316" s="27">
        <v>117880570</v>
      </c>
      <c r="G316" s="36">
        <f t="shared" si="60"/>
        <v>0.21781919756956045</v>
      </c>
      <c r="H316" s="26">
        <v>65874664</v>
      </c>
      <c r="I316" s="27">
        <v>25050002</v>
      </c>
      <c r="J316" s="27">
        <v>26955904</v>
      </c>
      <c r="K316" s="26">
        <v>117880570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1041056707</v>
      </c>
      <c r="E317" s="27">
        <v>1041056707</v>
      </c>
      <c r="F317" s="27">
        <v>271757148</v>
      </c>
      <c r="G317" s="36">
        <f t="shared" si="60"/>
        <v>0.26103971683071825</v>
      </c>
      <c r="H317" s="26">
        <v>114819516</v>
      </c>
      <c r="I317" s="27">
        <v>77271201</v>
      </c>
      <c r="J317" s="27">
        <v>79666431</v>
      </c>
      <c r="K317" s="26">
        <v>271757148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306734289</v>
      </c>
      <c r="E318" s="27">
        <v>306734289</v>
      </c>
      <c r="F318" s="27">
        <v>91230116</v>
      </c>
      <c r="G318" s="36">
        <f t="shared" si="60"/>
        <v>0.2974239244573012</v>
      </c>
      <c r="H318" s="26">
        <v>54679834</v>
      </c>
      <c r="I318" s="27">
        <v>17783398</v>
      </c>
      <c r="J318" s="27">
        <v>18766884</v>
      </c>
      <c r="K318" s="26">
        <v>91230116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231330523</v>
      </c>
      <c r="E319" s="27">
        <v>231330523</v>
      </c>
      <c r="F319" s="27">
        <v>56366956</v>
      </c>
      <c r="G319" s="36">
        <f t="shared" si="60"/>
        <v>0.2436641532168239</v>
      </c>
      <c r="H319" s="26">
        <v>30295342</v>
      </c>
      <c r="I319" s="27">
        <v>10990004</v>
      </c>
      <c r="J319" s="27">
        <v>15081610</v>
      </c>
      <c r="K319" s="26">
        <v>56366956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173383792</v>
      </c>
      <c r="E320" s="27">
        <v>173383792</v>
      </c>
      <c r="F320" s="27">
        <v>44517134</v>
      </c>
      <c r="G320" s="36">
        <f t="shared" si="60"/>
        <v>0.25675487591135393</v>
      </c>
      <c r="H320" s="26">
        <v>30698171</v>
      </c>
      <c r="I320" s="27">
        <v>11830350</v>
      </c>
      <c r="J320" s="27">
        <v>1988613</v>
      </c>
      <c r="K320" s="26">
        <v>44517134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573</v>
      </c>
      <c r="C321" s="20"/>
      <c r="D321" s="28">
        <f>SUM(D316:D320)</f>
        <v>2293690713</v>
      </c>
      <c r="E321" s="29">
        <f>SUM(E316:E320)</f>
        <v>2293690713</v>
      </c>
      <c r="F321" s="29">
        <f>SUM(F316:F320)</f>
        <v>581751924</v>
      </c>
      <c r="G321" s="37">
        <f t="shared" si="60"/>
        <v>0.2536313726618816</v>
      </c>
      <c r="H321" s="28">
        <f aca="true" t="shared" si="64" ref="H321:W321">SUM(H316:H320)</f>
        <v>296367527</v>
      </c>
      <c r="I321" s="29">
        <f t="shared" si="64"/>
        <v>142924955</v>
      </c>
      <c r="J321" s="29">
        <f t="shared" si="64"/>
        <v>142459442</v>
      </c>
      <c r="K321" s="28">
        <f t="shared" si="64"/>
        <v>581751924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161137145</v>
      </c>
      <c r="E322" s="27">
        <v>161137145</v>
      </c>
      <c r="F322" s="27">
        <v>0</v>
      </c>
      <c r="G322" s="36">
        <f t="shared" si="60"/>
        <v>0</v>
      </c>
      <c r="H322" s="26">
        <v>0</v>
      </c>
      <c r="I322" s="27">
        <v>0</v>
      </c>
      <c r="J322" s="27">
        <v>0</v>
      </c>
      <c r="K322" s="26">
        <v>0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431093913</v>
      </c>
      <c r="E323" s="27">
        <v>450795744</v>
      </c>
      <c r="F323" s="27">
        <v>159061289</v>
      </c>
      <c r="G323" s="36">
        <f t="shared" si="60"/>
        <v>0.368971317393665</v>
      </c>
      <c r="H323" s="26">
        <v>120654228</v>
      </c>
      <c r="I323" s="27">
        <v>20425177</v>
      </c>
      <c r="J323" s="27">
        <v>17981884</v>
      </c>
      <c r="K323" s="26">
        <v>159061289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951102018</v>
      </c>
      <c r="E324" s="27">
        <v>989025122</v>
      </c>
      <c r="F324" s="27">
        <v>390277656</v>
      </c>
      <c r="G324" s="36">
        <f t="shared" si="60"/>
        <v>0.41034258009533525</v>
      </c>
      <c r="H324" s="26">
        <v>285807590</v>
      </c>
      <c r="I324" s="27">
        <v>46541841</v>
      </c>
      <c r="J324" s="27">
        <v>57928225</v>
      </c>
      <c r="K324" s="26">
        <v>390277656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1935233069</v>
      </c>
      <c r="E325" s="27">
        <v>1935233069</v>
      </c>
      <c r="F325" s="27">
        <v>350046938</v>
      </c>
      <c r="G325" s="36">
        <f t="shared" si="60"/>
        <v>0.18088102338023865</v>
      </c>
      <c r="H325" s="26">
        <v>121931912</v>
      </c>
      <c r="I325" s="27">
        <v>104104390</v>
      </c>
      <c r="J325" s="27">
        <v>124010636</v>
      </c>
      <c r="K325" s="26">
        <v>350046938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652306508</v>
      </c>
      <c r="E326" s="27">
        <v>654642349</v>
      </c>
      <c r="F326" s="27">
        <v>264674012</v>
      </c>
      <c r="G326" s="36">
        <f t="shared" si="60"/>
        <v>0.4057509909130019</v>
      </c>
      <c r="H326" s="26">
        <v>201670982</v>
      </c>
      <c r="I326" s="27">
        <v>28537886</v>
      </c>
      <c r="J326" s="27">
        <v>34465144</v>
      </c>
      <c r="K326" s="26">
        <v>264674012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665739931</v>
      </c>
      <c r="E327" s="27">
        <v>665739931</v>
      </c>
      <c r="F327" s="27">
        <v>151570449</v>
      </c>
      <c r="G327" s="36">
        <f t="shared" si="60"/>
        <v>0.22767216136837073</v>
      </c>
      <c r="H327" s="26">
        <v>56432381</v>
      </c>
      <c r="I327" s="27">
        <v>60289597</v>
      </c>
      <c r="J327" s="27">
        <v>34848471</v>
      </c>
      <c r="K327" s="26">
        <v>151570449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871258000</v>
      </c>
      <c r="E328" s="27">
        <v>871258000</v>
      </c>
      <c r="F328" s="27">
        <v>411065361</v>
      </c>
      <c r="G328" s="36">
        <f t="shared" si="60"/>
        <v>0.4718066990489614</v>
      </c>
      <c r="H328" s="26">
        <v>344376710</v>
      </c>
      <c r="I328" s="27">
        <v>35813838</v>
      </c>
      <c r="J328" s="27">
        <v>30874813</v>
      </c>
      <c r="K328" s="26">
        <v>411065361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345228671</v>
      </c>
      <c r="E329" s="27">
        <v>345228671</v>
      </c>
      <c r="F329" s="27">
        <v>76630507</v>
      </c>
      <c r="G329" s="36">
        <f t="shared" si="60"/>
        <v>0.221970286471369</v>
      </c>
      <c r="H329" s="26">
        <v>65933864</v>
      </c>
      <c r="I329" s="27">
        <v>6287990</v>
      </c>
      <c r="J329" s="27">
        <v>4408653</v>
      </c>
      <c r="K329" s="26">
        <v>76630507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590</v>
      </c>
      <c r="C330" s="20"/>
      <c r="D330" s="28">
        <f>SUM(D322:D329)</f>
        <v>6013099255</v>
      </c>
      <c r="E330" s="29">
        <f>SUM(E322:E329)</f>
        <v>6073060031</v>
      </c>
      <c r="F330" s="29">
        <f>SUM(F322:F329)</f>
        <v>1803326212</v>
      </c>
      <c r="G330" s="37">
        <f t="shared" si="60"/>
        <v>0.29989962505616413</v>
      </c>
      <c r="H330" s="28">
        <f aca="true" t="shared" si="65" ref="H330:W330">SUM(H322:H329)</f>
        <v>1196807667</v>
      </c>
      <c r="I330" s="29">
        <f t="shared" si="65"/>
        <v>302000719</v>
      </c>
      <c r="J330" s="29">
        <f t="shared" si="65"/>
        <v>304517826</v>
      </c>
      <c r="K330" s="28">
        <f t="shared" si="65"/>
        <v>1803326212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84753700</v>
      </c>
      <c r="E331" s="27">
        <v>84753700</v>
      </c>
      <c r="F331" s="27">
        <v>12417741</v>
      </c>
      <c r="G331" s="36">
        <f t="shared" si="60"/>
        <v>0.14651562114692337</v>
      </c>
      <c r="H331" s="26">
        <v>9916095</v>
      </c>
      <c r="I331" s="27">
        <v>73625</v>
      </c>
      <c r="J331" s="27">
        <v>2428021</v>
      </c>
      <c r="K331" s="26">
        <v>12417741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68652050</v>
      </c>
      <c r="E332" s="27">
        <v>68652050</v>
      </c>
      <c r="F332" s="27">
        <v>18943042</v>
      </c>
      <c r="G332" s="36">
        <f t="shared" si="60"/>
        <v>0.27592827890791316</v>
      </c>
      <c r="H332" s="26">
        <v>10762378</v>
      </c>
      <c r="I332" s="27">
        <v>5065437</v>
      </c>
      <c r="J332" s="27">
        <v>3115227</v>
      </c>
      <c r="K332" s="26">
        <v>18943042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310368455</v>
      </c>
      <c r="E333" s="27">
        <v>310368455</v>
      </c>
      <c r="F333" s="27">
        <v>128558077</v>
      </c>
      <c r="G333" s="36">
        <f t="shared" si="60"/>
        <v>0.4142111575095478</v>
      </c>
      <c r="H333" s="26">
        <v>70900076</v>
      </c>
      <c r="I333" s="27">
        <v>32125933</v>
      </c>
      <c r="J333" s="27">
        <v>25532068</v>
      </c>
      <c r="K333" s="26">
        <v>128558077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73276776</v>
      </c>
      <c r="E334" s="27">
        <v>73276776</v>
      </c>
      <c r="F334" s="27">
        <v>22092860</v>
      </c>
      <c r="G334" s="36">
        <f t="shared" si="60"/>
        <v>0.30149879956509</v>
      </c>
      <c r="H334" s="26">
        <v>12120333</v>
      </c>
      <c r="I334" s="27">
        <v>5784345</v>
      </c>
      <c r="J334" s="27">
        <v>4188182</v>
      </c>
      <c r="K334" s="26">
        <v>22092860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599</v>
      </c>
      <c r="C335" s="20"/>
      <c r="D335" s="28">
        <f>SUM(D331:D334)</f>
        <v>537050981</v>
      </c>
      <c r="E335" s="29">
        <f>SUM(E331:E334)</f>
        <v>537050981</v>
      </c>
      <c r="F335" s="29">
        <f>SUM(F331:F334)</f>
        <v>182011720</v>
      </c>
      <c r="G335" s="37">
        <f t="shared" si="60"/>
        <v>0.3389095755138375</v>
      </c>
      <c r="H335" s="28">
        <f aca="true" t="shared" si="66" ref="H335:W335">SUM(H331:H334)</f>
        <v>103698882</v>
      </c>
      <c r="I335" s="29">
        <f t="shared" si="66"/>
        <v>43049340</v>
      </c>
      <c r="J335" s="29">
        <f t="shared" si="66"/>
        <v>35263498</v>
      </c>
      <c r="K335" s="28">
        <f t="shared" si="66"/>
        <v>182011720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58952587481</v>
      </c>
      <c r="E336" s="29">
        <f>SUM(E300,E302:E307,E309:E314,E316:E320,E322:E329,E331:E334)</f>
        <v>59090714310</v>
      </c>
      <c r="F336" s="29">
        <f>SUM(F300,F302:F307,F309:F314,F316:F320,F322:F329,F331:F334)</f>
        <v>15439396932</v>
      </c>
      <c r="G336" s="37">
        <f t="shared" si="60"/>
        <v>0.2618951532360816</v>
      </c>
      <c r="H336" s="28">
        <f aca="true" t="shared" si="67" ref="H336:W336">SUM(H300,H302:H307,H309:H314,H316:H320,H322:H329,H331:H334)</f>
        <v>6625502045</v>
      </c>
      <c r="I336" s="29">
        <f t="shared" si="67"/>
        <v>4799137299</v>
      </c>
      <c r="J336" s="29">
        <f t="shared" si="67"/>
        <v>4014757588</v>
      </c>
      <c r="K336" s="28">
        <f t="shared" si="67"/>
        <v>15439396932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383995945756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384136579585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97422399729</v>
      </c>
      <c r="G337" s="39">
        <f t="shared" si="60"/>
        <v>0.2537068445793031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47224067803</v>
      </c>
      <c r="I337" s="33">
        <f t="shared" si="68"/>
        <v>27001078447</v>
      </c>
      <c r="J337" s="33">
        <f t="shared" si="68"/>
        <v>23197253479</v>
      </c>
      <c r="K337" s="32">
        <f t="shared" si="68"/>
        <v>97422399729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0"/>
  <sheetViews>
    <sheetView showGridLines="0" zoomScalePageLayoutView="0" workbookViewId="0" topLeftCell="A1">
      <selection activeCell="H6" sqref="H6:W36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602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1646166419</v>
      </c>
      <c r="E6" s="27">
        <v>1646166419</v>
      </c>
      <c r="F6" s="27">
        <v>127625174</v>
      </c>
      <c r="G6" s="36">
        <f>IF($D6=0,0,$F6/$D6)</f>
        <v>0.07752871916651581</v>
      </c>
      <c r="H6" s="26">
        <v>2308097</v>
      </c>
      <c r="I6" s="27">
        <v>40221732</v>
      </c>
      <c r="J6" s="27">
        <v>85095345</v>
      </c>
      <c r="K6" s="26">
        <v>127625174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22</v>
      </c>
      <c r="B7" s="16" t="s">
        <v>25</v>
      </c>
      <c r="C7" s="17" t="s">
        <v>26</v>
      </c>
      <c r="D7" s="26">
        <v>1601891266</v>
      </c>
      <c r="E7" s="27">
        <v>1601891266</v>
      </c>
      <c r="F7" s="27">
        <v>231495787</v>
      </c>
      <c r="G7" s="36">
        <f>IF($D7=0,0,$F7/$D7)</f>
        <v>0.14451404531223658</v>
      </c>
      <c r="H7" s="26">
        <v>40189928</v>
      </c>
      <c r="I7" s="27">
        <v>89580008</v>
      </c>
      <c r="J7" s="27">
        <v>101725851</v>
      </c>
      <c r="K7" s="26">
        <v>231495787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27</v>
      </c>
      <c r="C8" s="20"/>
      <c r="D8" s="28">
        <f>SUM(D6:D7)</f>
        <v>3248057685</v>
      </c>
      <c r="E8" s="29">
        <f>SUM(E6:E7)</f>
        <v>3248057685</v>
      </c>
      <c r="F8" s="29">
        <f>SUM(F6:F7)</f>
        <v>359120961</v>
      </c>
      <c r="G8" s="37">
        <f>IF($D8=0,0,$F8/$D8)</f>
        <v>0.11056483468827309</v>
      </c>
      <c r="H8" s="28">
        <f aca="true" t="shared" si="0" ref="H8:W8">SUM(H6:H7)</f>
        <v>42498025</v>
      </c>
      <c r="I8" s="29">
        <f t="shared" si="0"/>
        <v>129801740</v>
      </c>
      <c r="J8" s="29">
        <f t="shared" si="0"/>
        <v>186821196</v>
      </c>
      <c r="K8" s="28">
        <f t="shared" si="0"/>
        <v>359120961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28</v>
      </c>
      <c r="B9" s="16" t="s">
        <v>29</v>
      </c>
      <c r="C9" s="17" t="s">
        <v>30</v>
      </c>
      <c r="D9" s="26">
        <v>64760430</v>
      </c>
      <c r="E9" s="27">
        <v>64760430</v>
      </c>
      <c r="F9" s="27">
        <v>13618236</v>
      </c>
      <c r="G9" s="36">
        <f>IF($D9=0,0,$F9/$D9)</f>
        <v>0.21028637394779498</v>
      </c>
      <c r="H9" s="26">
        <v>0</v>
      </c>
      <c r="I9" s="27">
        <v>7811152</v>
      </c>
      <c r="J9" s="27">
        <v>5807084</v>
      </c>
      <c r="K9" s="26">
        <v>13618236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33150200</v>
      </c>
      <c r="E10" s="27">
        <v>33150200</v>
      </c>
      <c r="F10" s="27">
        <v>678089</v>
      </c>
      <c r="G10" s="36">
        <f aca="true" t="shared" si="1" ref="G10:G52">IF($D10=0,0,$F10/$D10)</f>
        <v>0.020455050044946937</v>
      </c>
      <c r="H10" s="26">
        <v>0</v>
      </c>
      <c r="I10" s="27">
        <v>0</v>
      </c>
      <c r="J10" s="27">
        <v>678089</v>
      </c>
      <c r="K10" s="26">
        <v>678089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149402625</v>
      </c>
      <c r="E11" s="27">
        <v>149402625</v>
      </c>
      <c r="F11" s="27">
        <v>0</v>
      </c>
      <c r="G11" s="36">
        <f t="shared" si="1"/>
        <v>0</v>
      </c>
      <c r="H11" s="26">
        <v>0</v>
      </c>
      <c r="I11" s="27">
        <v>0</v>
      </c>
      <c r="J11" s="27">
        <v>0</v>
      </c>
      <c r="K11" s="26">
        <v>0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46013710</v>
      </c>
      <c r="E12" s="27">
        <v>46013710</v>
      </c>
      <c r="F12" s="27">
        <v>4051792</v>
      </c>
      <c r="G12" s="36">
        <f t="shared" si="1"/>
        <v>0.08805619020939628</v>
      </c>
      <c r="H12" s="26">
        <v>1989687</v>
      </c>
      <c r="I12" s="27">
        <v>1676822</v>
      </c>
      <c r="J12" s="27">
        <v>385283</v>
      </c>
      <c r="K12" s="26">
        <v>4051792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78155048</v>
      </c>
      <c r="E13" s="27">
        <v>78155048</v>
      </c>
      <c r="F13" s="27">
        <v>7587310</v>
      </c>
      <c r="G13" s="36">
        <f t="shared" si="1"/>
        <v>0.0970802295457614</v>
      </c>
      <c r="H13" s="26">
        <v>4689085</v>
      </c>
      <c r="I13" s="27">
        <v>1325856</v>
      </c>
      <c r="J13" s="27">
        <v>1572369</v>
      </c>
      <c r="K13" s="26">
        <v>7587310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59679721</v>
      </c>
      <c r="E14" s="27">
        <v>59679721</v>
      </c>
      <c r="F14" s="27">
        <v>397755</v>
      </c>
      <c r="G14" s="36">
        <f t="shared" si="1"/>
        <v>0.006664826734025784</v>
      </c>
      <c r="H14" s="26">
        <v>0</v>
      </c>
      <c r="I14" s="27">
        <v>37021</v>
      </c>
      <c r="J14" s="27">
        <v>360734</v>
      </c>
      <c r="K14" s="26">
        <v>397755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19943892</v>
      </c>
      <c r="E15" s="27">
        <v>19943892</v>
      </c>
      <c r="F15" s="27">
        <v>4002011</v>
      </c>
      <c r="G15" s="36">
        <f t="shared" si="1"/>
        <v>0.20066349135865758</v>
      </c>
      <c r="H15" s="26">
        <v>1599485</v>
      </c>
      <c r="I15" s="27">
        <v>946264</v>
      </c>
      <c r="J15" s="27">
        <v>1456262</v>
      </c>
      <c r="K15" s="26">
        <v>4002011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1012000</v>
      </c>
      <c r="E16" s="27">
        <v>1012000</v>
      </c>
      <c r="F16" s="27">
        <v>109853</v>
      </c>
      <c r="G16" s="36">
        <f t="shared" si="1"/>
        <v>0.108550395256917</v>
      </c>
      <c r="H16" s="26">
        <v>0</v>
      </c>
      <c r="I16" s="27">
        <v>0</v>
      </c>
      <c r="J16" s="27">
        <v>109853</v>
      </c>
      <c r="K16" s="26">
        <v>109853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46</v>
      </c>
      <c r="C17" s="20"/>
      <c r="D17" s="28">
        <f>SUM(D9:D16)</f>
        <v>452117626</v>
      </c>
      <c r="E17" s="29">
        <f>SUM(E9:E16)</f>
        <v>452117626</v>
      </c>
      <c r="F17" s="29">
        <f>SUM(F9:F16)</f>
        <v>30445046</v>
      </c>
      <c r="G17" s="37">
        <f t="shared" si="1"/>
        <v>0.0673387725874682</v>
      </c>
      <c r="H17" s="28">
        <f aca="true" t="shared" si="2" ref="H17:W17">SUM(H9:H16)</f>
        <v>8278257</v>
      </c>
      <c r="I17" s="29">
        <f t="shared" si="2"/>
        <v>11797115</v>
      </c>
      <c r="J17" s="29">
        <f t="shared" si="2"/>
        <v>10369674</v>
      </c>
      <c r="K17" s="28">
        <f t="shared" si="2"/>
        <v>30445046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77867140</v>
      </c>
      <c r="E18" s="27">
        <v>77867140</v>
      </c>
      <c r="F18" s="27">
        <v>11573875</v>
      </c>
      <c r="G18" s="36">
        <f t="shared" si="1"/>
        <v>0.14863618979713394</v>
      </c>
      <c r="H18" s="26">
        <v>2340929</v>
      </c>
      <c r="I18" s="27">
        <v>2967338</v>
      </c>
      <c r="J18" s="27">
        <v>6265608</v>
      </c>
      <c r="K18" s="26">
        <v>11573875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68776000</v>
      </c>
      <c r="E19" s="27">
        <v>68776000</v>
      </c>
      <c r="F19" s="27">
        <v>2779063</v>
      </c>
      <c r="G19" s="36">
        <f t="shared" si="1"/>
        <v>0.040407453181342326</v>
      </c>
      <c r="H19" s="26">
        <v>35703</v>
      </c>
      <c r="I19" s="27">
        <v>0</v>
      </c>
      <c r="J19" s="27">
        <v>2743360</v>
      </c>
      <c r="K19" s="26">
        <v>2779063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17714250</v>
      </c>
      <c r="E20" s="27">
        <v>17714250</v>
      </c>
      <c r="F20" s="27">
        <v>2714583</v>
      </c>
      <c r="G20" s="36">
        <f t="shared" si="1"/>
        <v>0.1532428976671324</v>
      </c>
      <c r="H20" s="26">
        <v>0</v>
      </c>
      <c r="I20" s="27">
        <v>903548</v>
      </c>
      <c r="J20" s="27">
        <v>1811035</v>
      </c>
      <c r="K20" s="26">
        <v>2714583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32145300</v>
      </c>
      <c r="E21" s="27">
        <v>32145300</v>
      </c>
      <c r="F21" s="27">
        <v>1053314</v>
      </c>
      <c r="G21" s="36">
        <f t="shared" si="1"/>
        <v>0.03276727857571714</v>
      </c>
      <c r="H21" s="26">
        <v>147033</v>
      </c>
      <c r="I21" s="27">
        <v>774055</v>
      </c>
      <c r="J21" s="27">
        <v>132226</v>
      </c>
      <c r="K21" s="26">
        <v>1053314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30401022</v>
      </c>
      <c r="E22" s="27">
        <v>30401022</v>
      </c>
      <c r="F22" s="27">
        <v>2891841</v>
      </c>
      <c r="G22" s="36">
        <f t="shared" si="1"/>
        <v>0.09512315079407528</v>
      </c>
      <c r="H22" s="26">
        <v>481991</v>
      </c>
      <c r="I22" s="27">
        <v>1594292</v>
      </c>
      <c r="J22" s="27">
        <v>815558</v>
      </c>
      <c r="K22" s="26">
        <v>2891841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45389300</v>
      </c>
      <c r="E23" s="27">
        <v>45389300</v>
      </c>
      <c r="F23" s="27">
        <v>10054120</v>
      </c>
      <c r="G23" s="36">
        <f t="shared" si="1"/>
        <v>0.2215085934350166</v>
      </c>
      <c r="H23" s="26">
        <v>725190</v>
      </c>
      <c r="I23" s="27">
        <v>3109127</v>
      </c>
      <c r="J23" s="27">
        <v>6219803</v>
      </c>
      <c r="K23" s="26">
        <v>10054120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537521028</v>
      </c>
      <c r="E24" s="27">
        <v>537521028</v>
      </c>
      <c r="F24" s="27">
        <v>55122322</v>
      </c>
      <c r="G24" s="36">
        <f t="shared" si="1"/>
        <v>0.10254914529594925</v>
      </c>
      <c r="H24" s="26">
        <v>1238803</v>
      </c>
      <c r="I24" s="27">
        <v>14813675</v>
      </c>
      <c r="J24" s="27">
        <v>39069844</v>
      </c>
      <c r="K24" s="26">
        <v>55122322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61</v>
      </c>
      <c r="C25" s="20"/>
      <c r="D25" s="28">
        <f>SUM(D18:D24)</f>
        <v>809814040</v>
      </c>
      <c r="E25" s="29">
        <f>SUM(E18:E24)</f>
        <v>809814040</v>
      </c>
      <c r="F25" s="29">
        <f>SUM(F18:F24)</f>
        <v>86189118</v>
      </c>
      <c r="G25" s="37">
        <f t="shared" si="1"/>
        <v>0.10643075291705241</v>
      </c>
      <c r="H25" s="28">
        <f aca="true" t="shared" si="3" ref="H25:W25">SUM(H18:H24)</f>
        <v>4969649</v>
      </c>
      <c r="I25" s="29">
        <f t="shared" si="3"/>
        <v>24162035</v>
      </c>
      <c r="J25" s="29">
        <f t="shared" si="3"/>
        <v>57057434</v>
      </c>
      <c r="K25" s="28">
        <f t="shared" si="3"/>
        <v>86189118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34343509</v>
      </c>
      <c r="E26" s="27">
        <v>34343509</v>
      </c>
      <c r="F26" s="27">
        <v>3329971</v>
      </c>
      <c r="G26" s="36">
        <f t="shared" si="1"/>
        <v>0.09696070951864587</v>
      </c>
      <c r="H26" s="26">
        <v>1862000</v>
      </c>
      <c r="I26" s="27">
        <v>67971</v>
      </c>
      <c r="J26" s="27">
        <v>1400000</v>
      </c>
      <c r="K26" s="26">
        <v>3329971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47930046</v>
      </c>
      <c r="E27" s="27">
        <v>47930046</v>
      </c>
      <c r="F27" s="27">
        <v>4842466</v>
      </c>
      <c r="G27" s="36">
        <f t="shared" si="1"/>
        <v>0.10103194977113103</v>
      </c>
      <c r="H27" s="26">
        <v>1637163</v>
      </c>
      <c r="I27" s="27">
        <v>1345254</v>
      </c>
      <c r="J27" s="27">
        <v>1860049</v>
      </c>
      <c r="K27" s="26">
        <v>4842466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40357950</v>
      </c>
      <c r="E28" s="27">
        <v>40357950</v>
      </c>
      <c r="F28" s="27">
        <v>5556972</v>
      </c>
      <c r="G28" s="36">
        <f t="shared" si="1"/>
        <v>0.13769212757337773</v>
      </c>
      <c r="H28" s="26">
        <v>1392</v>
      </c>
      <c r="I28" s="27">
        <v>1489475</v>
      </c>
      <c r="J28" s="27">
        <v>4066105</v>
      </c>
      <c r="K28" s="26">
        <v>5556972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66641500</v>
      </c>
      <c r="E29" s="27">
        <v>66641500</v>
      </c>
      <c r="F29" s="27">
        <v>9172876</v>
      </c>
      <c r="G29" s="36">
        <f t="shared" si="1"/>
        <v>0.13764510102563718</v>
      </c>
      <c r="H29" s="26">
        <v>1874298</v>
      </c>
      <c r="I29" s="27">
        <v>5076465</v>
      </c>
      <c r="J29" s="27">
        <v>2222113</v>
      </c>
      <c r="K29" s="26">
        <v>9172876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31850000</v>
      </c>
      <c r="E30" s="27">
        <v>31850000</v>
      </c>
      <c r="F30" s="27">
        <v>4906090</v>
      </c>
      <c r="G30" s="36">
        <f t="shared" si="1"/>
        <v>0.15403736263736265</v>
      </c>
      <c r="H30" s="26">
        <v>267520</v>
      </c>
      <c r="I30" s="27">
        <v>2582927</v>
      </c>
      <c r="J30" s="27">
        <v>2055643</v>
      </c>
      <c r="K30" s="26">
        <v>4906090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67784200</v>
      </c>
      <c r="E31" s="27">
        <v>67784200</v>
      </c>
      <c r="F31" s="27">
        <v>0</v>
      </c>
      <c r="G31" s="36">
        <f t="shared" si="1"/>
        <v>0</v>
      </c>
      <c r="H31" s="26">
        <v>0</v>
      </c>
      <c r="I31" s="27">
        <v>0</v>
      </c>
      <c r="J31" s="27">
        <v>0</v>
      </c>
      <c r="K31" s="26">
        <v>0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611254155</v>
      </c>
      <c r="E32" s="27">
        <v>611254155</v>
      </c>
      <c r="F32" s="27">
        <v>39093522</v>
      </c>
      <c r="G32" s="36">
        <f t="shared" si="1"/>
        <v>0.06395624746305406</v>
      </c>
      <c r="H32" s="26">
        <v>181626</v>
      </c>
      <c r="I32" s="27">
        <v>8133920</v>
      </c>
      <c r="J32" s="27">
        <v>30777976</v>
      </c>
      <c r="K32" s="26">
        <v>39093522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76</v>
      </c>
      <c r="C33" s="20"/>
      <c r="D33" s="28">
        <f>SUM(D26:D32)</f>
        <v>900161360</v>
      </c>
      <c r="E33" s="29">
        <f>SUM(E26:E32)</f>
        <v>900161360</v>
      </c>
      <c r="F33" s="29">
        <f>SUM(F26:F32)</f>
        <v>66901897</v>
      </c>
      <c r="G33" s="37">
        <f t="shared" si="1"/>
        <v>0.07432211598151692</v>
      </c>
      <c r="H33" s="28">
        <f aca="true" t="shared" si="4" ref="H33:W33">SUM(H26:H32)</f>
        <v>5823999</v>
      </c>
      <c r="I33" s="29">
        <f t="shared" si="4"/>
        <v>18696012</v>
      </c>
      <c r="J33" s="29">
        <f t="shared" si="4"/>
        <v>42381886</v>
      </c>
      <c r="K33" s="28">
        <f t="shared" si="4"/>
        <v>66901897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88177500</v>
      </c>
      <c r="E34" s="27">
        <v>88177500</v>
      </c>
      <c r="F34" s="27">
        <v>14792027</v>
      </c>
      <c r="G34" s="36">
        <f t="shared" si="1"/>
        <v>0.16775285078393015</v>
      </c>
      <c r="H34" s="26">
        <v>2748056</v>
      </c>
      <c r="I34" s="27">
        <v>8858065</v>
      </c>
      <c r="J34" s="27">
        <v>3185906</v>
      </c>
      <c r="K34" s="26">
        <v>14792027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79628421</v>
      </c>
      <c r="E35" s="27">
        <v>79628421</v>
      </c>
      <c r="F35" s="27">
        <v>6575427</v>
      </c>
      <c r="G35" s="36">
        <f t="shared" si="1"/>
        <v>0.08257638312330719</v>
      </c>
      <c r="H35" s="26">
        <v>2135207</v>
      </c>
      <c r="I35" s="27">
        <v>1353915</v>
      </c>
      <c r="J35" s="27">
        <v>3086305</v>
      </c>
      <c r="K35" s="26">
        <v>6575427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37556300</v>
      </c>
      <c r="E36" s="27">
        <v>37556300</v>
      </c>
      <c r="F36" s="27">
        <v>0</v>
      </c>
      <c r="G36" s="36">
        <f t="shared" si="1"/>
        <v>0</v>
      </c>
      <c r="H36" s="26">
        <v>0</v>
      </c>
      <c r="I36" s="27">
        <v>0</v>
      </c>
      <c r="J36" s="27">
        <v>0</v>
      </c>
      <c r="K36" s="26">
        <v>0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258546000</v>
      </c>
      <c r="E37" s="27">
        <v>258546000</v>
      </c>
      <c r="F37" s="27">
        <v>34157027</v>
      </c>
      <c r="G37" s="36">
        <f t="shared" si="1"/>
        <v>0.1321119916765295</v>
      </c>
      <c r="H37" s="26">
        <v>8483244</v>
      </c>
      <c r="I37" s="27">
        <v>13495801</v>
      </c>
      <c r="J37" s="27">
        <v>12177982</v>
      </c>
      <c r="K37" s="26">
        <v>34157027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85</v>
      </c>
      <c r="C38" s="20"/>
      <c r="D38" s="28">
        <f>SUM(D34:D37)</f>
        <v>463908221</v>
      </c>
      <c r="E38" s="29">
        <f>SUM(E34:E37)</f>
        <v>463908221</v>
      </c>
      <c r="F38" s="29">
        <f>SUM(F34:F37)</f>
        <v>55524481</v>
      </c>
      <c r="G38" s="37">
        <f t="shared" si="1"/>
        <v>0.11968850407589565</v>
      </c>
      <c r="H38" s="28">
        <f aca="true" t="shared" si="5" ref="H38:W38">SUM(H34:H37)</f>
        <v>13366507</v>
      </c>
      <c r="I38" s="29">
        <f t="shared" si="5"/>
        <v>23707781</v>
      </c>
      <c r="J38" s="29">
        <f t="shared" si="5"/>
        <v>18450193</v>
      </c>
      <c r="K38" s="28">
        <f t="shared" si="5"/>
        <v>55524481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144013235</v>
      </c>
      <c r="E39" s="27">
        <v>144013235</v>
      </c>
      <c r="F39" s="27">
        <v>24769411</v>
      </c>
      <c r="G39" s="36">
        <f t="shared" si="1"/>
        <v>0.1719939906912028</v>
      </c>
      <c r="H39" s="26">
        <v>3336028</v>
      </c>
      <c r="I39" s="27">
        <v>11538883</v>
      </c>
      <c r="J39" s="27">
        <v>9894500</v>
      </c>
      <c r="K39" s="26">
        <v>24769411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70043500</v>
      </c>
      <c r="E40" s="27">
        <v>70243500</v>
      </c>
      <c r="F40" s="27">
        <v>7953686</v>
      </c>
      <c r="G40" s="36">
        <f t="shared" si="1"/>
        <v>0.11355352031237731</v>
      </c>
      <c r="H40" s="26">
        <v>1098994</v>
      </c>
      <c r="I40" s="27">
        <v>4943059</v>
      </c>
      <c r="J40" s="27">
        <v>1911633</v>
      </c>
      <c r="K40" s="26">
        <v>7953686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113390700</v>
      </c>
      <c r="E41" s="27">
        <v>113390700</v>
      </c>
      <c r="F41" s="27">
        <v>6441001</v>
      </c>
      <c r="G41" s="36">
        <f t="shared" si="1"/>
        <v>0.05680360911432772</v>
      </c>
      <c r="H41" s="26">
        <v>3869373</v>
      </c>
      <c r="I41" s="27">
        <v>2390918</v>
      </c>
      <c r="J41" s="27">
        <v>180710</v>
      </c>
      <c r="K41" s="26">
        <v>6441001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57679712</v>
      </c>
      <c r="E42" s="27">
        <v>57679712</v>
      </c>
      <c r="F42" s="27">
        <v>14721034</v>
      </c>
      <c r="G42" s="36">
        <f t="shared" si="1"/>
        <v>0.25522031039267323</v>
      </c>
      <c r="H42" s="26">
        <v>65372</v>
      </c>
      <c r="I42" s="27">
        <v>8331860</v>
      </c>
      <c r="J42" s="27">
        <v>6323802</v>
      </c>
      <c r="K42" s="26">
        <v>14721034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235716483</v>
      </c>
      <c r="E43" s="27">
        <v>235716483</v>
      </c>
      <c r="F43" s="27">
        <v>40653025</v>
      </c>
      <c r="G43" s="36">
        <f t="shared" si="1"/>
        <v>0.17246577109331807</v>
      </c>
      <c r="H43" s="26">
        <v>18448601</v>
      </c>
      <c r="I43" s="27">
        <v>5882136</v>
      </c>
      <c r="J43" s="27">
        <v>16322288</v>
      </c>
      <c r="K43" s="26">
        <v>40653025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1263232525</v>
      </c>
      <c r="E44" s="27">
        <v>1263232525</v>
      </c>
      <c r="F44" s="27">
        <v>327128630</v>
      </c>
      <c r="G44" s="36">
        <f t="shared" si="1"/>
        <v>0.2589615320425667</v>
      </c>
      <c r="H44" s="26">
        <v>0</v>
      </c>
      <c r="I44" s="27">
        <v>120480422</v>
      </c>
      <c r="J44" s="27">
        <v>206648208</v>
      </c>
      <c r="K44" s="26">
        <v>327128630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98</v>
      </c>
      <c r="C45" s="20"/>
      <c r="D45" s="28">
        <f>SUM(D39:D44)</f>
        <v>1884076155</v>
      </c>
      <c r="E45" s="29">
        <f>SUM(E39:E44)</f>
        <v>1884276155</v>
      </c>
      <c r="F45" s="29">
        <f>SUM(F39:F44)</f>
        <v>421666787</v>
      </c>
      <c r="G45" s="37">
        <f t="shared" si="1"/>
        <v>0.22380559611721215</v>
      </c>
      <c r="H45" s="28">
        <f aca="true" t="shared" si="6" ref="H45:W45">SUM(H39:H44)</f>
        <v>26818368</v>
      </c>
      <c r="I45" s="29">
        <f t="shared" si="6"/>
        <v>153567278</v>
      </c>
      <c r="J45" s="29">
        <f t="shared" si="6"/>
        <v>241281141</v>
      </c>
      <c r="K45" s="28">
        <f t="shared" si="6"/>
        <v>421666787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170708272</v>
      </c>
      <c r="E46" s="27">
        <v>170708272</v>
      </c>
      <c r="F46" s="27">
        <v>24802326</v>
      </c>
      <c r="G46" s="36">
        <f t="shared" si="1"/>
        <v>0.14529070975541244</v>
      </c>
      <c r="H46" s="26">
        <v>9603249</v>
      </c>
      <c r="I46" s="27">
        <v>15306</v>
      </c>
      <c r="J46" s="27">
        <v>15183771</v>
      </c>
      <c r="K46" s="26">
        <v>24802326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139019720</v>
      </c>
      <c r="E47" s="27">
        <v>139019720</v>
      </c>
      <c r="F47" s="27">
        <v>31729533</v>
      </c>
      <c r="G47" s="36">
        <f t="shared" si="1"/>
        <v>0.22823764139360947</v>
      </c>
      <c r="H47" s="26">
        <v>9121920</v>
      </c>
      <c r="I47" s="27">
        <v>17791353</v>
      </c>
      <c r="J47" s="27">
        <v>4816260</v>
      </c>
      <c r="K47" s="26">
        <v>31729533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115202431</v>
      </c>
      <c r="E48" s="27">
        <v>115202431</v>
      </c>
      <c r="F48" s="27">
        <v>53429389</v>
      </c>
      <c r="G48" s="36">
        <f t="shared" si="1"/>
        <v>0.4637869924810875</v>
      </c>
      <c r="H48" s="26">
        <v>4370983</v>
      </c>
      <c r="I48" s="27">
        <v>17539580</v>
      </c>
      <c r="J48" s="27">
        <v>31518826</v>
      </c>
      <c r="K48" s="26">
        <v>53429389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90549200</v>
      </c>
      <c r="E49" s="27">
        <v>90549200</v>
      </c>
      <c r="F49" s="27">
        <v>13184825</v>
      </c>
      <c r="G49" s="36">
        <f t="shared" si="1"/>
        <v>0.14560951394380073</v>
      </c>
      <c r="H49" s="26">
        <v>2057839</v>
      </c>
      <c r="I49" s="27">
        <v>5997538</v>
      </c>
      <c r="J49" s="27">
        <v>5129448</v>
      </c>
      <c r="K49" s="26">
        <v>13184825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532273748</v>
      </c>
      <c r="E50" s="27">
        <v>532273748</v>
      </c>
      <c r="F50" s="27">
        <v>171261520</v>
      </c>
      <c r="G50" s="36">
        <f t="shared" si="1"/>
        <v>0.32175458707762533</v>
      </c>
      <c r="H50" s="26">
        <v>52155698</v>
      </c>
      <c r="I50" s="27">
        <v>63541722</v>
      </c>
      <c r="J50" s="27">
        <v>55564100</v>
      </c>
      <c r="K50" s="26">
        <v>171261520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109</v>
      </c>
      <c r="C51" s="20"/>
      <c r="D51" s="28">
        <f>SUM(D46:D50)</f>
        <v>1047753371</v>
      </c>
      <c r="E51" s="29">
        <f>SUM(E46:E50)</f>
        <v>1047753371</v>
      </c>
      <c r="F51" s="29">
        <f>SUM(F46:F50)</f>
        <v>294407593</v>
      </c>
      <c r="G51" s="37">
        <f t="shared" si="1"/>
        <v>0.28098940184655347</v>
      </c>
      <c r="H51" s="28">
        <f aca="true" t="shared" si="7" ref="H51:W51">SUM(H46:H50)</f>
        <v>77309689</v>
      </c>
      <c r="I51" s="29">
        <f t="shared" si="7"/>
        <v>104885499</v>
      </c>
      <c r="J51" s="29">
        <f t="shared" si="7"/>
        <v>112212405</v>
      </c>
      <c r="K51" s="28">
        <f t="shared" si="7"/>
        <v>294407593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8805888458</v>
      </c>
      <c r="E52" s="29">
        <f>SUM(E6:E7,E9:E16,E18:E24,E26:E32,E34:E37,E39:E44,E46:E50)</f>
        <v>8806088458</v>
      </c>
      <c r="F52" s="29">
        <f>SUM(F6:F7,F9:F16,F18:F24,F26:F32,F34:F37,F39:F44,F46:F50)</f>
        <v>1314255883</v>
      </c>
      <c r="G52" s="37">
        <f t="shared" si="1"/>
        <v>0.1492473915912506</v>
      </c>
      <c r="H52" s="28">
        <f aca="true" t="shared" si="8" ref="H52:W52">SUM(H6:H7,H9:H16,H18:H24,H26:H32,H34:H37,H39:H44,H46:H50)</f>
        <v>179064494</v>
      </c>
      <c r="I52" s="29">
        <f t="shared" si="8"/>
        <v>466617460</v>
      </c>
      <c r="J52" s="29">
        <f t="shared" si="8"/>
        <v>668573929</v>
      </c>
      <c r="K52" s="28">
        <f t="shared" si="8"/>
        <v>1314255883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1139436203</v>
      </c>
      <c r="E55" s="27">
        <v>1139436203</v>
      </c>
      <c r="F55" s="27">
        <v>123823860</v>
      </c>
      <c r="G55" s="36">
        <f aca="true" t="shared" si="9" ref="G55:G83">IF($D55=0,0,$F55/$D55)</f>
        <v>0.10867116533070172</v>
      </c>
      <c r="H55" s="26">
        <v>150129</v>
      </c>
      <c r="I55" s="27">
        <v>53662332</v>
      </c>
      <c r="J55" s="27">
        <v>70011399</v>
      </c>
      <c r="K55" s="26">
        <v>123823860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27</v>
      </c>
      <c r="C56" s="20"/>
      <c r="D56" s="28">
        <f>D55</f>
        <v>1139436203</v>
      </c>
      <c r="E56" s="29">
        <f>E55</f>
        <v>1139436203</v>
      </c>
      <c r="F56" s="29">
        <f>F55</f>
        <v>123823860</v>
      </c>
      <c r="G56" s="37">
        <f t="shared" si="9"/>
        <v>0.10867116533070172</v>
      </c>
      <c r="H56" s="28">
        <f aca="true" t="shared" si="10" ref="H56:W56">H55</f>
        <v>150129</v>
      </c>
      <c r="I56" s="29">
        <f t="shared" si="10"/>
        <v>53662332</v>
      </c>
      <c r="J56" s="29">
        <f t="shared" si="10"/>
        <v>70011399</v>
      </c>
      <c r="K56" s="28">
        <f t="shared" si="10"/>
        <v>123823860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46877001</v>
      </c>
      <c r="E57" s="27">
        <v>46877001</v>
      </c>
      <c r="F57" s="27">
        <v>3642001</v>
      </c>
      <c r="G57" s="36">
        <f t="shared" si="9"/>
        <v>0.07769270478715137</v>
      </c>
      <c r="H57" s="26">
        <v>2092300</v>
      </c>
      <c r="I57" s="27">
        <v>1125371</v>
      </c>
      <c r="J57" s="27">
        <v>424330</v>
      </c>
      <c r="K57" s="26">
        <v>3642001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57533000</v>
      </c>
      <c r="E58" s="27">
        <v>57533000</v>
      </c>
      <c r="F58" s="27">
        <v>7872950</v>
      </c>
      <c r="G58" s="36">
        <f t="shared" si="9"/>
        <v>0.13684233396485496</v>
      </c>
      <c r="H58" s="26">
        <v>1690548</v>
      </c>
      <c r="I58" s="27">
        <v>3216732</v>
      </c>
      <c r="J58" s="27">
        <v>2965670</v>
      </c>
      <c r="K58" s="26">
        <v>7872950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68671701</v>
      </c>
      <c r="E59" s="27">
        <v>68671701</v>
      </c>
      <c r="F59" s="27">
        <v>6028906</v>
      </c>
      <c r="G59" s="36">
        <f t="shared" si="9"/>
        <v>0.0877931653389509</v>
      </c>
      <c r="H59" s="26">
        <v>910351</v>
      </c>
      <c r="I59" s="27">
        <v>5116555</v>
      </c>
      <c r="J59" s="27">
        <v>2000</v>
      </c>
      <c r="K59" s="26">
        <v>6028906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1438000</v>
      </c>
      <c r="E60" s="27">
        <v>1438000</v>
      </c>
      <c r="F60" s="27">
        <v>0</v>
      </c>
      <c r="G60" s="36">
        <f t="shared" si="9"/>
        <v>0</v>
      </c>
      <c r="H60" s="26">
        <v>0</v>
      </c>
      <c r="I60" s="27">
        <v>0</v>
      </c>
      <c r="J60" s="27">
        <v>0</v>
      </c>
      <c r="K60" s="26">
        <v>0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122</v>
      </c>
      <c r="C61" s="20"/>
      <c r="D61" s="28">
        <f>SUM(D57:D60)</f>
        <v>174519702</v>
      </c>
      <c r="E61" s="29">
        <f>SUM(E57:E60)</f>
        <v>174519702</v>
      </c>
      <c r="F61" s="29">
        <f>SUM(F57:F60)</f>
        <v>17543857</v>
      </c>
      <c r="G61" s="37">
        <f t="shared" si="9"/>
        <v>0.10052651247364609</v>
      </c>
      <c r="H61" s="28">
        <f aca="true" t="shared" si="11" ref="H61:W61">SUM(H57:H60)</f>
        <v>4693199</v>
      </c>
      <c r="I61" s="29">
        <f t="shared" si="11"/>
        <v>9458658</v>
      </c>
      <c r="J61" s="29">
        <f t="shared" si="11"/>
        <v>3392000</v>
      </c>
      <c r="K61" s="28">
        <f t="shared" si="11"/>
        <v>17543857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51263000</v>
      </c>
      <c r="E62" s="27">
        <v>51263000</v>
      </c>
      <c r="F62" s="27">
        <v>2635812</v>
      </c>
      <c r="G62" s="36">
        <f t="shared" si="9"/>
        <v>0.051417435577316976</v>
      </c>
      <c r="H62" s="26">
        <v>189203</v>
      </c>
      <c r="I62" s="27">
        <v>1605883</v>
      </c>
      <c r="J62" s="27">
        <v>840726</v>
      </c>
      <c r="K62" s="26">
        <v>2635812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72432450</v>
      </c>
      <c r="E63" s="27">
        <v>72432450</v>
      </c>
      <c r="F63" s="27">
        <v>17671159</v>
      </c>
      <c r="G63" s="36">
        <f t="shared" si="9"/>
        <v>0.24396743448551028</v>
      </c>
      <c r="H63" s="26">
        <v>10884510</v>
      </c>
      <c r="I63" s="27">
        <v>0</v>
      </c>
      <c r="J63" s="27">
        <v>6786649</v>
      </c>
      <c r="K63" s="26">
        <v>17671159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51964000</v>
      </c>
      <c r="E64" s="27">
        <v>51964000</v>
      </c>
      <c r="F64" s="27">
        <v>0</v>
      </c>
      <c r="G64" s="36">
        <f t="shared" si="9"/>
        <v>0</v>
      </c>
      <c r="H64" s="26">
        <v>0</v>
      </c>
      <c r="I64" s="27">
        <v>0</v>
      </c>
      <c r="J64" s="27">
        <v>0</v>
      </c>
      <c r="K64" s="26">
        <v>0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181215135</v>
      </c>
      <c r="E65" s="27">
        <v>181215135</v>
      </c>
      <c r="F65" s="27">
        <v>38068541</v>
      </c>
      <c r="G65" s="36">
        <f t="shared" si="9"/>
        <v>0.2100737391498784</v>
      </c>
      <c r="H65" s="26">
        <v>10336265</v>
      </c>
      <c r="I65" s="27">
        <v>14724551</v>
      </c>
      <c r="J65" s="27">
        <v>13007725</v>
      </c>
      <c r="K65" s="26">
        <v>38068541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40546000</v>
      </c>
      <c r="E66" s="27">
        <v>40546000</v>
      </c>
      <c r="F66" s="27">
        <v>13400162</v>
      </c>
      <c r="G66" s="36">
        <f t="shared" si="9"/>
        <v>0.33049282296650717</v>
      </c>
      <c r="H66" s="26">
        <v>2801220</v>
      </c>
      <c r="I66" s="27">
        <v>4605710</v>
      </c>
      <c r="J66" s="27">
        <v>5993232</v>
      </c>
      <c r="K66" s="26">
        <v>13400162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3250000</v>
      </c>
      <c r="E67" s="27">
        <v>3250000</v>
      </c>
      <c r="F67" s="27">
        <v>141617</v>
      </c>
      <c r="G67" s="36">
        <f t="shared" si="9"/>
        <v>0.04357446153846154</v>
      </c>
      <c r="H67" s="26">
        <v>22388</v>
      </c>
      <c r="I67" s="27">
        <v>49619</v>
      </c>
      <c r="J67" s="27">
        <v>69610</v>
      </c>
      <c r="K67" s="26">
        <v>141617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135</v>
      </c>
      <c r="C68" s="20"/>
      <c r="D68" s="28">
        <f>SUM(D62:D67)</f>
        <v>400670585</v>
      </c>
      <c r="E68" s="29">
        <f>SUM(E62:E67)</f>
        <v>400670585</v>
      </c>
      <c r="F68" s="29">
        <f>SUM(F62:F67)</f>
        <v>71917291</v>
      </c>
      <c r="G68" s="37">
        <f t="shared" si="9"/>
        <v>0.17949231536425367</v>
      </c>
      <c r="H68" s="28">
        <f aca="true" t="shared" si="12" ref="H68:W68">SUM(H62:H67)</f>
        <v>24233586</v>
      </c>
      <c r="I68" s="29">
        <f t="shared" si="12"/>
        <v>20985763</v>
      </c>
      <c r="J68" s="29">
        <f t="shared" si="12"/>
        <v>26697942</v>
      </c>
      <c r="K68" s="28">
        <f t="shared" si="12"/>
        <v>71917291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166241150</v>
      </c>
      <c r="E69" s="27">
        <v>166241150</v>
      </c>
      <c r="F69" s="27">
        <v>10122693</v>
      </c>
      <c r="G69" s="36">
        <f t="shared" si="9"/>
        <v>0.06089162039603311</v>
      </c>
      <c r="H69" s="26">
        <v>2538878</v>
      </c>
      <c r="I69" s="27">
        <v>2947839</v>
      </c>
      <c r="J69" s="27">
        <v>4635976</v>
      </c>
      <c r="K69" s="26">
        <v>10122693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69280515</v>
      </c>
      <c r="E70" s="27">
        <v>69280515</v>
      </c>
      <c r="F70" s="27">
        <v>15594985</v>
      </c>
      <c r="G70" s="36">
        <f t="shared" si="9"/>
        <v>0.22509914945060672</v>
      </c>
      <c r="H70" s="26">
        <v>4641942</v>
      </c>
      <c r="I70" s="27">
        <v>10953043</v>
      </c>
      <c r="J70" s="27">
        <v>0</v>
      </c>
      <c r="K70" s="26">
        <v>15594985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98761001</v>
      </c>
      <c r="E71" s="27">
        <v>98761001</v>
      </c>
      <c r="F71" s="27">
        <v>7498029</v>
      </c>
      <c r="G71" s="36">
        <f t="shared" si="9"/>
        <v>0.07592094980892306</v>
      </c>
      <c r="H71" s="26">
        <v>2502812</v>
      </c>
      <c r="I71" s="27">
        <v>2456498</v>
      </c>
      <c r="J71" s="27">
        <v>2538719</v>
      </c>
      <c r="K71" s="26">
        <v>7498029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272431999</v>
      </c>
      <c r="E72" s="27">
        <v>272431999</v>
      </c>
      <c r="F72" s="27">
        <v>14565105</v>
      </c>
      <c r="G72" s="36">
        <f t="shared" si="9"/>
        <v>0.05346326809428873</v>
      </c>
      <c r="H72" s="26">
        <v>7777771</v>
      </c>
      <c r="I72" s="27">
        <v>0</v>
      </c>
      <c r="J72" s="27">
        <v>6787334</v>
      </c>
      <c r="K72" s="26">
        <v>14565105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84454002</v>
      </c>
      <c r="E73" s="27">
        <v>84454002</v>
      </c>
      <c r="F73" s="27">
        <v>23307546</v>
      </c>
      <c r="G73" s="36">
        <f t="shared" si="9"/>
        <v>0.27597917739884015</v>
      </c>
      <c r="H73" s="26">
        <v>10797829</v>
      </c>
      <c r="I73" s="27">
        <v>3559308</v>
      </c>
      <c r="J73" s="27">
        <v>8950409</v>
      </c>
      <c r="K73" s="26">
        <v>23307546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46964400</v>
      </c>
      <c r="E74" s="27">
        <v>46964400</v>
      </c>
      <c r="F74" s="27">
        <v>5027623</v>
      </c>
      <c r="G74" s="36">
        <f t="shared" si="9"/>
        <v>0.10705178816294895</v>
      </c>
      <c r="H74" s="26">
        <v>594066</v>
      </c>
      <c r="I74" s="27">
        <v>2221672</v>
      </c>
      <c r="J74" s="27">
        <v>2211885</v>
      </c>
      <c r="K74" s="26">
        <v>5027623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241500</v>
      </c>
      <c r="E75" s="27">
        <v>241500</v>
      </c>
      <c r="F75" s="27">
        <v>0</v>
      </c>
      <c r="G75" s="36">
        <f t="shared" si="9"/>
        <v>0</v>
      </c>
      <c r="H75" s="26">
        <v>0</v>
      </c>
      <c r="I75" s="27">
        <v>0</v>
      </c>
      <c r="J75" s="27">
        <v>0</v>
      </c>
      <c r="K75" s="26">
        <v>0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150</v>
      </c>
      <c r="C76" s="20"/>
      <c r="D76" s="28">
        <f>SUM(D69:D75)</f>
        <v>738374567</v>
      </c>
      <c r="E76" s="29">
        <f>SUM(E69:E75)</f>
        <v>738374567</v>
      </c>
      <c r="F76" s="29">
        <f>SUM(F69:F75)</f>
        <v>76115981</v>
      </c>
      <c r="G76" s="37">
        <f t="shared" si="9"/>
        <v>0.10308586509047514</v>
      </c>
      <c r="H76" s="28">
        <f aca="true" t="shared" si="13" ref="H76:W76">SUM(H69:H75)</f>
        <v>28853298</v>
      </c>
      <c r="I76" s="29">
        <f t="shared" si="13"/>
        <v>22138360</v>
      </c>
      <c r="J76" s="29">
        <f t="shared" si="13"/>
        <v>25124323</v>
      </c>
      <c r="K76" s="28">
        <f t="shared" si="13"/>
        <v>76115981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76152742</v>
      </c>
      <c r="E77" s="27">
        <v>76152742</v>
      </c>
      <c r="F77" s="27">
        <v>7618224</v>
      </c>
      <c r="G77" s="36">
        <f t="shared" si="9"/>
        <v>0.1000387353090976</v>
      </c>
      <c r="H77" s="26">
        <v>5530010</v>
      </c>
      <c r="I77" s="27">
        <v>1200014</v>
      </c>
      <c r="J77" s="27">
        <v>888200</v>
      </c>
      <c r="K77" s="26">
        <v>7618224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90078001</v>
      </c>
      <c r="E78" s="27">
        <v>90078001</v>
      </c>
      <c r="F78" s="27">
        <v>7243558</v>
      </c>
      <c r="G78" s="36">
        <f t="shared" si="9"/>
        <v>0.08041428450438193</v>
      </c>
      <c r="H78" s="26">
        <v>790681</v>
      </c>
      <c r="I78" s="27">
        <v>5592537</v>
      </c>
      <c r="J78" s="27">
        <v>860340</v>
      </c>
      <c r="K78" s="26">
        <v>7243558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166156660</v>
      </c>
      <c r="E79" s="27">
        <v>166156660</v>
      </c>
      <c r="F79" s="27">
        <v>10706501</v>
      </c>
      <c r="G79" s="36">
        <f t="shared" si="9"/>
        <v>0.06443618329834025</v>
      </c>
      <c r="H79" s="26">
        <v>0</v>
      </c>
      <c r="I79" s="27">
        <v>8873835</v>
      </c>
      <c r="J79" s="27">
        <v>1832666</v>
      </c>
      <c r="K79" s="26">
        <v>10706501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33091914</v>
      </c>
      <c r="E80" s="27">
        <v>33091914</v>
      </c>
      <c r="F80" s="27">
        <v>0</v>
      </c>
      <c r="G80" s="36">
        <f t="shared" si="9"/>
        <v>0</v>
      </c>
      <c r="H80" s="26">
        <v>0</v>
      </c>
      <c r="I80" s="27">
        <v>0</v>
      </c>
      <c r="J80" s="27">
        <v>0</v>
      </c>
      <c r="K80" s="26">
        <v>0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2915000</v>
      </c>
      <c r="E81" s="27">
        <v>2915000</v>
      </c>
      <c r="F81" s="27">
        <v>0</v>
      </c>
      <c r="G81" s="36">
        <f t="shared" si="9"/>
        <v>0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161</v>
      </c>
      <c r="C82" s="20"/>
      <c r="D82" s="28">
        <f>SUM(D77:D81)</f>
        <v>368394317</v>
      </c>
      <c r="E82" s="29">
        <f>SUM(E77:E81)</f>
        <v>368394317</v>
      </c>
      <c r="F82" s="29">
        <f>SUM(F77:F81)</f>
        <v>25568283</v>
      </c>
      <c r="G82" s="37">
        <f t="shared" si="9"/>
        <v>0.0694046618531306</v>
      </c>
      <c r="H82" s="28">
        <f aca="true" t="shared" si="14" ref="H82:W82">SUM(H77:H81)</f>
        <v>6320691</v>
      </c>
      <c r="I82" s="29">
        <f t="shared" si="14"/>
        <v>15666386</v>
      </c>
      <c r="J82" s="29">
        <f t="shared" si="14"/>
        <v>3581206</v>
      </c>
      <c r="K82" s="28">
        <f t="shared" si="14"/>
        <v>25568283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162</v>
      </c>
      <c r="C83" s="20"/>
      <c r="D83" s="28">
        <f>SUM(D55,D57:D60,D62:D67,D69:D75,D77:D81)</f>
        <v>2821395374</v>
      </c>
      <c r="E83" s="29">
        <f>SUM(E55,E57:E60,E62:E67,E69:E75,E77:E81)</f>
        <v>2821395374</v>
      </c>
      <c r="F83" s="29">
        <f>SUM(F55,F57:F60,F62:F67,F69:F75,F77:F81)</f>
        <v>314969272</v>
      </c>
      <c r="G83" s="37">
        <f t="shared" si="9"/>
        <v>0.11163599221241227</v>
      </c>
      <c r="H83" s="28">
        <f aca="true" t="shared" si="15" ref="H83:W83">SUM(H55,H57:H60,H62:H67,H69:H75,H77:H81)</f>
        <v>64250903</v>
      </c>
      <c r="I83" s="29">
        <f t="shared" si="15"/>
        <v>121911499</v>
      </c>
      <c r="J83" s="29">
        <f t="shared" si="15"/>
        <v>128806870</v>
      </c>
      <c r="K83" s="28">
        <f t="shared" si="15"/>
        <v>314969272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6715955712</v>
      </c>
      <c r="E86" s="27">
        <v>6715955712</v>
      </c>
      <c r="F86" s="27">
        <v>364303747</v>
      </c>
      <c r="G86" s="36">
        <f aca="true" t="shared" si="16" ref="G86:G99">IF($D86=0,0,$F86/$D86)</f>
        <v>0.054244513010868405</v>
      </c>
      <c r="H86" s="26">
        <v>12513429</v>
      </c>
      <c r="I86" s="27">
        <v>93635217</v>
      </c>
      <c r="J86" s="27">
        <v>258155101</v>
      </c>
      <c r="K86" s="26">
        <v>364303747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8589421000</v>
      </c>
      <c r="E87" s="27">
        <v>8589421000</v>
      </c>
      <c r="F87" s="27">
        <v>476036000</v>
      </c>
      <c r="G87" s="36">
        <f t="shared" si="16"/>
        <v>0.05542119777340056</v>
      </c>
      <c r="H87" s="26">
        <v>28857000</v>
      </c>
      <c r="I87" s="27">
        <v>93296000</v>
      </c>
      <c r="J87" s="27">
        <v>353883000</v>
      </c>
      <c r="K87" s="26">
        <v>476036000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3860284040</v>
      </c>
      <c r="E88" s="27">
        <v>3860284040</v>
      </c>
      <c r="F88" s="27">
        <v>138599731</v>
      </c>
      <c r="G88" s="36">
        <f t="shared" si="16"/>
        <v>0.03590402404689371</v>
      </c>
      <c r="H88" s="26">
        <v>-443277</v>
      </c>
      <c r="I88" s="27">
        <v>61036541</v>
      </c>
      <c r="J88" s="27">
        <v>78006467</v>
      </c>
      <c r="K88" s="26">
        <v>138599731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27</v>
      </c>
      <c r="C89" s="20"/>
      <c r="D89" s="28">
        <f>SUM(D86:D88)</f>
        <v>19165660752</v>
      </c>
      <c r="E89" s="29">
        <f>SUM(E86:E88)</f>
        <v>19165660752</v>
      </c>
      <c r="F89" s="29">
        <f>SUM(F86:F88)</f>
        <v>978939478</v>
      </c>
      <c r="G89" s="37">
        <f t="shared" si="16"/>
        <v>0.051077783890015084</v>
      </c>
      <c r="H89" s="28">
        <f aca="true" t="shared" si="17" ref="H89:W89">SUM(H86:H88)</f>
        <v>40927152</v>
      </c>
      <c r="I89" s="29">
        <f t="shared" si="17"/>
        <v>247967758</v>
      </c>
      <c r="J89" s="29">
        <f t="shared" si="17"/>
        <v>690044568</v>
      </c>
      <c r="K89" s="28">
        <f t="shared" si="17"/>
        <v>978939478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423588837</v>
      </c>
      <c r="E90" s="27">
        <v>423588837</v>
      </c>
      <c r="F90" s="27">
        <v>32762067</v>
      </c>
      <c r="G90" s="36">
        <f t="shared" si="16"/>
        <v>0.07734402830828141</v>
      </c>
      <c r="H90" s="26">
        <v>0</v>
      </c>
      <c r="I90" s="27">
        <v>22979613</v>
      </c>
      <c r="J90" s="27">
        <v>9782454</v>
      </c>
      <c r="K90" s="26">
        <v>32762067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143993000</v>
      </c>
      <c r="E91" s="27">
        <v>150130256</v>
      </c>
      <c r="F91" s="27">
        <v>19175048</v>
      </c>
      <c r="G91" s="36">
        <f t="shared" si="16"/>
        <v>0.13316652892848957</v>
      </c>
      <c r="H91" s="26">
        <v>1115523</v>
      </c>
      <c r="I91" s="27">
        <v>12421377</v>
      </c>
      <c r="J91" s="27">
        <v>5638148</v>
      </c>
      <c r="K91" s="26">
        <v>19175048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95562925</v>
      </c>
      <c r="E92" s="27">
        <v>95562925</v>
      </c>
      <c r="F92" s="27">
        <v>5638604</v>
      </c>
      <c r="G92" s="36">
        <f t="shared" si="16"/>
        <v>0.05900409599224804</v>
      </c>
      <c r="H92" s="26">
        <v>0</v>
      </c>
      <c r="I92" s="27">
        <v>3852163</v>
      </c>
      <c r="J92" s="27">
        <v>1786441</v>
      </c>
      <c r="K92" s="26">
        <v>5638604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6000000</v>
      </c>
      <c r="E93" s="27">
        <v>6000000</v>
      </c>
      <c r="F93" s="27">
        <v>243302</v>
      </c>
      <c r="G93" s="36">
        <f t="shared" si="16"/>
        <v>0.040550333333333334</v>
      </c>
      <c r="H93" s="26">
        <v>0</v>
      </c>
      <c r="I93" s="27">
        <v>142625</v>
      </c>
      <c r="J93" s="27">
        <v>100677</v>
      </c>
      <c r="K93" s="26">
        <v>243302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178</v>
      </c>
      <c r="C94" s="20"/>
      <c r="D94" s="28">
        <f>SUM(D90:D93)</f>
        <v>669144762</v>
      </c>
      <c r="E94" s="29">
        <f>SUM(E90:E93)</f>
        <v>675282018</v>
      </c>
      <c r="F94" s="29">
        <f>SUM(F90:F93)</f>
        <v>57819021</v>
      </c>
      <c r="G94" s="37">
        <f t="shared" si="16"/>
        <v>0.08640734304963445</v>
      </c>
      <c r="H94" s="28">
        <f aca="true" t="shared" si="18" ref="H94:W94">SUM(H90:H93)</f>
        <v>1115523</v>
      </c>
      <c r="I94" s="29">
        <f t="shared" si="18"/>
        <v>39395778</v>
      </c>
      <c r="J94" s="29">
        <f t="shared" si="18"/>
        <v>17307720</v>
      </c>
      <c r="K94" s="28">
        <f t="shared" si="18"/>
        <v>57819021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293878065</v>
      </c>
      <c r="E95" s="27">
        <v>293878065</v>
      </c>
      <c r="F95" s="27">
        <v>48529834</v>
      </c>
      <c r="G95" s="36">
        <f t="shared" si="16"/>
        <v>0.16513595187854527</v>
      </c>
      <c r="H95" s="26">
        <v>4013386</v>
      </c>
      <c r="I95" s="27">
        <v>21643753</v>
      </c>
      <c r="J95" s="27">
        <v>22872695</v>
      </c>
      <c r="K95" s="26">
        <v>48529834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124298600</v>
      </c>
      <c r="E96" s="27">
        <v>124298600</v>
      </c>
      <c r="F96" s="27">
        <v>9749854</v>
      </c>
      <c r="G96" s="36">
        <f t="shared" si="16"/>
        <v>0.07843896874140176</v>
      </c>
      <c r="H96" s="26">
        <v>782651</v>
      </c>
      <c r="I96" s="27">
        <v>1900925</v>
      </c>
      <c r="J96" s="27">
        <v>7066278</v>
      </c>
      <c r="K96" s="26">
        <v>9749854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156634000</v>
      </c>
      <c r="E97" s="27">
        <v>156634000</v>
      </c>
      <c r="F97" s="27">
        <v>13008264</v>
      </c>
      <c r="G97" s="36">
        <f t="shared" si="16"/>
        <v>0.08304878889640818</v>
      </c>
      <c r="H97" s="26">
        <v>0</v>
      </c>
      <c r="I97" s="27">
        <v>9970181</v>
      </c>
      <c r="J97" s="27">
        <v>3038083</v>
      </c>
      <c r="K97" s="26">
        <v>13008264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10000000</v>
      </c>
      <c r="E98" s="27">
        <v>10000000</v>
      </c>
      <c r="F98" s="27">
        <v>15727118</v>
      </c>
      <c r="G98" s="36">
        <f t="shared" si="16"/>
        <v>1.5727118</v>
      </c>
      <c r="H98" s="26">
        <v>6462000</v>
      </c>
      <c r="I98" s="27">
        <v>6462000</v>
      </c>
      <c r="J98" s="27">
        <v>2803118</v>
      </c>
      <c r="K98" s="26">
        <v>15727118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187</v>
      </c>
      <c r="C99" s="20"/>
      <c r="D99" s="28">
        <f>SUM(D95:D98)</f>
        <v>584810665</v>
      </c>
      <c r="E99" s="29">
        <f>SUM(E95:E98)</f>
        <v>584810665</v>
      </c>
      <c r="F99" s="29">
        <f>SUM(F95:F98)</f>
        <v>87015070</v>
      </c>
      <c r="G99" s="37">
        <f t="shared" si="16"/>
        <v>0.14879186582549755</v>
      </c>
      <c r="H99" s="28">
        <f aca="true" t="shared" si="19" ref="H99:W99">SUM(H95:H98)</f>
        <v>11258037</v>
      </c>
      <c r="I99" s="29">
        <f t="shared" si="19"/>
        <v>39976859</v>
      </c>
      <c r="J99" s="29">
        <f t="shared" si="19"/>
        <v>35780174</v>
      </c>
      <c r="K99" s="28">
        <f t="shared" si="19"/>
        <v>87015070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188</v>
      </c>
      <c r="C100" s="20"/>
      <c r="D100" s="28">
        <f>SUM(D86:D88,D90:D93,D95:D98)</f>
        <v>20419616179</v>
      </c>
      <c r="E100" s="29">
        <f>SUM(E86:E88,E90:E93,E95:E98)</f>
        <v>20425753435</v>
      </c>
      <c r="F100" s="29">
        <f>SUM(F86:F88,F90:F93,F95:F98)</f>
        <v>1123773569</v>
      </c>
      <c r="G100" s="37">
        <f>IF($D100=0,0,$F100/$D100)</f>
        <v>0.05503402018671215</v>
      </c>
      <c r="H100" s="28">
        <f aca="true" t="shared" si="20" ref="H100:W100">SUM(H86:H88,H90:H93,H95:H98)</f>
        <v>53300712</v>
      </c>
      <c r="I100" s="29">
        <f t="shared" si="20"/>
        <v>327340395</v>
      </c>
      <c r="J100" s="29">
        <f t="shared" si="20"/>
        <v>743132462</v>
      </c>
      <c r="K100" s="28">
        <f t="shared" si="20"/>
        <v>1123773569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7340084000</v>
      </c>
      <c r="E103" s="27">
        <v>7340084000</v>
      </c>
      <c r="F103" s="27">
        <v>891584000</v>
      </c>
      <c r="G103" s="36">
        <f aca="true" t="shared" si="21" ref="G103:G134">IF($D103=0,0,$F103/$D103)</f>
        <v>0.1214678197143248</v>
      </c>
      <c r="H103" s="26">
        <v>380039000</v>
      </c>
      <c r="I103" s="27">
        <v>272037000</v>
      </c>
      <c r="J103" s="27">
        <v>239508000</v>
      </c>
      <c r="K103" s="26">
        <v>891584000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27</v>
      </c>
      <c r="C104" s="20"/>
      <c r="D104" s="28">
        <f>D103</f>
        <v>7340084000</v>
      </c>
      <c r="E104" s="29">
        <f>E103</f>
        <v>7340084000</v>
      </c>
      <c r="F104" s="29">
        <f>F103</f>
        <v>891584000</v>
      </c>
      <c r="G104" s="37">
        <f t="shared" si="21"/>
        <v>0.1214678197143248</v>
      </c>
      <c r="H104" s="28">
        <f aca="true" t="shared" si="22" ref="H104:W104">H103</f>
        <v>380039000</v>
      </c>
      <c r="I104" s="29">
        <f t="shared" si="22"/>
        <v>272037000</v>
      </c>
      <c r="J104" s="29">
        <f t="shared" si="22"/>
        <v>239508000</v>
      </c>
      <c r="K104" s="28">
        <f t="shared" si="22"/>
        <v>891584000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74070000</v>
      </c>
      <c r="E105" s="27">
        <v>74070000</v>
      </c>
      <c r="F105" s="27">
        <v>11142934</v>
      </c>
      <c r="G105" s="36">
        <f t="shared" si="21"/>
        <v>0.1504378830835696</v>
      </c>
      <c r="H105" s="26">
        <v>583256</v>
      </c>
      <c r="I105" s="27">
        <v>1213083</v>
      </c>
      <c r="J105" s="27">
        <v>9346595</v>
      </c>
      <c r="K105" s="26">
        <v>11142934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79080589</v>
      </c>
      <c r="E106" s="27">
        <v>79080589</v>
      </c>
      <c r="F106" s="27">
        <v>13004100</v>
      </c>
      <c r="G106" s="36">
        <f t="shared" si="21"/>
        <v>0.1644411120913629</v>
      </c>
      <c r="H106" s="26">
        <v>950195</v>
      </c>
      <c r="I106" s="27">
        <v>7511310</v>
      </c>
      <c r="J106" s="27">
        <v>4542595</v>
      </c>
      <c r="K106" s="26">
        <v>13004100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79111974</v>
      </c>
      <c r="E107" s="27">
        <v>79111974</v>
      </c>
      <c r="F107" s="27">
        <v>6170603</v>
      </c>
      <c r="G107" s="36">
        <f t="shared" si="21"/>
        <v>0.07799834447311352</v>
      </c>
      <c r="H107" s="26">
        <v>1398054</v>
      </c>
      <c r="I107" s="27">
        <v>238981</v>
      </c>
      <c r="J107" s="27">
        <v>4533568</v>
      </c>
      <c r="K107" s="26">
        <v>6170603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132788185</v>
      </c>
      <c r="E108" s="27">
        <v>132788185</v>
      </c>
      <c r="F108" s="27">
        <v>19488059</v>
      </c>
      <c r="G108" s="36">
        <f t="shared" si="21"/>
        <v>0.14676048927093926</v>
      </c>
      <c r="H108" s="26">
        <v>1569201</v>
      </c>
      <c r="I108" s="27">
        <v>17475998</v>
      </c>
      <c r="J108" s="27">
        <v>442860</v>
      </c>
      <c r="K108" s="26">
        <v>19488059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362325304</v>
      </c>
      <c r="E109" s="27">
        <v>362325304</v>
      </c>
      <c r="F109" s="27">
        <v>65275704</v>
      </c>
      <c r="G109" s="36">
        <f t="shared" si="21"/>
        <v>0.1801577291990625</v>
      </c>
      <c r="H109" s="26">
        <v>29973255</v>
      </c>
      <c r="I109" s="27">
        <v>22061434</v>
      </c>
      <c r="J109" s="27">
        <v>13241015</v>
      </c>
      <c r="K109" s="26">
        <v>65275704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202</v>
      </c>
      <c r="C110" s="20"/>
      <c r="D110" s="28">
        <f>SUM(D105:D109)</f>
        <v>727376052</v>
      </c>
      <c r="E110" s="29">
        <f>SUM(E105:E109)</f>
        <v>727376052</v>
      </c>
      <c r="F110" s="29">
        <f>SUM(F105:F109)</f>
        <v>115081400</v>
      </c>
      <c r="G110" s="37">
        <f t="shared" si="21"/>
        <v>0.1582144472361595</v>
      </c>
      <c r="H110" s="28">
        <f aca="true" t="shared" si="23" ref="H110:W110">SUM(H105:H109)</f>
        <v>34473961</v>
      </c>
      <c r="I110" s="29">
        <f t="shared" si="23"/>
        <v>48500806</v>
      </c>
      <c r="J110" s="29">
        <f t="shared" si="23"/>
        <v>32106633</v>
      </c>
      <c r="K110" s="28">
        <f t="shared" si="23"/>
        <v>115081400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40516000</v>
      </c>
      <c r="E111" s="27">
        <v>40516000</v>
      </c>
      <c r="F111" s="27">
        <v>6403410</v>
      </c>
      <c r="G111" s="36">
        <f t="shared" si="21"/>
        <v>0.15804645078487511</v>
      </c>
      <c r="H111" s="26">
        <v>4775677</v>
      </c>
      <c r="I111" s="27">
        <v>781280</v>
      </c>
      <c r="J111" s="27">
        <v>846453</v>
      </c>
      <c r="K111" s="26">
        <v>6403410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30406771</v>
      </c>
      <c r="E112" s="27">
        <v>30406771</v>
      </c>
      <c r="F112" s="27">
        <v>7272646</v>
      </c>
      <c r="G112" s="36">
        <f t="shared" si="21"/>
        <v>0.23917850402464635</v>
      </c>
      <c r="H112" s="26">
        <v>1253368</v>
      </c>
      <c r="I112" s="27">
        <v>1440302</v>
      </c>
      <c r="J112" s="27">
        <v>4578976</v>
      </c>
      <c r="K112" s="26">
        <v>7272646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12164000</v>
      </c>
      <c r="E113" s="27">
        <v>12164000</v>
      </c>
      <c r="F113" s="27">
        <v>438597</v>
      </c>
      <c r="G113" s="36">
        <f t="shared" si="21"/>
        <v>0.0360569713909898</v>
      </c>
      <c r="H113" s="26">
        <v>438597</v>
      </c>
      <c r="I113" s="27">
        <v>0</v>
      </c>
      <c r="J113" s="27">
        <v>0</v>
      </c>
      <c r="K113" s="26">
        <v>438597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18364000</v>
      </c>
      <c r="E114" s="27">
        <v>18364000</v>
      </c>
      <c r="F114" s="27">
        <v>1741309</v>
      </c>
      <c r="G114" s="36">
        <f t="shared" si="21"/>
        <v>0.09482187976475713</v>
      </c>
      <c r="H114" s="26">
        <v>0</v>
      </c>
      <c r="I114" s="27">
        <v>1137786</v>
      </c>
      <c r="J114" s="27">
        <v>603523</v>
      </c>
      <c r="K114" s="26">
        <v>1741309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698424000</v>
      </c>
      <c r="E115" s="27">
        <v>698424000</v>
      </c>
      <c r="F115" s="27">
        <v>39307238</v>
      </c>
      <c r="G115" s="36">
        <f t="shared" si="21"/>
        <v>0.056279907334226775</v>
      </c>
      <c r="H115" s="26">
        <v>-8444132</v>
      </c>
      <c r="I115" s="27">
        <v>15091329</v>
      </c>
      <c r="J115" s="27">
        <v>32660041</v>
      </c>
      <c r="K115" s="26">
        <v>39307238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22985000</v>
      </c>
      <c r="E116" s="27">
        <v>22985000</v>
      </c>
      <c r="F116" s="27">
        <v>2850608</v>
      </c>
      <c r="G116" s="36">
        <f t="shared" si="21"/>
        <v>0.12402036110506852</v>
      </c>
      <c r="H116" s="26">
        <v>219998</v>
      </c>
      <c r="I116" s="27">
        <v>1840905</v>
      </c>
      <c r="J116" s="27">
        <v>789705</v>
      </c>
      <c r="K116" s="26">
        <v>2850608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21005250</v>
      </c>
      <c r="E117" s="27">
        <v>21005250</v>
      </c>
      <c r="F117" s="27">
        <v>3352191</v>
      </c>
      <c r="G117" s="36">
        <f t="shared" si="21"/>
        <v>0.15958824579569394</v>
      </c>
      <c r="H117" s="26">
        <v>0</v>
      </c>
      <c r="I117" s="27">
        <v>3352191</v>
      </c>
      <c r="J117" s="27">
        <v>0</v>
      </c>
      <c r="K117" s="26">
        <v>3352191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201043639</v>
      </c>
      <c r="E118" s="27">
        <v>201043639</v>
      </c>
      <c r="F118" s="27">
        <v>34540144</v>
      </c>
      <c r="G118" s="36">
        <f t="shared" si="21"/>
        <v>0.1718042121193399</v>
      </c>
      <c r="H118" s="26">
        <v>0</v>
      </c>
      <c r="I118" s="27">
        <v>26012276</v>
      </c>
      <c r="J118" s="27">
        <v>8527868</v>
      </c>
      <c r="K118" s="26">
        <v>34540144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219</v>
      </c>
      <c r="C119" s="20"/>
      <c r="D119" s="28">
        <f>SUM(D111:D118)</f>
        <v>1044908660</v>
      </c>
      <c r="E119" s="29">
        <f>SUM(E111:E118)</f>
        <v>1044908660</v>
      </c>
      <c r="F119" s="29">
        <f>SUM(F111:F118)</f>
        <v>95906143</v>
      </c>
      <c r="G119" s="37">
        <f t="shared" si="21"/>
        <v>0.09178423595417422</v>
      </c>
      <c r="H119" s="28">
        <f aca="true" t="shared" si="24" ref="H119:W119">SUM(H111:H118)</f>
        <v>-1756492</v>
      </c>
      <c r="I119" s="29">
        <f t="shared" si="24"/>
        <v>49656069</v>
      </c>
      <c r="J119" s="29">
        <f t="shared" si="24"/>
        <v>48006566</v>
      </c>
      <c r="K119" s="28">
        <f t="shared" si="24"/>
        <v>95906143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75906000</v>
      </c>
      <c r="E120" s="27">
        <v>75906000</v>
      </c>
      <c r="F120" s="27">
        <v>21482764</v>
      </c>
      <c r="G120" s="36">
        <f t="shared" si="21"/>
        <v>0.2830179959423498</v>
      </c>
      <c r="H120" s="26">
        <v>3874606</v>
      </c>
      <c r="I120" s="27">
        <v>6100465</v>
      </c>
      <c r="J120" s="27">
        <v>11507693</v>
      </c>
      <c r="K120" s="26">
        <v>21482764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53876000</v>
      </c>
      <c r="E121" s="27">
        <v>53876000</v>
      </c>
      <c r="F121" s="27">
        <v>6898338</v>
      </c>
      <c r="G121" s="36">
        <f t="shared" si="21"/>
        <v>0.12804102012027618</v>
      </c>
      <c r="H121" s="26">
        <v>0</v>
      </c>
      <c r="I121" s="27">
        <v>0</v>
      </c>
      <c r="J121" s="27">
        <v>6898338</v>
      </c>
      <c r="K121" s="26">
        <v>6898338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89637597</v>
      </c>
      <c r="E122" s="27">
        <v>89637597</v>
      </c>
      <c r="F122" s="27">
        <v>1504349</v>
      </c>
      <c r="G122" s="36">
        <f t="shared" si="21"/>
        <v>0.016782567252444307</v>
      </c>
      <c r="H122" s="26">
        <v>0</v>
      </c>
      <c r="I122" s="27">
        <v>1032282</v>
      </c>
      <c r="J122" s="27">
        <v>472067</v>
      </c>
      <c r="K122" s="26">
        <v>1504349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371539000</v>
      </c>
      <c r="E123" s="27">
        <v>371539000</v>
      </c>
      <c r="F123" s="27">
        <v>52881000</v>
      </c>
      <c r="G123" s="36">
        <f t="shared" si="21"/>
        <v>0.14232960738980296</v>
      </c>
      <c r="H123" s="26">
        <v>27318000</v>
      </c>
      <c r="I123" s="27">
        <v>12132000</v>
      </c>
      <c r="J123" s="27">
        <v>13431000</v>
      </c>
      <c r="K123" s="26">
        <v>52881000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228</v>
      </c>
      <c r="C124" s="20"/>
      <c r="D124" s="28">
        <f>SUM(D120:D123)</f>
        <v>590958597</v>
      </c>
      <c r="E124" s="29">
        <f>SUM(E120:E123)</f>
        <v>590958597</v>
      </c>
      <c r="F124" s="29">
        <f>SUM(F120:F123)</f>
        <v>82766451</v>
      </c>
      <c r="G124" s="37">
        <f t="shared" si="21"/>
        <v>0.14005456798524246</v>
      </c>
      <c r="H124" s="28">
        <f aca="true" t="shared" si="25" ref="H124:W124">SUM(H120:H123)</f>
        <v>31192606</v>
      </c>
      <c r="I124" s="29">
        <f t="shared" si="25"/>
        <v>19264747</v>
      </c>
      <c r="J124" s="29">
        <f t="shared" si="25"/>
        <v>32309098</v>
      </c>
      <c r="K124" s="28">
        <f t="shared" si="25"/>
        <v>82766451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126725620</v>
      </c>
      <c r="E125" s="27">
        <v>126725620</v>
      </c>
      <c r="F125" s="27">
        <v>10897071</v>
      </c>
      <c r="G125" s="36">
        <f t="shared" si="21"/>
        <v>0.08598948657737875</v>
      </c>
      <c r="H125" s="26">
        <v>5169357</v>
      </c>
      <c r="I125" s="27">
        <v>5503214</v>
      </c>
      <c r="J125" s="27">
        <v>224500</v>
      </c>
      <c r="K125" s="26">
        <v>10897071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103028860</v>
      </c>
      <c r="E126" s="27">
        <v>103028860</v>
      </c>
      <c r="F126" s="27">
        <v>21309926</v>
      </c>
      <c r="G126" s="36">
        <f t="shared" si="21"/>
        <v>0.20683453160599855</v>
      </c>
      <c r="H126" s="26">
        <v>0</v>
      </c>
      <c r="I126" s="27">
        <v>15249095</v>
      </c>
      <c r="J126" s="27">
        <v>6060831</v>
      </c>
      <c r="K126" s="26">
        <v>21309926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72022000</v>
      </c>
      <c r="E127" s="27">
        <v>72022000</v>
      </c>
      <c r="F127" s="27">
        <v>13041352</v>
      </c>
      <c r="G127" s="36">
        <f t="shared" si="21"/>
        <v>0.18107456055094276</v>
      </c>
      <c r="H127" s="26">
        <v>1261989</v>
      </c>
      <c r="I127" s="27">
        <v>7204715</v>
      </c>
      <c r="J127" s="27">
        <v>4574648</v>
      </c>
      <c r="K127" s="26">
        <v>13041352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76546000</v>
      </c>
      <c r="E128" s="27">
        <v>76546000</v>
      </c>
      <c r="F128" s="27">
        <v>6488914</v>
      </c>
      <c r="G128" s="36">
        <f t="shared" si="21"/>
        <v>0.08477143155749484</v>
      </c>
      <c r="H128" s="26">
        <v>1042655</v>
      </c>
      <c r="I128" s="27">
        <v>4877936</v>
      </c>
      <c r="J128" s="27">
        <v>568323</v>
      </c>
      <c r="K128" s="26">
        <v>6488914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372432000</v>
      </c>
      <c r="E129" s="27">
        <v>372432000</v>
      </c>
      <c r="F129" s="27">
        <v>36624035</v>
      </c>
      <c r="G129" s="36">
        <f t="shared" si="21"/>
        <v>0.09833750859217254</v>
      </c>
      <c r="H129" s="26">
        <v>82650</v>
      </c>
      <c r="I129" s="27">
        <v>20962108</v>
      </c>
      <c r="J129" s="27">
        <v>15579277</v>
      </c>
      <c r="K129" s="26">
        <v>36624035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239</v>
      </c>
      <c r="C130" s="20"/>
      <c r="D130" s="28">
        <f>SUM(D125:D129)</f>
        <v>750754480</v>
      </c>
      <c r="E130" s="29">
        <f>SUM(E125:E129)</f>
        <v>750754480</v>
      </c>
      <c r="F130" s="29">
        <f>SUM(F125:F129)</f>
        <v>88361298</v>
      </c>
      <c r="G130" s="37">
        <f t="shared" si="21"/>
        <v>0.11769666429429765</v>
      </c>
      <c r="H130" s="28">
        <f aca="true" t="shared" si="26" ref="H130:W130">SUM(H125:H129)</f>
        <v>7556651</v>
      </c>
      <c r="I130" s="29">
        <f t="shared" si="26"/>
        <v>53797068</v>
      </c>
      <c r="J130" s="29">
        <f t="shared" si="26"/>
        <v>27007579</v>
      </c>
      <c r="K130" s="28">
        <f t="shared" si="26"/>
        <v>88361298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252778405</v>
      </c>
      <c r="E131" s="27">
        <v>252778405</v>
      </c>
      <c r="F131" s="27">
        <v>24726269</v>
      </c>
      <c r="G131" s="36">
        <f t="shared" si="21"/>
        <v>0.0978179643154248</v>
      </c>
      <c r="H131" s="26">
        <v>381524</v>
      </c>
      <c r="I131" s="27">
        <v>6685136</v>
      </c>
      <c r="J131" s="27">
        <v>17659609</v>
      </c>
      <c r="K131" s="26">
        <v>24726269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19743780</v>
      </c>
      <c r="E132" s="27">
        <v>19743780</v>
      </c>
      <c r="F132" s="27">
        <v>182000</v>
      </c>
      <c r="G132" s="36">
        <f t="shared" si="21"/>
        <v>0.009218092989285739</v>
      </c>
      <c r="H132" s="26">
        <v>0</v>
      </c>
      <c r="I132" s="27">
        <v>182000</v>
      </c>
      <c r="J132" s="27">
        <v>0</v>
      </c>
      <c r="K132" s="26">
        <v>182000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63247686</v>
      </c>
      <c r="E133" s="27">
        <v>63247686</v>
      </c>
      <c r="F133" s="27">
        <v>1115274</v>
      </c>
      <c r="G133" s="36">
        <f t="shared" si="21"/>
        <v>0.01763343563272813</v>
      </c>
      <c r="H133" s="26">
        <v>0</v>
      </c>
      <c r="I133" s="27">
        <v>54745</v>
      </c>
      <c r="J133" s="27">
        <v>1060529</v>
      </c>
      <c r="K133" s="26">
        <v>1115274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120067000</v>
      </c>
      <c r="E134" s="27">
        <v>120067000</v>
      </c>
      <c r="F134" s="27">
        <v>23126937</v>
      </c>
      <c r="G134" s="36">
        <f t="shared" si="21"/>
        <v>0.1926169305471112</v>
      </c>
      <c r="H134" s="26">
        <v>12516545</v>
      </c>
      <c r="I134" s="27">
        <v>3232989</v>
      </c>
      <c r="J134" s="27">
        <v>7377403</v>
      </c>
      <c r="K134" s="26">
        <v>23126937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248</v>
      </c>
      <c r="C135" s="20"/>
      <c r="D135" s="28">
        <f>SUM(D131:D134)</f>
        <v>455836871</v>
      </c>
      <c r="E135" s="29">
        <f>SUM(E131:E134)</f>
        <v>455836871</v>
      </c>
      <c r="F135" s="29">
        <f>SUM(F131:F134)</f>
        <v>49150480</v>
      </c>
      <c r="G135" s="37">
        <f aca="true" t="shared" si="27" ref="G135:G168">IF($D135=0,0,$F135/$D135)</f>
        <v>0.10782471345982893</v>
      </c>
      <c r="H135" s="28">
        <f aca="true" t="shared" si="28" ref="H135:W135">SUM(H131:H134)</f>
        <v>12898069</v>
      </c>
      <c r="I135" s="29">
        <f t="shared" si="28"/>
        <v>10154870</v>
      </c>
      <c r="J135" s="29">
        <f t="shared" si="28"/>
        <v>26097541</v>
      </c>
      <c r="K135" s="28">
        <f t="shared" si="28"/>
        <v>49150480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41764800</v>
      </c>
      <c r="E136" s="27">
        <v>41764800</v>
      </c>
      <c r="F136" s="27">
        <v>11065970</v>
      </c>
      <c r="G136" s="36">
        <f t="shared" si="27"/>
        <v>0.2649592479791595</v>
      </c>
      <c r="H136" s="26">
        <v>7228249</v>
      </c>
      <c r="I136" s="27">
        <v>1906312</v>
      </c>
      <c r="J136" s="27">
        <v>1931409</v>
      </c>
      <c r="K136" s="26">
        <v>11065970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64334969</v>
      </c>
      <c r="E137" s="27">
        <v>64334969</v>
      </c>
      <c r="F137" s="27">
        <v>12020343</v>
      </c>
      <c r="G137" s="36">
        <f t="shared" si="27"/>
        <v>0.1868399594627923</v>
      </c>
      <c r="H137" s="26">
        <v>8139068</v>
      </c>
      <c r="I137" s="27">
        <v>1754961</v>
      </c>
      <c r="J137" s="27">
        <v>2126314</v>
      </c>
      <c r="K137" s="26">
        <v>12020343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0</v>
      </c>
      <c r="E138" s="27">
        <v>0</v>
      </c>
      <c r="F138" s="27">
        <v>0</v>
      </c>
      <c r="G138" s="36">
        <f t="shared" si="27"/>
        <v>0</v>
      </c>
      <c r="H138" s="26">
        <v>0</v>
      </c>
      <c r="I138" s="27">
        <v>0</v>
      </c>
      <c r="J138" s="27">
        <v>0</v>
      </c>
      <c r="K138" s="26">
        <v>0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64089000</v>
      </c>
      <c r="E139" s="27">
        <v>64089000</v>
      </c>
      <c r="F139" s="27">
        <v>7952064</v>
      </c>
      <c r="G139" s="36">
        <f t="shared" si="27"/>
        <v>0.1240784534007396</v>
      </c>
      <c r="H139" s="26">
        <v>509814</v>
      </c>
      <c r="I139" s="27">
        <v>3425943</v>
      </c>
      <c r="J139" s="27">
        <v>4016307</v>
      </c>
      <c r="K139" s="26">
        <v>7952064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57570000</v>
      </c>
      <c r="E140" s="27">
        <v>57570000</v>
      </c>
      <c r="F140" s="27">
        <v>18015747</v>
      </c>
      <c r="G140" s="36">
        <f t="shared" si="27"/>
        <v>0.3129363731109953</v>
      </c>
      <c r="H140" s="26">
        <v>15576102</v>
      </c>
      <c r="I140" s="27">
        <v>2439645</v>
      </c>
      <c r="J140" s="27">
        <v>0</v>
      </c>
      <c r="K140" s="26">
        <v>18015747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465852000</v>
      </c>
      <c r="E141" s="27">
        <v>465852000</v>
      </c>
      <c r="F141" s="27">
        <v>86148066</v>
      </c>
      <c r="G141" s="36">
        <f t="shared" si="27"/>
        <v>0.18492582622807244</v>
      </c>
      <c r="H141" s="26">
        <v>268117</v>
      </c>
      <c r="I141" s="27">
        <v>70514306</v>
      </c>
      <c r="J141" s="27">
        <v>15365643</v>
      </c>
      <c r="K141" s="26">
        <v>86148066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261</v>
      </c>
      <c r="C142" s="20"/>
      <c r="D142" s="28">
        <f>SUM(D136:D141)</f>
        <v>693610769</v>
      </c>
      <c r="E142" s="29">
        <f>SUM(E136:E141)</f>
        <v>693610769</v>
      </c>
      <c r="F142" s="29">
        <f>SUM(F136:F141)</f>
        <v>135202190</v>
      </c>
      <c r="G142" s="37">
        <f t="shared" si="27"/>
        <v>0.1949251598197144</v>
      </c>
      <c r="H142" s="28">
        <f aca="true" t="shared" si="29" ref="H142:W142">SUM(H136:H141)</f>
        <v>31721350</v>
      </c>
      <c r="I142" s="29">
        <f t="shared" si="29"/>
        <v>80041167</v>
      </c>
      <c r="J142" s="29">
        <f t="shared" si="29"/>
        <v>23439673</v>
      </c>
      <c r="K142" s="28">
        <f t="shared" si="29"/>
        <v>135202190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60587330</v>
      </c>
      <c r="E143" s="27">
        <v>60587330</v>
      </c>
      <c r="F143" s="27">
        <v>16974889</v>
      </c>
      <c r="G143" s="36">
        <f t="shared" si="27"/>
        <v>0.28017225713692945</v>
      </c>
      <c r="H143" s="26">
        <v>1608582</v>
      </c>
      <c r="I143" s="27">
        <v>651324</v>
      </c>
      <c r="J143" s="27">
        <v>14714983</v>
      </c>
      <c r="K143" s="26">
        <v>16974889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64175530</v>
      </c>
      <c r="E144" s="27">
        <v>64175530</v>
      </c>
      <c r="F144" s="27">
        <v>0</v>
      </c>
      <c r="G144" s="36">
        <f t="shared" si="27"/>
        <v>0</v>
      </c>
      <c r="H144" s="26">
        <v>0</v>
      </c>
      <c r="I144" s="27">
        <v>0</v>
      </c>
      <c r="J144" s="27">
        <v>0</v>
      </c>
      <c r="K144" s="26">
        <v>0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55869899</v>
      </c>
      <c r="E145" s="27">
        <v>55869899</v>
      </c>
      <c r="F145" s="27">
        <v>8767149</v>
      </c>
      <c r="G145" s="36">
        <f t="shared" si="27"/>
        <v>0.15692079557902905</v>
      </c>
      <c r="H145" s="26">
        <v>2351845</v>
      </c>
      <c r="I145" s="27">
        <v>180024</v>
      </c>
      <c r="J145" s="27">
        <v>6235280</v>
      </c>
      <c r="K145" s="26">
        <v>8767149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21664000</v>
      </c>
      <c r="E146" s="27">
        <v>21664000</v>
      </c>
      <c r="F146" s="27">
        <v>5230661</v>
      </c>
      <c r="G146" s="36">
        <f t="shared" si="27"/>
        <v>0.2414448393648449</v>
      </c>
      <c r="H146" s="26">
        <v>1886448</v>
      </c>
      <c r="I146" s="27">
        <v>338057</v>
      </c>
      <c r="J146" s="27">
        <v>3006156</v>
      </c>
      <c r="K146" s="26">
        <v>5230661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257964500</v>
      </c>
      <c r="E147" s="27">
        <v>257964500</v>
      </c>
      <c r="F147" s="27">
        <v>43491963</v>
      </c>
      <c r="G147" s="36">
        <f t="shared" si="27"/>
        <v>0.16859669838291702</v>
      </c>
      <c r="H147" s="26">
        <v>26948154</v>
      </c>
      <c r="I147" s="27">
        <v>11120246</v>
      </c>
      <c r="J147" s="27">
        <v>5423563</v>
      </c>
      <c r="K147" s="26">
        <v>43491963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272</v>
      </c>
      <c r="C148" s="20"/>
      <c r="D148" s="28">
        <f>SUM(D143:D147)</f>
        <v>460261259</v>
      </c>
      <c r="E148" s="29">
        <f>SUM(E143:E147)</f>
        <v>460261259</v>
      </c>
      <c r="F148" s="29">
        <f>SUM(F143:F147)</f>
        <v>74464662</v>
      </c>
      <c r="G148" s="37">
        <f t="shared" si="27"/>
        <v>0.16178781190880112</v>
      </c>
      <c r="H148" s="28">
        <f aca="true" t="shared" si="30" ref="H148:W148">SUM(H143:H147)</f>
        <v>32795029</v>
      </c>
      <c r="I148" s="29">
        <f t="shared" si="30"/>
        <v>12289651</v>
      </c>
      <c r="J148" s="29">
        <f t="shared" si="30"/>
        <v>29379982</v>
      </c>
      <c r="K148" s="28">
        <f t="shared" si="30"/>
        <v>74464662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60000000</v>
      </c>
      <c r="E149" s="27">
        <v>60000000</v>
      </c>
      <c r="F149" s="27">
        <v>5403530</v>
      </c>
      <c r="G149" s="36">
        <f t="shared" si="27"/>
        <v>0.09005883333333334</v>
      </c>
      <c r="H149" s="26">
        <v>0</v>
      </c>
      <c r="I149" s="27">
        <v>3946012</v>
      </c>
      <c r="J149" s="27">
        <v>1457518</v>
      </c>
      <c r="K149" s="26">
        <v>5403530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521255100</v>
      </c>
      <c r="E150" s="27">
        <v>521255100</v>
      </c>
      <c r="F150" s="27">
        <v>33520468</v>
      </c>
      <c r="G150" s="36">
        <f t="shared" si="27"/>
        <v>0.06430722308520338</v>
      </c>
      <c r="H150" s="26">
        <v>1450186</v>
      </c>
      <c r="I150" s="27">
        <v>9034641</v>
      </c>
      <c r="J150" s="27">
        <v>23035641</v>
      </c>
      <c r="K150" s="26">
        <v>33520468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50447700</v>
      </c>
      <c r="E151" s="27">
        <v>50447700</v>
      </c>
      <c r="F151" s="27">
        <v>9422745</v>
      </c>
      <c r="G151" s="36">
        <f t="shared" si="27"/>
        <v>0.1867824499432085</v>
      </c>
      <c r="H151" s="26">
        <v>1681268</v>
      </c>
      <c r="I151" s="27">
        <v>6978428</v>
      </c>
      <c r="J151" s="27">
        <v>763049</v>
      </c>
      <c r="K151" s="26">
        <v>9422745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39683000</v>
      </c>
      <c r="E152" s="27">
        <v>39683000</v>
      </c>
      <c r="F152" s="27">
        <v>9141261</v>
      </c>
      <c r="G152" s="36">
        <f t="shared" si="27"/>
        <v>0.23035710505758134</v>
      </c>
      <c r="H152" s="26">
        <v>0</v>
      </c>
      <c r="I152" s="27">
        <v>8105241</v>
      </c>
      <c r="J152" s="27">
        <v>1036020</v>
      </c>
      <c r="K152" s="26">
        <v>9141261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33714000</v>
      </c>
      <c r="E153" s="27">
        <v>33714000</v>
      </c>
      <c r="F153" s="27">
        <v>5272551</v>
      </c>
      <c r="G153" s="36">
        <f t="shared" si="27"/>
        <v>0.15639054991991458</v>
      </c>
      <c r="H153" s="26">
        <v>3756643</v>
      </c>
      <c r="I153" s="27">
        <v>1492755</v>
      </c>
      <c r="J153" s="27">
        <v>23153</v>
      </c>
      <c r="K153" s="26">
        <v>5272551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327417835</v>
      </c>
      <c r="E154" s="27">
        <v>327417835</v>
      </c>
      <c r="F154" s="27">
        <v>9690009</v>
      </c>
      <c r="G154" s="36">
        <f t="shared" si="27"/>
        <v>0.02959523875661813</v>
      </c>
      <c r="H154" s="26">
        <v>0</v>
      </c>
      <c r="I154" s="27">
        <v>3099001</v>
      </c>
      <c r="J154" s="27">
        <v>6591008</v>
      </c>
      <c r="K154" s="26">
        <v>9690009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285</v>
      </c>
      <c r="C155" s="20"/>
      <c r="D155" s="28">
        <f>SUM(D149:D154)</f>
        <v>1032517635</v>
      </c>
      <c r="E155" s="29">
        <f>SUM(E149:E154)</f>
        <v>1032517635</v>
      </c>
      <c r="F155" s="29">
        <f>SUM(F149:F154)</f>
        <v>72450564</v>
      </c>
      <c r="G155" s="37">
        <f t="shared" si="27"/>
        <v>0.07016883929541794</v>
      </c>
      <c r="H155" s="28">
        <f aca="true" t="shared" si="31" ref="H155:W155">SUM(H149:H154)</f>
        <v>6888097</v>
      </c>
      <c r="I155" s="29">
        <f t="shared" si="31"/>
        <v>32656078</v>
      </c>
      <c r="J155" s="29">
        <f t="shared" si="31"/>
        <v>32906389</v>
      </c>
      <c r="K155" s="28">
        <f t="shared" si="31"/>
        <v>72450564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57721000</v>
      </c>
      <c r="E156" s="27">
        <v>57721000</v>
      </c>
      <c r="F156" s="27">
        <v>8584514</v>
      </c>
      <c r="G156" s="36">
        <f t="shared" si="27"/>
        <v>0.14872427712617592</v>
      </c>
      <c r="H156" s="26">
        <v>3214878</v>
      </c>
      <c r="I156" s="27">
        <v>847713</v>
      </c>
      <c r="J156" s="27">
        <v>4521923</v>
      </c>
      <c r="K156" s="26">
        <v>8584514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230843836</v>
      </c>
      <c r="E157" s="27">
        <v>230843836</v>
      </c>
      <c r="F157" s="27">
        <v>32490922</v>
      </c>
      <c r="G157" s="36">
        <f t="shared" si="27"/>
        <v>0.14074849284691318</v>
      </c>
      <c r="H157" s="26">
        <v>13974082</v>
      </c>
      <c r="I157" s="27">
        <v>8840764</v>
      </c>
      <c r="J157" s="27">
        <v>9676076</v>
      </c>
      <c r="K157" s="26">
        <v>32490922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108395000</v>
      </c>
      <c r="E158" s="27">
        <v>108395000</v>
      </c>
      <c r="F158" s="27">
        <v>0</v>
      </c>
      <c r="G158" s="36">
        <f t="shared" si="27"/>
        <v>0</v>
      </c>
      <c r="H158" s="26">
        <v>0</v>
      </c>
      <c r="I158" s="27">
        <v>0</v>
      </c>
      <c r="J158" s="27">
        <v>0</v>
      </c>
      <c r="K158" s="26">
        <v>0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24491000</v>
      </c>
      <c r="E159" s="27">
        <v>24491000</v>
      </c>
      <c r="F159" s="27">
        <v>5747383</v>
      </c>
      <c r="G159" s="36">
        <f t="shared" si="27"/>
        <v>0.23467326773100322</v>
      </c>
      <c r="H159" s="26">
        <v>2084869</v>
      </c>
      <c r="I159" s="27">
        <v>2182761</v>
      </c>
      <c r="J159" s="27">
        <v>1479753</v>
      </c>
      <c r="K159" s="26">
        <v>5747383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354720174</v>
      </c>
      <c r="E160" s="27">
        <v>354720174</v>
      </c>
      <c r="F160" s="27">
        <v>70448776</v>
      </c>
      <c r="G160" s="36">
        <f t="shared" si="27"/>
        <v>0.19860380424824667</v>
      </c>
      <c r="H160" s="26">
        <v>254790</v>
      </c>
      <c r="I160" s="27">
        <v>70030467</v>
      </c>
      <c r="J160" s="27">
        <v>163519</v>
      </c>
      <c r="K160" s="26">
        <v>70448776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296</v>
      </c>
      <c r="C161" s="20"/>
      <c r="D161" s="28">
        <f>SUM(D156:D160)</f>
        <v>776171010</v>
      </c>
      <c r="E161" s="29">
        <f>SUM(E156:E160)</f>
        <v>776171010</v>
      </c>
      <c r="F161" s="29">
        <f>SUM(F156:F160)</f>
        <v>117271595</v>
      </c>
      <c r="G161" s="37">
        <f t="shared" si="27"/>
        <v>0.15108989319248087</v>
      </c>
      <c r="H161" s="28">
        <f aca="true" t="shared" si="32" ref="H161:W161">SUM(H156:H160)</f>
        <v>19528619</v>
      </c>
      <c r="I161" s="29">
        <f t="shared" si="32"/>
        <v>81901705</v>
      </c>
      <c r="J161" s="29">
        <f t="shared" si="32"/>
        <v>15841271</v>
      </c>
      <c r="K161" s="28">
        <f t="shared" si="32"/>
        <v>117271595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63705000</v>
      </c>
      <c r="E162" s="27">
        <v>63705000</v>
      </c>
      <c r="F162" s="27">
        <v>7619139</v>
      </c>
      <c r="G162" s="36">
        <f t="shared" si="27"/>
        <v>0.11960032964445491</v>
      </c>
      <c r="H162" s="26">
        <v>971637</v>
      </c>
      <c r="I162" s="27">
        <v>5520991</v>
      </c>
      <c r="J162" s="27">
        <v>1126511</v>
      </c>
      <c r="K162" s="26">
        <v>7619139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83009663</v>
      </c>
      <c r="E163" s="27">
        <v>83009663</v>
      </c>
      <c r="F163" s="27">
        <v>10172396</v>
      </c>
      <c r="G163" s="36">
        <f t="shared" si="27"/>
        <v>0.12254472108867615</v>
      </c>
      <c r="H163" s="26">
        <v>0</v>
      </c>
      <c r="I163" s="27">
        <v>2861264</v>
      </c>
      <c r="J163" s="27">
        <v>7311132</v>
      </c>
      <c r="K163" s="26">
        <v>10172396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73012200</v>
      </c>
      <c r="E164" s="27">
        <v>73012200</v>
      </c>
      <c r="F164" s="27">
        <v>10677717</v>
      </c>
      <c r="G164" s="36">
        <f t="shared" si="27"/>
        <v>0.14624565483576718</v>
      </c>
      <c r="H164" s="26">
        <v>0</v>
      </c>
      <c r="I164" s="27">
        <v>4110478</v>
      </c>
      <c r="J164" s="27">
        <v>6567239</v>
      </c>
      <c r="K164" s="26">
        <v>10677717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79738000</v>
      </c>
      <c r="E165" s="27">
        <v>79738000</v>
      </c>
      <c r="F165" s="27">
        <v>14031004</v>
      </c>
      <c r="G165" s="36">
        <f t="shared" si="27"/>
        <v>0.17596383154832074</v>
      </c>
      <c r="H165" s="26">
        <v>2113562</v>
      </c>
      <c r="I165" s="27">
        <v>7381111</v>
      </c>
      <c r="J165" s="27">
        <v>4536331</v>
      </c>
      <c r="K165" s="26">
        <v>14031004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399054000</v>
      </c>
      <c r="E166" s="27">
        <v>399054000</v>
      </c>
      <c r="F166" s="27">
        <v>37851600</v>
      </c>
      <c r="G166" s="36">
        <f t="shared" si="27"/>
        <v>0.09485332812100618</v>
      </c>
      <c r="H166" s="26">
        <v>7458197</v>
      </c>
      <c r="I166" s="27">
        <v>14892465</v>
      </c>
      <c r="J166" s="27">
        <v>15500938</v>
      </c>
      <c r="K166" s="26">
        <v>37851600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307</v>
      </c>
      <c r="C167" s="20"/>
      <c r="D167" s="28">
        <f>SUM(D162:D166)</f>
        <v>698518863</v>
      </c>
      <c r="E167" s="29">
        <f>SUM(E162:E166)</f>
        <v>698518863</v>
      </c>
      <c r="F167" s="29">
        <f>SUM(F162:F166)</f>
        <v>80351856</v>
      </c>
      <c r="G167" s="37">
        <f t="shared" si="27"/>
        <v>0.11503176257102737</v>
      </c>
      <c r="H167" s="28">
        <f aca="true" t="shared" si="33" ref="H167:W167">SUM(H162:H166)</f>
        <v>10543396</v>
      </c>
      <c r="I167" s="29">
        <f t="shared" si="33"/>
        <v>34766309</v>
      </c>
      <c r="J167" s="29">
        <f t="shared" si="33"/>
        <v>35042151</v>
      </c>
      <c r="K167" s="28">
        <f t="shared" si="33"/>
        <v>80351856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14570998196</v>
      </c>
      <c r="E168" s="29">
        <f>SUM(E103,E105:E109,E111:E118,E120:E123,E125:E129,E131:E134,E136:E141,E143:E147,E149:E154,E156:E160,E162:E166)</f>
        <v>14570998196</v>
      </c>
      <c r="F168" s="29">
        <f>SUM(F103,F105:F109,F111:F118,F120:F123,F125:F129,F131:F134,F136:F141,F143:F147,F149:F154,F156:F160,F162:F166)</f>
        <v>1802590639</v>
      </c>
      <c r="G168" s="37">
        <f t="shared" si="27"/>
        <v>0.12371085458612187</v>
      </c>
      <c r="H168" s="28">
        <f aca="true" t="shared" si="34" ref="H168:W168">SUM(H103,H105:H109,H111:H118,H120:H123,H125:H129,H131:H134,H136:H141,H143:H147,H149:H154,H156:H160,H162:H166)</f>
        <v>565880286</v>
      </c>
      <c r="I168" s="29">
        <f t="shared" si="34"/>
        <v>695065470</v>
      </c>
      <c r="J168" s="29">
        <f t="shared" si="34"/>
        <v>541644883</v>
      </c>
      <c r="K168" s="28">
        <f t="shared" si="34"/>
        <v>1802590639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113023557</v>
      </c>
      <c r="E171" s="27">
        <v>113023557</v>
      </c>
      <c r="F171" s="27">
        <v>49641852</v>
      </c>
      <c r="G171" s="36">
        <f aca="true" t="shared" si="35" ref="G171:G203">IF($D171=0,0,$F171/$D171)</f>
        <v>0.43921686166716556</v>
      </c>
      <c r="H171" s="26">
        <v>12759834</v>
      </c>
      <c r="I171" s="27">
        <v>9783825</v>
      </c>
      <c r="J171" s="27">
        <v>27098193</v>
      </c>
      <c r="K171" s="26">
        <v>49641852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141632508</v>
      </c>
      <c r="E172" s="27">
        <v>141632508</v>
      </c>
      <c r="F172" s="27">
        <v>17299048</v>
      </c>
      <c r="G172" s="36">
        <f t="shared" si="35"/>
        <v>0.12214037754665757</v>
      </c>
      <c r="H172" s="26">
        <v>6969562</v>
      </c>
      <c r="I172" s="27">
        <v>6822752</v>
      </c>
      <c r="J172" s="27">
        <v>3506734</v>
      </c>
      <c r="K172" s="26">
        <v>17299048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141124514</v>
      </c>
      <c r="E173" s="27">
        <v>141124514</v>
      </c>
      <c r="F173" s="27">
        <v>33883735</v>
      </c>
      <c r="G173" s="36">
        <f t="shared" si="35"/>
        <v>0.24009815190577025</v>
      </c>
      <c r="H173" s="26">
        <v>459256</v>
      </c>
      <c r="I173" s="27">
        <v>21835696</v>
      </c>
      <c r="J173" s="27">
        <v>11588783</v>
      </c>
      <c r="K173" s="26">
        <v>33883735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63119000</v>
      </c>
      <c r="E174" s="27">
        <v>63119000</v>
      </c>
      <c r="F174" s="27">
        <v>12662091</v>
      </c>
      <c r="G174" s="36">
        <f t="shared" si="35"/>
        <v>0.2006066477605792</v>
      </c>
      <c r="H174" s="26">
        <v>1288659</v>
      </c>
      <c r="I174" s="27">
        <v>8192972</v>
      </c>
      <c r="J174" s="27">
        <v>3180460</v>
      </c>
      <c r="K174" s="26">
        <v>12662091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96044850</v>
      </c>
      <c r="E175" s="27">
        <v>96044850</v>
      </c>
      <c r="F175" s="27">
        <v>8123430</v>
      </c>
      <c r="G175" s="36">
        <f t="shared" si="35"/>
        <v>0.08457954799242229</v>
      </c>
      <c r="H175" s="26">
        <v>89598</v>
      </c>
      <c r="I175" s="27">
        <v>1942999</v>
      </c>
      <c r="J175" s="27">
        <v>6090833</v>
      </c>
      <c r="K175" s="26">
        <v>8123430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640834648</v>
      </c>
      <c r="E176" s="27">
        <v>640834648</v>
      </c>
      <c r="F176" s="27">
        <v>11557801</v>
      </c>
      <c r="G176" s="36">
        <f t="shared" si="35"/>
        <v>0.01803554323423536</v>
      </c>
      <c r="H176" s="26">
        <v>0</v>
      </c>
      <c r="I176" s="27">
        <v>346730</v>
      </c>
      <c r="J176" s="27">
        <v>11211071</v>
      </c>
      <c r="K176" s="26">
        <v>11557801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322</v>
      </c>
      <c r="C177" s="20"/>
      <c r="D177" s="28">
        <f>SUM(D171:D176)</f>
        <v>1195779077</v>
      </c>
      <c r="E177" s="29">
        <f>SUM(E171:E176)</f>
        <v>1195779077</v>
      </c>
      <c r="F177" s="29">
        <f>SUM(F171:F176)</f>
        <v>133167957</v>
      </c>
      <c r="G177" s="37">
        <f t="shared" si="35"/>
        <v>0.11136501680067445</v>
      </c>
      <c r="H177" s="28">
        <f aca="true" t="shared" si="36" ref="H177:W177">SUM(H171:H176)</f>
        <v>21566909</v>
      </c>
      <c r="I177" s="29">
        <f t="shared" si="36"/>
        <v>48924974</v>
      </c>
      <c r="J177" s="29">
        <f t="shared" si="36"/>
        <v>62676074</v>
      </c>
      <c r="K177" s="28">
        <f t="shared" si="36"/>
        <v>133167957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47468000</v>
      </c>
      <c r="E178" s="27">
        <v>47468000</v>
      </c>
      <c r="F178" s="27">
        <v>2730682</v>
      </c>
      <c r="G178" s="36">
        <f t="shared" si="35"/>
        <v>0.05752679700008427</v>
      </c>
      <c r="H178" s="26">
        <v>0</v>
      </c>
      <c r="I178" s="27">
        <v>0</v>
      </c>
      <c r="J178" s="27">
        <v>2730682</v>
      </c>
      <c r="K178" s="26">
        <v>2730682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252050000</v>
      </c>
      <c r="E179" s="27">
        <v>252050000</v>
      </c>
      <c r="F179" s="27">
        <v>31884010</v>
      </c>
      <c r="G179" s="36">
        <f t="shared" si="35"/>
        <v>0.12649875024796667</v>
      </c>
      <c r="H179" s="26">
        <v>11604573</v>
      </c>
      <c r="I179" s="27">
        <v>8807221</v>
      </c>
      <c r="J179" s="27">
        <v>11472216</v>
      </c>
      <c r="K179" s="26">
        <v>31884010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163757000</v>
      </c>
      <c r="E180" s="27">
        <v>163757000</v>
      </c>
      <c r="F180" s="27">
        <v>57277253</v>
      </c>
      <c r="G180" s="36">
        <f t="shared" si="35"/>
        <v>0.349769799153624</v>
      </c>
      <c r="H180" s="26">
        <v>42476058</v>
      </c>
      <c r="I180" s="27">
        <v>7858744</v>
      </c>
      <c r="J180" s="27">
        <v>6942451</v>
      </c>
      <c r="K180" s="26">
        <v>57277253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131615000</v>
      </c>
      <c r="E181" s="27">
        <v>131615000</v>
      </c>
      <c r="F181" s="27">
        <v>19243511</v>
      </c>
      <c r="G181" s="36">
        <f t="shared" si="35"/>
        <v>0.14621062188960224</v>
      </c>
      <c r="H181" s="26">
        <v>1980448</v>
      </c>
      <c r="I181" s="27">
        <v>17263063</v>
      </c>
      <c r="J181" s="27">
        <v>0</v>
      </c>
      <c r="K181" s="26">
        <v>19243511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634432291</v>
      </c>
      <c r="E182" s="27">
        <v>634432291</v>
      </c>
      <c r="F182" s="27">
        <v>63633577</v>
      </c>
      <c r="G182" s="36">
        <f t="shared" si="35"/>
        <v>0.10030002870708231</v>
      </c>
      <c r="H182" s="26">
        <v>1907269</v>
      </c>
      <c r="I182" s="27">
        <v>17023755</v>
      </c>
      <c r="J182" s="27">
        <v>44702553</v>
      </c>
      <c r="K182" s="26">
        <v>63633577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333</v>
      </c>
      <c r="C183" s="20"/>
      <c r="D183" s="28">
        <f>SUM(D178:D182)</f>
        <v>1229322291</v>
      </c>
      <c r="E183" s="29">
        <f>SUM(E178:E182)</f>
        <v>1229322291</v>
      </c>
      <c r="F183" s="29">
        <f>SUM(F178:F182)</f>
        <v>174769033</v>
      </c>
      <c r="G183" s="37">
        <f t="shared" si="35"/>
        <v>0.14216697629214306</v>
      </c>
      <c r="H183" s="28">
        <f aca="true" t="shared" si="37" ref="H183:W183">SUM(H178:H182)</f>
        <v>57968348</v>
      </c>
      <c r="I183" s="29">
        <f t="shared" si="37"/>
        <v>50952783</v>
      </c>
      <c r="J183" s="29">
        <f t="shared" si="37"/>
        <v>65847902</v>
      </c>
      <c r="K183" s="28">
        <f t="shared" si="37"/>
        <v>174769033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69568500</v>
      </c>
      <c r="E184" s="27">
        <v>69568500</v>
      </c>
      <c r="F184" s="27">
        <v>4216129</v>
      </c>
      <c r="G184" s="36">
        <f t="shared" si="35"/>
        <v>0.060603994624003676</v>
      </c>
      <c r="H184" s="26">
        <v>0</v>
      </c>
      <c r="I184" s="27">
        <v>3549398</v>
      </c>
      <c r="J184" s="27">
        <v>666731</v>
      </c>
      <c r="K184" s="26">
        <v>4216129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47527108</v>
      </c>
      <c r="E185" s="27">
        <v>47527108</v>
      </c>
      <c r="F185" s="27">
        <v>279688</v>
      </c>
      <c r="G185" s="36">
        <f t="shared" si="35"/>
        <v>0.005884809990963473</v>
      </c>
      <c r="H185" s="26">
        <v>0</v>
      </c>
      <c r="I185" s="27">
        <v>0</v>
      </c>
      <c r="J185" s="27">
        <v>279688</v>
      </c>
      <c r="K185" s="26">
        <v>279688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1230118000</v>
      </c>
      <c r="E186" s="27">
        <v>1230118000</v>
      </c>
      <c r="F186" s="27">
        <v>206746265</v>
      </c>
      <c r="G186" s="36">
        <f t="shared" si="35"/>
        <v>0.16807027049437534</v>
      </c>
      <c r="H186" s="26">
        <v>42514078</v>
      </c>
      <c r="I186" s="27">
        <v>67305086</v>
      </c>
      <c r="J186" s="27">
        <v>96927101</v>
      </c>
      <c r="K186" s="26">
        <v>206746265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219628474</v>
      </c>
      <c r="E187" s="27">
        <v>219628474</v>
      </c>
      <c r="F187" s="27">
        <v>2844357</v>
      </c>
      <c r="G187" s="36">
        <f t="shared" si="35"/>
        <v>0.012950766119697211</v>
      </c>
      <c r="H187" s="26">
        <v>0</v>
      </c>
      <c r="I187" s="27">
        <v>1527518</v>
      </c>
      <c r="J187" s="27">
        <v>1316839</v>
      </c>
      <c r="K187" s="26">
        <v>2844357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237974000</v>
      </c>
      <c r="E188" s="27">
        <v>237974000</v>
      </c>
      <c r="F188" s="27">
        <v>29897251</v>
      </c>
      <c r="G188" s="36">
        <f t="shared" si="35"/>
        <v>0.12563242623143706</v>
      </c>
      <c r="H188" s="26">
        <v>0</v>
      </c>
      <c r="I188" s="27">
        <v>0</v>
      </c>
      <c r="J188" s="27">
        <v>29897251</v>
      </c>
      <c r="K188" s="26">
        <v>29897251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344</v>
      </c>
      <c r="C189" s="20"/>
      <c r="D189" s="28">
        <f>SUM(D184:D188)</f>
        <v>1804816082</v>
      </c>
      <c r="E189" s="29">
        <f>SUM(E184:E188)</f>
        <v>1804816082</v>
      </c>
      <c r="F189" s="29">
        <f>SUM(F184:F188)</f>
        <v>243983690</v>
      </c>
      <c r="G189" s="37">
        <f t="shared" si="35"/>
        <v>0.13518479385978788</v>
      </c>
      <c r="H189" s="28">
        <f aca="true" t="shared" si="38" ref="H189:W189">SUM(H184:H188)</f>
        <v>42514078</v>
      </c>
      <c r="I189" s="29">
        <f t="shared" si="38"/>
        <v>72382002</v>
      </c>
      <c r="J189" s="29">
        <f t="shared" si="38"/>
        <v>129087610</v>
      </c>
      <c r="K189" s="28">
        <f t="shared" si="38"/>
        <v>243983690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114676972</v>
      </c>
      <c r="E190" s="27">
        <v>114676972</v>
      </c>
      <c r="F190" s="27">
        <v>0</v>
      </c>
      <c r="G190" s="36">
        <f t="shared" si="35"/>
        <v>0</v>
      </c>
      <c r="H190" s="26">
        <v>0</v>
      </c>
      <c r="I190" s="27">
        <v>0</v>
      </c>
      <c r="J190" s="27">
        <v>0</v>
      </c>
      <c r="K190" s="26">
        <v>0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106452000</v>
      </c>
      <c r="E191" s="27">
        <v>106452000</v>
      </c>
      <c r="F191" s="27">
        <v>24425362</v>
      </c>
      <c r="G191" s="36">
        <f t="shared" si="35"/>
        <v>0.22944953594108142</v>
      </c>
      <c r="H191" s="26">
        <v>9723739</v>
      </c>
      <c r="I191" s="27">
        <v>9396561</v>
      </c>
      <c r="J191" s="27">
        <v>5305062</v>
      </c>
      <c r="K191" s="26">
        <v>24425362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85238800</v>
      </c>
      <c r="E192" s="27">
        <v>85238800</v>
      </c>
      <c r="F192" s="27">
        <v>3109391</v>
      </c>
      <c r="G192" s="36">
        <f t="shared" si="35"/>
        <v>0.03647858721615039</v>
      </c>
      <c r="H192" s="26">
        <v>1320122</v>
      </c>
      <c r="I192" s="27">
        <v>1789269</v>
      </c>
      <c r="J192" s="27">
        <v>0</v>
      </c>
      <c r="K192" s="26">
        <v>3109391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486147170</v>
      </c>
      <c r="E193" s="27">
        <v>486147170</v>
      </c>
      <c r="F193" s="27">
        <v>69744930</v>
      </c>
      <c r="G193" s="36">
        <f t="shared" si="35"/>
        <v>0.14346464261017913</v>
      </c>
      <c r="H193" s="26">
        <v>0</v>
      </c>
      <c r="I193" s="27">
        <v>34772435</v>
      </c>
      <c r="J193" s="27">
        <v>34972495</v>
      </c>
      <c r="K193" s="26">
        <v>69744930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125230500</v>
      </c>
      <c r="E194" s="27">
        <v>125230500</v>
      </c>
      <c r="F194" s="27">
        <v>7754106</v>
      </c>
      <c r="G194" s="36">
        <f t="shared" si="35"/>
        <v>0.06191866997257058</v>
      </c>
      <c r="H194" s="26">
        <v>0</v>
      </c>
      <c r="I194" s="27">
        <v>6911006</v>
      </c>
      <c r="J194" s="27">
        <v>843100</v>
      </c>
      <c r="K194" s="26">
        <v>7754106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300000</v>
      </c>
      <c r="E195" s="27">
        <v>300000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357</v>
      </c>
      <c r="C196" s="20"/>
      <c r="D196" s="28">
        <f>SUM(D190:D195)</f>
        <v>918045442</v>
      </c>
      <c r="E196" s="29">
        <f>SUM(E190:E195)</f>
        <v>918045442</v>
      </c>
      <c r="F196" s="29">
        <f>SUM(F190:F195)</f>
        <v>105033789</v>
      </c>
      <c r="G196" s="37">
        <f t="shared" si="35"/>
        <v>0.11441022872591093</v>
      </c>
      <c r="H196" s="28">
        <f aca="true" t="shared" si="39" ref="H196:W196">SUM(H190:H195)</f>
        <v>11043861</v>
      </c>
      <c r="I196" s="29">
        <f t="shared" si="39"/>
        <v>52869271</v>
      </c>
      <c r="J196" s="29">
        <f t="shared" si="39"/>
        <v>41120657</v>
      </c>
      <c r="K196" s="28">
        <f t="shared" si="39"/>
        <v>105033789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61285000</v>
      </c>
      <c r="E197" s="27">
        <v>61285000</v>
      </c>
      <c r="F197" s="27">
        <v>4649218</v>
      </c>
      <c r="G197" s="36">
        <f t="shared" si="35"/>
        <v>0.07586225014277556</v>
      </c>
      <c r="H197" s="26">
        <v>2130666</v>
      </c>
      <c r="I197" s="27">
        <v>2493000</v>
      </c>
      <c r="J197" s="27">
        <v>25552</v>
      </c>
      <c r="K197" s="26">
        <v>4649218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77301754</v>
      </c>
      <c r="E198" s="27">
        <v>77301754</v>
      </c>
      <c r="F198" s="27">
        <v>18578290</v>
      </c>
      <c r="G198" s="36">
        <f t="shared" si="35"/>
        <v>0.2403346501037997</v>
      </c>
      <c r="H198" s="26">
        <v>1714015</v>
      </c>
      <c r="I198" s="27">
        <v>5145499</v>
      </c>
      <c r="J198" s="27">
        <v>11718776</v>
      </c>
      <c r="K198" s="26">
        <v>18578290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144961811</v>
      </c>
      <c r="E199" s="27">
        <v>144961811</v>
      </c>
      <c r="F199" s="27">
        <v>63357637</v>
      </c>
      <c r="G199" s="36">
        <f t="shared" si="35"/>
        <v>0.437064331377593</v>
      </c>
      <c r="H199" s="26">
        <v>16896661</v>
      </c>
      <c r="I199" s="27">
        <v>29320495</v>
      </c>
      <c r="J199" s="27">
        <v>17140481</v>
      </c>
      <c r="K199" s="26">
        <v>63357637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140438401</v>
      </c>
      <c r="E200" s="27">
        <v>140438401</v>
      </c>
      <c r="F200" s="27">
        <v>19545639</v>
      </c>
      <c r="G200" s="36">
        <f t="shared" si="35"/>
        <v>0.1391758868003631</v>
      </c>
      <c r="H200" s="26">
        <v>3412904</v>
      </c>
      <c r="I200" s="27">
        <v>7976469</v>
      </c>
      <c r="J200" s="27">
        <v>8156266</v>
      </c>
      <c r="K200" s="26">
        <v>19545639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689845000</v>
      </c>
      <c r="E201" s="27">
        <v>689845000</v>
      </c>
      <c r="F201" s="27">
        <v>100187524</v>
      </c>
      <c r="G201" s="36">
        <f t="shared" si="35"/>
        <v>0.1452319347099711</v>
      </c>
      <c r="H201" s="26">
        <v>0</v>
      </c>
      <c r="I201" s="27">
        <v>53448205</v>
      </c>
      <c r="J201" s="27">
        <v>46739319</v>
      </c>
      <c r="K201" s="26">
        <v>100187524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368</v>
      </c>
      <c r="C202" s="20"/>
      <c r="D202" s="28">
        <f>SUM(D197:D201)</f>
        <v>1113831966</v>
      </c>
      <c r="E202" s="29">
        <f>SUM(E197:E201)</f>
        <v>1113831966</v>
      </c>
      <c r="F202" s="29">
        <f>SUM(F197:F201)</f>
        <v>206318308</v>
      </c>
      <c r="G202" s="37">
        <f t="shared" si="35"/>
        <v>0.18523288458036588</v>
      </c>
      <c r="H202" s="28">
        <f aca="true" t="shared" si="40" ref="H202:W202">SUM(H197:H201)</f>
        <v>24154246</v>
      </c>
      <c r="I202" s="29">
        <f t="shared" si="40"/>
        <v>98383668</v>
      </c>
      <c r="J202" s="29">
        <f t="shared" si="40"/>
        <v>83780394</v>
      </c>
      <c r="K202" s="28">
        <f t="shared" si="40"/>
        <v>206318308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6261794858</v>
      </c>
      <c r="E203" s="29">
        <f>SUM(E171:E176,E178:E182,E184:E188,E190:E195,E197:E201)</f>
        <v>6261794858</v>
      </c>
      <c r="F203" s="29">
        <f>SUM(F171:F176,F178:F182,F184:F188,F190:F195,F197:F201)</f>
        <v>863272777</v>
      </c>
      <c r="G203" s="37">
        <f t="shared" si="35"/>
        <v>0.1378634715088266</v>
      </c>
      <c r="H203" s="28">
        <f aca="true" t="shared" si="41" ref="H203:W203">SUM(H171:H176,H178:H182,H184:H188,H190:H195,H197:H201)</f>
        <v>157247442</v>
      </c>
      <c r="I203" s="29">
        <f t="shared" si="41"/>
        <v>323512698</v>
      </c>
      <c r="J203" s="29">
        <f t="shared" si="41"/>
        <v>382512637</v>
      </c>
      <c r="K203" s="28">
        <f t="shared" si="41"/>
        <v>863272777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133185000</v>
      </c>
      <c r="E206" s="27">
        <v>133185000</v>
      </c>
      <c r="F206" s="27">
        <v>60908462</v>
      </c>
      <c r="G206" s="36">
        <f aca="true" t="shared" si="42" ref="G206:G229">IF($D206=0,0,$F206/$D206)</f>
        <v>0.45732223598753613</v>
      </c>
      <c r="H206" s="26">
        <v>49242110</v>
      </c>
      <c r="I206" s="27">
        <v>2887954</v>
      </c>
      <c r="J206" s="27">
        <v>8778398</v>
      </c>
      <c r="K206" s="26">
        <v>60908462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79055238</v>
      </c>
      <c r="E207" s="27">
        <v>79055238</v>
      </c>
      <c r="F207" s="27">
        <v>19391657</v>
      </c>
      <c r="G207" s="36">
        <f t="shared" si="42"/>
        <v>0.24529250041597497</v>
      </c>
      <c r="H207" s="26">
        <v>0</v>
      </c>
      <c r="I207" s="27">
        <v>4452496</v>
      </c>
      <c r="J207" s="27">
        <v>14939161</v>
      </c>
      <c r="K207" s="26">
        <v>19391657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125604250</v>
      </c>
      <c r="E208" s="27">
        <v>125604250</v>
      </c>
      <c r="F208" s="27">
        <v>16147024</v>
      </c>
      <c r="G208" s="36">
        <f t="shared" si="42"/>
        <v>0.1285547582983856</v>
      </c>
      <c r="H208" s="26">
        <v>5852748</v>
      </c>
      <c r="I208" s="27">
        <v>620817</v>
      </c>
      <c r="J208" s="27">
        <v>9673459</v>
      </c>
      <c r="K208" s="26">
        <v>16147024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48930000</v>
      </c>
      <c r="E209" s="27">
        <v>48930000</v>
      </c>
      <c r="F209" s="27">
        <v>1945283</v>
      </c>
      <c r="G209" s="36">
        <f t="shared" si="42"/>
        <v>0.03975644798692009</v>
      </c>
      <c r="H209" s="26">
        <v>0</v>
      </c>
      <c r="I209" s="27">
        <v>1394750</v>
      </c>
      <c r="J209" s="27">
        <v>550533</v>
      </c>
      <c r="K209" s="26">
        <v>1945283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68341350</v>
      </c>
      <c r="E210" s="27">
        <v>68341350</v>
      </c>
      <c r="F210" s="27">
        <v>5299399</v>
      </c>
      <c r="G210" s="36">
        <f t="shared" si="42"/>
        <v>0.07754308336022042</v>
      </c>
      <c r="H210" s="26">
        <v>2014728</v>
      </c>
      <c r="I210" s="27">
        <v>0</v>
      </c>
      <c r="J210" s="27">
        <v>3284671</v>
      </c>
      <c r="K210" s="26">
        <v>5299399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40122200</v>
      </c>
      <c r="E211" s="27">
        <v>40122200</v>
      </c>
      <c r="F211" s="27">
        <v>15381483</v>
      </c>
      <c r="G211" s="36">
        <f t="shared" si="42"/>
        <v>0.38336589219933104</v>
      </c>
      <c r="H211" s="26">
        <v>547491</v>
      </c>
      <c r="I211" s="27">
        <v>14833992</v>
      </c>
      <c r="J211" s="27">
        <v>0</v>
      </c>
      <c r="K211" s="26">
        <v>15381483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104396000</v>
      </c>
      <c r="E212" s="27">
        <v>104396000</v>
      </c>
      <c r="F212" s="27">
        <v>2764465</v>
      </c>
      <c r="G212" s="36">
        <f t="shared" si="42"/>
        <v>0.026480564389440207</v>
      </c>
      <c r="H212" s="26">
        <v>0</v>
      </c>
      <c r="I212" s="27">
        <v>0</v>
      </c>
      <c r="J212" s="27">
        <v>2764465</v>
      </c>
      <c r="K212" s="26">
        <v>2764465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28050000</v>
      </c>
      <c r="E213" s="27">
        <v>28050000</v>
      </c>
      <c r="F213" s="27">
        <v>4500495</v>
      </c>
      <c r="G213" s="36">
        <f t="shared" si="42"/>
        <v>0.16044545454545456</v>
      </c>
      <c r="H213" s="26">
        <v>53546</v>
      </c>
      <c r="I213" s="27">
        <v>537993</v>
      </c>
      <c r="J213" s="27">
        <v>3908956</v>
      </c>
      <c r="K213" s="26">
        <v>4500495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387</v>
      </c>
      <c r="C214" s="20"/>
      <c r="D214" s="28">
        <f>SUM(D206:D213)</f>
        <v>627684038</v>
      </c>
      <c r="E214" s="29">
        <f>SUM(E206:E213)</f>
        <v>627684038</v>
      </c>
      <c r="F214" s="29">
        <f>SUM(F206:F213)</f>
        <v>126338268</v>
      </c>
      <c r="G214" s="37">
        <f t="shared" si="42"/>
        <v>0.20127685324379715</v>
      </c>
      <c r="H214" s="28">
        <f aca="true" t="shared" si="43" ref="H214:W214">SUM(H206:H213)</f>
        <v>57710623</v>
      </c>
      <c r="I214" s="29">
        <f t="shared" si="43"/>
        <v>24728002</v>
      </c>
      <c r="J214" s="29">
        <f t="shared" si="43"/>
        <v>43899643</v>
      </c>
      <c r="K214" s="28">
        <f t="shared" si="43"/>
        <v>126338268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35000964</v>
      </c>
      <c r="E215" s="27">
        <v>35000964</v>
      </c>
      <c r="F215" s="27">
        <v>3</v>
      </c>
      <c r="G215" s="36">
        <f t="shared" si="42"/>
        <v>8.571192496298102E-08</v>
      </c>
      <c r="H215" s="26">
        <v>1</v>
      </c>
      <c r="I215" s="27">
        <v>1</v>
      </c>
      <c r="J215" s="27">
        <v>1</v>
      </c>
      <c r="K215" s="26">
        <v>3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245502811</v>
      </c>
      <c r="E216" s="27">
        <v>245502811</v>
      </c>
      <c r="F216" s="27">
        <v>0</v>
      </c>
      <c r="G216" s="36">
        <f t="shared" si="42"/>
        <v>0</v>
      </c>
      <c r="H216" s="26">
        <v>0</v>
      </c>
      <c r="I216" s="27">
        <v>0</v>
      </c>
      <c r="J216" s="27">
        <v>0</v>
      </c>
      <c r="K216" s="26">
        <v>0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282174770</v>
      </c>
      <c r="E217" s="27">
        <v>316639100</v>
      </c>
      <c r="F217" s="27">
        <v>26135859</v>
      </c>
      <c r="G217" s="36">
        <f t="shared" si="42"/>
        <v>0.0926229478276885</v>
      </c>
      <c r="H217" s="26">
        <v>0</v>
      </c>
      <c r="I217" s="27">
        <v>6844883</v>
      </c>
      <c r="J217" s="27">
        <v>19290976</v>
      </c>
      <c r="K217" s="26">
        <v>26135859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81869138</v>
      </c>
      <c r="E218" s="27">
        <v>81869138</v>
      </c>
      <c r="F218" s="27">
        <v>279606</v>
      </c>
      <c r="G218" s="36">
        <f t="shared" si="42"/>
        <v>0.00341527963809757</v>
      </c>
      <c r="H218" s="26">
        <v>124707</v>
      </c>
      <c r="I218" s="27">
        <v>0</v>
      </c>
      <c r="J218" s="27">
        <v>154899</v>
      </c>
      <c r="K218" s="26">
        <v>279606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153363891</v>
      </c>
      <c r="E219" s="27">
        <v>153363891</v>
      </c>
      <c r="F219" s="27">
        <v>9240514</v>
      </c>
      <c r="G219" s="36">
        <f t="shared" si="42"/>
        <v>0.06025221412777014</v>
      </c>
      <c r="H219" s="26">
        <v>75040</v>
      </c>
      <c r="I219" s="27">
        <v>8592647</v>
      </c>
      <c r="J219" s="27">
        <v>572827</v>
      </c>
      <c r="K219" s="26">
        <v>9240514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121003000</v>
      </c>
      <c r="E220" s="27">
        <v>121003000</v>
      </c>
      <c r="F220" s="27">
        <v>50689759</v>
      </c>
      <c r="G220" s="36">
        <f t="shared" si="42"/>
        <v>0.41891324182045075</v>
      </c>
      <c r="H220" s="26">
        <v>10976413</v>
      </c>
      <c r="I220" s="27">
        <v>38058509</v>
      </c>
      <c r="J220" s="27">
        <v>1654837</v>
      </c>
      <c r="K220" s="26">
        <v>50689759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29384500</v>
      </c>
      <c r="E221" s="27">
        <v>30077318</v>
      </c>
      <c r="F221" s="27">
        <v>10120928</v>
      </c>
      <c r="G221" s="36">
        <f t="shared" si="42"/>
        <v>0.3444308393881128</v>
      </c>
      <c r="H221" s="26">
        <v>1580123</v>
      </c>
      <c r="I221" s="27">
        <v>6960682</v>
      </c>
      <c r="J221" s="27">
        <v>1580123</v>
      </c>
      <c r="K221" s="26">
        <v>10120928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402</v>
      </c>
      <c r="C222" s="20"/>
      <c r="D222" s="28">
        <f>SUM(D215:D221)</f>
        <v>948299074</v>
      </c>
      <c r="E222" s="29">
        <f>SUM(E215:E221)</f>
        <v>983456222</v>
      </c>
      <c r="F222" s="29">
        <f>SUM(F215:F221)</f>
        <v>96466669</v>
      </c>
      <c r="G222" s="37">
        <f t="shared" si="42"/>
        <v>0.10172599725643094</v>
      </c>
      <c r="H222" s="28">
        <f aca="true" t="shared" si="44" ref="H222:W222">SUM(H215:H221)</f>
        <v>12756284</v>
      </c>
      <c r="I222" s="29">
        <f t="shared" si="44"/>
        <v>60456722</v>
      </c>
      <c r="J222" s="29">
        <f t="shared" si="44"/>
        <v>23253663</v>
      </c>
      <c r="K222" s="28">
        <f t="shared" si="44"/>
        <v>96466669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112170049</v>
      </c>
      <c r="E223" s="27">
        <v>112170049</v>
      </c>
      <c r="F223" s="27">
        <v>13462145</v>
      </c>
      <c r="G223" s="36">
        <f t="shared" si="42"/>
        <v>0.12001550431702138</v>
      </c>
      <c r="H223" s="26">
        <v>5313669</v>
      </c>
      <c r="I223" s="27">
        <v>4057042</v>
      </c>
      <c r="J223" s="27">
        <v>4091434</v>
      </c>
      <c r="K223" s="26">
        <v>13462145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259173883</v>
      </c>
      <c r="E224" s="27">
        <v>259173883</v>
      </c>
      <c r="F224" s="27">
        <v>30829794</v>
      </c>
      <c r="G224" s="36">
        <f t="shared" si="42"/>
        <v>0.118954092299493</v>
      </c>
      <c r="H224" s="26">
        <v>5806936</v>
      </c>
      <c r="I224" s="27">
        <v>12952248</v>
      </c>
      <c r="J224" s="27">
        <v>12070610</v>
      </c>
      <c r="K224" s="26">
        <v>30829794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553040515</v>
      </c>
      <c r="E225" s="27">
        <v>553040515</v>
      </c>
      <c r="F225" s="27">
        <v>181821627</v>
      </c>
      <c r="G225" s="36">
        <f t="shared" si="42"/>
        <v>0.32876728208601497</v>
      </c>
      <c r="H225" s="26">
        <v>84085140</v>
      </c>
      <c r="I225" s="27">
        <v>84085140</v>
      </c>
      <c r="J225" s="27">
        <v>13651347</v>
      </c>
      <c r="K225" s="26">
        <v>181821627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607133896</v>
      </c>
      <c r="E226" s="27">
        <v>607133896</v>
      </c>
      <c r="F226" s="27">
        <v>13093122</v>
      </c>
      <c r="G226" s="36">
        <f t="shared" si="42"/>
        <v>0.021565460413694313</v>
      </c>
      <c r="H226" s="26">
        <v>0</v>
      </c>
      <c r="I226" s="27">
        <v>2996558</v>
      </c>
      <c r="J226" s="27">
        <v>10096564</v>
      </c>
      <c r="K226" s="26">
        <v>13093122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44547000</v>
      </c>
      <c r="E227" s="27">
        <v>44547000</v>
      </c>
      <c r="F227" s="27">
        <v>364951</v>
      </c>
      <c r="G227" s="36">
        <f t="shared" si="42"/>
        <v>0.008192493321660268</v>
      </c>
      <c r="H227" s="26">
        <v>22850</v>
      </c>
      <c r="I227" s="27">
        <v>103189</v>
      </c>
      <c r="J227" s="27">
        <v>238912</v>
      </c>
      <c r="K227" s="26">
        <v>364951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413</v>
      </c>
      <c r="C228" s="20"/>
      <c r="D228" s="28">
        <f>SUM(D223:D227)</f>
        <v>1576065343</v>
      </c>
      <c r="E228" s="29">
        <f>SUM(E223:E227)</f>
        <v>1576065343</v>
      </c>
      <c r="F228" s="29">
        <f>SUM(F223:F227)</f>
        <v>239571639</v>
      </c>
      <c r="G228" s="37">
        <f t="shared" si="42"/>
        <v>0.1520061589223081</v>
      </c>
      <c r="H228" s="28">
        <f aca="true" t="shared" si="45" ref="H228:W228">SUM(H223:H227)</f>
        <v>95228595</v>
      </c>
      <c r="I228" s="29">
        <f t="shared" si="45"/>
        <v>104194177</v>
      </c>
      <c r="J228" s="29">
        <f t="shared" si="45"/>
        <v>40148867</v>
      </c>
      <c r="K228" s="28">
        <f t="shared" si="45"/>
        <v>239571639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414</v>
      </c>
      <c r="C229" s="20"/>
      <c r="D229" s="28">
        <f>SUM(D206:D213,D215:D221,D223:D227)</f>
        <v>3152048455</v>
      </c>
      <c r="E229" s="29">
        <f>SUM(E206:E213,E215:E221,E223:E227)</f>
        <v>3187205603</v>
      </c>
      <c r="F229" s="29">
        <f>SUM(F206:F213,F215:F221,F223:F227)</f>
        <v>462376576</v>
      </c>
      <c r="G229" s="37">
        <f t="shared" si="42"/>
        <v>0.1466908210965304</v>
      </c>
      <c r="H229" s="28">
        <f aca="true" t="shared" si="46" ref="H229:W229">SUM(H206:H213,H215:H221,H223:H227)</f>
        <v>165695502</v>
      </c>
      <c r="I229" s="29">
        <f t="shared" si="46"/>
        <v>189378901</v>
      </c>
      <c r="J229" s="29">
        <f t="shared" si="46"/>
        <v>107302173</v>
      </c>
      <c r="K229" s="28">
        <f t="shared" si="46"/>
        <v>462376576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208438041</v>
      </c>
      <c r="E232" s="27">
        <v>208438041</v>
      </c>
      <c r="F232" s="27">
        <v>18574511</v>
      </c>
      <c r="G232" s="36">
        <f aca="true" t="shared" si="47" ref="G232:G258">IF($D232=0,0,$F232/$D232)</f>
        <v>0.08911286495923265</v>
      </c>
      <c r="H232" s="26">
        <v>6949619</v>
      </c>
      <c r="I232" s="27">
        <v>8451997</v>
      </c>
      <c r="J232" s="27">
        <v>3172895</v>
      </c>
      <c r="K232" s="26">
        <v>18574511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301005000</v>
      </c>
      <c r="E233" s="27">
        <v>301005000</v>
      </c>
      <c r="F233" s="27">
        <v>12861696</v>
      </c>
      <c r="G233" s="36">
        <f t="shared" si="47"/>
        <v>0.042729177256191755</v>
      </c>
      <c r="H233" s="26">
        <v>0</v>
      </c>
      <c r="I233" s="27">
        <v>3532547</v>
      </c>
      <c r="J233" s="27">
        <v>9329149</v>
      </c>
      <c r="K233" s="26">
        <v>12861696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581218800</v>
      </c>
      <c r="E234" s="27">
        <v>581218800</v>
      </c>
      <c r="F234" s="27">
        <v>78089235</v>
      </c>
      <c r="G234" s="36">
        <f t="shared" si="47"/>
        <v>0.1343542827589197</v>
      </c>
      <c r="H234" s="26">
        <v>46511175</v>
      </c>
      <c r="I234" s="27">
        <v>29838229</v>
      </c>
      <c r="J234" s="27">
        <v>1739831</v>
      </c>
      <c r="K234" s="26">
        <v>78089235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44926700</v>
      </c>
      <c r="E235" s="27">
        <v>44926700</v>
      </c>
      <c r="F235" s="27">
        <v>0</v>
      </c>
      <c r="G235" s="36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214679913</v>
      </c>
      <c r="E236" s="27">
        <v>214679913</v>
      </c>
      <c r="F236" s="27">
        <v>13091650</v>
      </c>
      <c r="G236" s="36">
        <f t="shared" si="47"/>
        <v>0.060982184206493505</v>
      </c>
      <c r="H236" s="26">
        <v>3500740</v>
      </c>
      <c r="I236" s="27">
        <v>7605552</v>
      </c>
      <c r="J236" s="27">
        <v>1985358</v>
      </c>
      <c r="K236" s="26">
        <v>13091650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3573000</v>
      </c>
      <c r="E237" s="27">
        <v>3573000</v>
      </c>
      <c r="F237" s="27">
        <v>0</v>
      </c>
      <c r="G237" s="36">
        <f t="shared" si="47"/>
        <v>0</v>
      </c>
      <c r="H237" s="26">
        <v>0</v>
      </c>
      <c r="I237" s="27">
        <v>0</v>
      </c>
      <c r="J237" s="27">
        <v>0</v>
      </c>
      <c r="K237" s="26">
        <v>0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428</v>
      </c>
      <c r="C238" s="20"/>
      <c r="D238" s="28">
        <f>SUM(D232:D237)</f>
        <v>1353841454</v>
      </c>
      <c r="E238" s="29">
        <f>SUM(E232:E237)</f>
        <v>1353841454</v>
      </c>
      <c r="F238" s="29">
        <f>SUM(F232:F237)</f>
        <v>122617092</v>
      </c>
      <c r="G238" s="37">
        <f t="shared" si="47"/>
        <v>0.09056975736539974</v>
      </c>
      <c r="H238" s="28">
        <f aca="true" t="shared" si="48" ref="H238:W238">SUM(H232:H237)</f>
        <v>56961534</v>
      </c>
      <c r="I238" s="29">
        <f t="shared" si="48"/>
        <v>49428325</v>
      </c>
      <c r="J238" s="29">
        <f t="shared" si="48"/>
        <v>16227233</v>
      </c>
      <c r="K238" s="28">
        <f t="shared" si="48"/>
        <v>122617092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34012050</v>
      </c>
      <c r="E239" s="27">
        <v>34012050</v>
      </c>
      <c r="F239" s="27">
        <v>6970576</v>
      </c>
      <c r="G239" s="36">
        <f t="shared" si="47"/>
        <v>0.2049443065031364</v>
      </c>
      <c r="H239" s="26">
        <v>0</v>
      </c>
      <c r="I239" s="27">
        <v>3072789</v>
      </c>
      <c r="J239" s="27">
        <v>3897787</v>
      </c>
      <c r="K239" s="26">
        <v>6970576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29730000</v>
      </c>
      <c r="E240" s="27">
        <v>29730000</v>
      </c>
      <c r="F240" s="27">
        <v>12211516</v>
      </c>
      <c r="G240" s="36">
        <f t="shared" si="47"/>
        <v>0.4107472586612849</v>
      </c>
      <c r="H240" s="26">
        <v>0</v>
      </c>
      <c r="I240" s="27">
        <v>6105758</v>
      </c>
      <c r="J240" s="27">
        <v>6105758</v>
      </c>
      <c r="K240" s="26">
        <v>12211516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140265947</v>
      </c>
      <c r="E241" s="27">
        <v>140265947</v>
      </c>
      <c r="F241" s="27">
        <v>0</v>
      </c>
      <c r="G241" s="36">
        <f t="shared" si="47"/>
        <v>0</v>
      </c>
      <c r="H241" s="26">
        <v>0</v>
      </c>
      <c r="I241" s="27">
        <v>0</v>
      </c>
      <c r="J241" s="27">
        <v>0</v>
      </c>
      <c r="K241" s="26">
        <v>0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55133000</v>
      </c>
      <c r="E242" s="27">
        <v>55133000</v>
      </c>
      <c r="F242" s="27">
        <v>0</v>
      </c>
      <c r="G242" s="36">
        <f t="shared" si="47"/>
        <v>0</v>
      </c>
      <c r="H242" s="26">
        <v>0</v>
      </c>
      <c r="I242" s="27">
        <v>0</v>
      </c>
      <c r="J242" s="27">
        <v>0</v>
      </c>
      <c r="K242" s="26">
        <v>0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66186852</v>
      </c>
      <c r="E243" s="27">
        <v>66186852</v>
      </c>
      <c r="F243" s="27">
        <v>4638577</v>
      </c>
      <c r="G243" s="36">
        <f t="shared" si="47"/>
        <v>0.07008305818805222</v>
      </c>
      <c r="H243" s="26">
        <v>0</v>
      </c>
      <c r="I243" s="27">
        <v>17998</v>
      </c>
      <c r="J243" s="27">
        <v>4620579</v>
      </c>
      <c r="K243" s="26">
        <v>4638577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307729846</v>
      </c>
      <c r="E244" s="27">
        <v>307729846</v>
      </c>
      <c r="F244" s="27">
        <v>0</v>
      </c>
      <c r="G244" s="36">
        <f t="shared" si="47"/>
        <v>0</v>
      </c>
      <c r="H244" s="26">
        <v>0</v>
      </c>
      <c r="I244" s="27">
        <v>0</v>
      </c>
      <c r="J244" s="27">
        <v>0</v>
      </c>
      <c r="K244" s="26">
        <v>0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441</v>
      </c>
      <c r="C245" s="20"/>
      <c r="D245" s="28">
        <f>SUM(D239:D244)</f>
        <v>633057695</v>
      </c>
      <c r="E245" s="29">
        <f>SUM(E239:E244)</f>
        <v>633057695</v>
      </c>
      <c r="F245" s="29">
        <f>SUM(F239:F244)</f>
        <v>23820669</v>
      </c>
      <c r="G245" s="37">
        <f t="shared" si="47"/>
        <v>0.0376279590124878</v>
      </c>
      <c r="H245" s="28">
        <f aca="true" t="shared" si="49" ref="H245:W245">SUM(H239:H244)</f>
        <v>0</v>
      </c>
      <c r="I245" s="29">
        <f t="shared" si="49"/>
        <v>9196545</v>
      </c>
      <c r="J245" s="29">
        <f t="shared" si="49"/>
        <v>14624124</v>
      </c>
      <c r="K245" s="28">
        <f t="shared" si="49"/>
        <v>23820669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37405000</v>
      </c>
      <c r="E246" s="27">
        <v>37405000</v>
      </c>
      <c r="F246" s="27">
        <v>5536881</v>
      </c>
      <c r="G246" s="36">
        <f t="shared" si="47"/>
        <v>0.14802515706456357</v>
      </c>
      <c r="H246" s="26">
        <v>0</v>
      </c>
      <c r="I246" s="27">
        <v>1404460</v>
      </c>
      <c r="J246" s="27">
        <v>4132421</v>
      </c>
      <c r="K246" s="26">
        <v>5536881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15897000</v>
      </c>
      <c r="E247" s="27">
        <v>15897000</v>
      </c>
      <c r="F247" s="27">
        <v>1347361</v>
      </c>
      <c r="G247" s="36">
        <f t="shared" si="47"/>
        <v>0.08475567717179341</v>
      </c>
      <c r="H247" s="26">
        <v>556801</v>
      </c>
      <c r="I247" s="27">
        <v>418391</v>
      </c>
      <c r="J247" s="27">
        <v>372169</v>
      </c>
      <c r="K247" s="26">
        <v>1347361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74286700</v>
      </c>
      <c r="E248" s="27">
        <v>74286700</v>
      </c>
      <c r="F248" s="27">
        <v>16882876</v>
      </c>
      <c r="G248" s="36">
        <f t="shared" si="47"/>
        <v>0.22726646896416183</v>
      </c>
      <c r="H248" s="26">
        <v>5397841</v>
      </c>
      <c r="I248" s="27">
        <v>6450201</v>
      </c>
      <c r="J248" s="27">
        <v>5034834</v>
      </c>
      <c r="K248" s="26">
        <v>16882876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25126216</v>
      </c>
      <c r="E249" s="27">
        <v>25126216</v>
      </c>
      <c r="F249" s="27">
        <v>2526124</v>
      </c>
      <c r="G249" s="36">
        <f t="shared" si="47"/>
        <v>0.10053738294695867</v>
      </c>
      <c r="H249" s="26">
        <v>0</v>
      </c>
      <c r="I249" s="27">
        <v>640675</v>
      </c>
      <c r="J249" s="27">
        <v>1885449</v>
      </c>
      <c r="K249" s="26">
        <v>2526124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58010000</v>
      </c>
      <c r="E250" s="27">
        <v>58010000</v>
      </c>
      <c r="F250" s="27">
        <v>11998043</v>
      </c>
      <c r="G250" s="36">
        <f t="shared" si="47"/>
        <v>0.2068271504912946</v>
      </c>
      <c r="H250" s="26">
        <v>3027355</v>
      </c>
      <c r="I250" s="27">
        <v>5366108</v>
      </c>
      <c r="J250" s="27">
        <v>3604580</v>
      </c>
      <c r="K250" s="26">
        <v>11998043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396024650</v>
      </c>
      <c r="E251" s="27">
        <v>396024650</v>
      </c>
      <c r="F251" s="27">
        <v>26825264</v>
      </c>
      <c r="G251" s="36">
        <f t="shared" si="47"/>
        <v>0.06773634923987686</v>
      </c>
      <c r="H251" s="26">
        <v>70214</v>
      </c>
      <c r="I251" s="27">
        <v>1494891</v>
      </c>
      <c r="J251" s="27">
        <v>25260159</v>
      </c>
      <c r="K251" s="26">
        <v>26825264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606749566</v>
      </c>
      <c r="E252" s="29">
        <f>SUM(E246:E251)</f>
        <v>606749566</v>
      </c>
      <c r="F252" s="29">
        <f>SUM(F246:F251)</f>
        <v>65116549</v>
      </c>
      <c r="G252" s="37">
        <f t="shared" si="47"/>
        <v>0.10732030585416191</v>
      </c>
      <c r="H252" s="28">
        <f aca="true" t="shared" si="50" ref="H252:W252">SUM(H246:H251)</f>
        <v>9052211</v>
      </c>
      <c r="I252" s="29">
        <f t="shared" si="50"/>
        <v>15774726</v>
      </c>
      <c r="J252" s="29">
        <f t="shared" si="50"/>
        <v>40289612</v>
      </c>
      <c r="K252" s="28">
        <f t="shared" si="50"/>
        <v>65116549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213746949</v>
      </c>
      <c r="E253" s="27">
        <v>213746949</v>
      </c>
      <c r="F253" s="27">
        <v>45501566</v>
      </c>
      <c r="G253" s="36">
        <f t="shared" si="47"/>
        <v>0.2128758619146419</v>
      </c>
      <c r="H253" s="26">
        <v>3776812</v>
      </c>
      <c r="I253" s="27">
        <v>18121726</v>
      </c>
      <c r="J253" s="27">
        <v>23603028</v>
      </c>
      <c r="K253" s="26">
        <v>45501566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48419480</v>
      </c>
      <c r="E254" s="27">
        <v>48419480</v>
      </c>
      <c r="F254" s="27">
        <v>15473290</v>
      </c>
      <c r="G254" s="36">
        <f t="shared" si="47"/>
        <v>0.3195674550821281</v>
      </c>
      <c r="H254" s="26">
        <v>0</v>
      </c>
      <c r="I254" s="27">
        <v>8523657</v>
      </c>
      <c r="J254" s="27">
        <v>6949633</v>
      </c>
      <c r="K254" s="26">
        <v>15473290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241497885</v>
      </c>
      <c r="E255" s="27">
        <v>241497885</v>
      </c>
      <c r="F255" s="27">
        <v>19917912</v>
      </c>
      <c r="G255" s="36">
        <f t="shared" si="47"/>
        <v>0.08247654839710086</v>
      </c>
      <c r="H255" s="26">
        <v>8637886</v>
      </c>
      <c r="I255" s="27">
        <v>3922404</v>
      </c>
      <c r="J255" s="27">
        <v>7357622</v>
      </c>
      <c r="K255" s="26">
        <v>19917912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9905000</v>
      </c>
      <c r="E256" s="27">
        <v>9905000</v>
      </c>
      <c r="F256" s="27">
        <v>1375269</v>
      </c>
      <c r="G256" s="36">
        <f t="shared" si="47"/>
        <v>0.1388459363957597</v>
      </c>
      <c r="H256" s="26">
        <v>0</v>
      </c>
      <c r="I256" s="27">
        <v>13490</v>
      </c>
      <c r="J256" s="27">
        <v>1361779</v>
      </c>
      <c r="K256" s="26">
        <v>1375269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463</v>
      </c>
      <c r="C257" s="20"/>
      <c r="D257" s="28">
        <f>SUM(D253:D256)</f>
        <v>513569314</v>
      </c>
      <c r="E257" s="29">
        <f>SUM(E253:E256)</f>
        <v>513569314</v>
      </c>
      <c r="F257" s="29">
        <f>SUM(F253:F256)</f>
        <v>82268037</v>
      </c>
      <c r="G257" s="37">
        <f t="shared" si="47"/>
        <v>0.16018877054636485</v>
      </c>
      <c r="H257" s="28">
        <f aca="true" t="shared" si="51" ref="H257:W257">SUM(H253:H256)</f>
        <v>12414698</v>
      </c>
      <c r="I257" s="29">
        <f t="shared" si="51"/>
        <v>30581277</v>
      </c>
      <c r="J257" s="29">
        <f t="shared" si="51"/>
        <v>39272062</v>
      </c>
      <c r="K257" s="28">
        <f t="shared" si="51"/>
        <v>82268037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3107218029</v>
      </c>
      <c r="E258" s="29">
        <f>SUM(E232:E237,E239:E244,E246:E251,E253:E256)</f>
        <v>3107218029</v>
      </c>
      <c r="F258" s="29">
        <f>SUM(F232:F237,F239:F244,F246:F251,F253:F256)</f>
        <v>293822347</v>
      </c>
      <c r="G258" s="37">
        <f t="shared" si="47"/>
        <v>0.09456122623444008</v>
      </c>
      <c r="H258" s="28">
        <f aca="true" t="shared" si="52" ref="H258:W258">SUM(H232:H237,H239:H244,H246:H251,H253:H256)</f>
        <v>78428443</v>
      </c>
      <c r="I258" s="29">
        <f t="shared" si="52"/>
        <v>104980873</v>
      </c>
      <c r="J258" s="29">
        <f t="shared" si="52"/>
        <v>110413031</v>
      </c>
      <c r="K258" s="28">
        <f t="shared" si="52"/>
        <v>293822347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114264001</v>
      </c>
      <c r="E261" s="27">
        <v>114264001</v>
      </c>
      <c r="F261" s="27">
        <v>26388984</v>
      </c>
      <c r="G261" s="36">
        <f aca="true" t="shared" si="53" ref="G261:G297">IF($D261=0,0,$F261/$D261)</f>
        <v>0.23094748800192985</v>
      </c>
      <c r="H261" s="26">
        <v>7435763</v>
      </c>
      <c r="I261" s="27">
        <v>12343665</v>
      </c>
      <c r="J261" s="27">
        <v>6609556</v>
      </c>
      <c r="K261" s="26">
        <v>26388984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95256152</v>
      </c>
      <c r="E262" s="27">
        <v>95256152</v>
      </c>
      <c r="F262" s="27">
        <v>20893560</v>
      </c>
      <c r="G262" s="36">
        <f t="shared" si="53"/>
        <v>0.21934079386284677</v>
      </c>
      <c r="H262" s="26">
        <v>5336923</v>
      </c>
      <c r="I262" s="27">
        <v>4862651</v>
      </c>
      <c r="J262" s="27">
        <v>10693986</v>
      </c>
      <c r="K262" s="26">
        <v>20893560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208307099</v>
      </c>
      <c r="E263" s="27">
        <v>208307099</v>
      </c>
      <c r="F263" s="27">
        <v>0</v>
      </c>
      <c r="G263" s="36">
        <f t="shared" si="53"/>
        <v>0</v>
      </c>
      <c r="H263" s="26">
        <v>0</v>
      </c>
      <c r="I263" s="27">
        <v>0</v>
      </c>
      <c r="J263" s="27">
        <v>0</v>
      </c>
      <c r="K263" s="26">
        <v>0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946000</v>
      </c>
      <c r="E264" s="27">
        <v>946000</v>
      </c>
      <c r="F264" s="27">
        <v>0</v>
      </c>
      <c r="G264" s="36">
        <f t="shared" si="53"/>
        <v>0</v>
      </c>
      <c r="H264" s="26">
        <v>0</v>
      </c>
      <c r="I264" s="27">
        <v>0</v>
      </c>
      <c r="J264" s="27">
        <v>0</v>
      </c>
      <c r="K264" s="26">
        <v>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474</v>
      </c>
      <c r="C265" s="20"/>
      <c r="D265" s="28">
        <f>SUM(D261:D264)</f>
        <v>418773252</v>
      </c>
      <c r="E265" s="29">
        <f>SUM(E261:E264)</f>
        <v>418773252</v>
      </c>
      <c r="F265" s="29">
        <f>SUM(F261:F264)</f>
        <v>47282544</v>
      </c>
      <c r="G265" s="37">
        <f t="shared" si="53"/>
        <v>0.1129072684900133</v>
      </c>
      <c r="H265" s="28">
        <f aca="true" t="shared" si="54" ref="H265:W265">SUM(H261:H264)</f>
        <v>12772686</v>
      </c>
      <c r="I265" s="29">
        <f t="shared" si="54"/>
        <v>17206316</v>
      </c>
      <c r="J265" s="29">
        <f t="shared" si="54"/>
        <v>17303542</v>
      </c>
      <c r="K265" s="28">
        <f t="shared" si="54"/>
        <v>47282544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21947600</v>
      </c>
      <c r="E266" s="27">
        <v>21947600</v>
      </c>
      <c r="F266" s="27">
        <v>436962</v>
      </c>
      <c r="G266" s="36">
        <f t="shared" si="53"/>
        <v>0.019909329493885436</v>
      </c>
      <c r="H266" s="26">
        <v>6788</v>
      </c>
      <c r="I266" s="27">
        <v>186555</v>
      </c>
      <c r="J266" s="27">
        <v>243619</v>
      </c>
      <c r="K266" s="26">
        <v>436962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24774000</v>
      </c>
      <c r="E267" s="27">
        <v>24774000</v>
      </c>
      <c r="F267" s="27">
        <v>4327618</v>
      </c>
      <c r="G267" s="36">
        <f t="shared" si="53"/>
        <v>0.1746838621135061</v>
      </c>
      <c r="H267" s="26">
        <v>856468</v>
      </c>
      <c r="I267" s="27">
        <v>2990495</v>
      </c>
      <c r="J267" s="27">
        <v>480655</v>
      </c>
      <c r="K267" s="26">
        <v>4327618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11601000</v>
      </c>
      <c r="E268" s="27">
        <v>11601000</v>
      </c>
      <c r="F268" s="27">
        <v>3096014</v>
      </c>
      <c r="G268" s="36">
        <f t="shared" si="53"/>
        <v>0.2668747521765365</v>
      </c>
      <c r="H268" s="26">
        <v>831060</v>
      </c>
      <c r="I268" s="27">
        <v>97060</v>
      </c>
      <c r="J268" s="27">
        <v>2167894</v>
      </c>
      <c r="K268" s="26">
        <v>3096014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75577482</v>
      </c>
      <c r="E269" s="27">
        <v>75577482</v>
      </c>
      <c r="F269" s="27">
        <v>0</v>
      </c>
      <c r="G269" s="36">
        <f t="shared" si="53"/>
        <v>0</v>
      </c>
      <c r="H269" s="26">
        <v>0</v>
      </c>
      <c r="I269" s="27">
        <v>0</v>
      </c>
      <c r="J269" s="27">
        <v>0</v>
      </c>
      <c r="K269" s="26">
        <v>0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8145000</v>
      </c>
      <c r="E270" s="27">
        <v>8145000</v>
      </c>
      <c r="F270" s="27">
        <v>4552213</v>
      </c>
      <c r="G270" s="36">
        <f t="shared" si="53"/>
        <v>0.5588966236955187</v>
      </c>
      <c r="H270" s="26">
        <v>38032</v>
      </c>
      <c r="I270" s="27">
        <v>1921911</v>
      </c>
      <c r="J270" s="27">
        <v>2592270</v>
      </c>
      <c r="K270" s="26">
        <v>4552213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22425000</v>
      </c>
      <c r="E271" s="27">
        <v>22425000</v>
      </c>
      <c r="F271" s="27">
        <v>109015</v>
      </c>
      <c r="G271" s="36">
        <f t="shared" si="53"/>
        <v>0.004861315496098105</v>
      </c>
      <c r="H271" s="26">
        <v>0</v>
      </c>
      <c r="I271" s="27">
        <v>0</v>
      </c>
      <c r="J271" s="27">
        <v>109015</v>
      </c>
      <c r="K271" s="26">
        <v>109015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110000</v>
      </c>
      <c r="E272" s="27">
        <v>110000</v>
      </c>
      <c r="F272" s="27">
        <v>0</v>
      </c>
      <c r="G272" s="36">
        <f t="shared" si="53"/>
        <v>0</v>
      </c>
      <c r="H272" s="26">
        <v>0</v>
      </c>
      <c r="I272" s="27">
        <v>0</v>
      </c>
      <c r="J272" s="27">
        <v>0</v>
      </c>
      <c r="K272" s="26">
        <v>0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489</v>
      </c>
      <c r="C273" s="20"/>
      <c r="D273" s="28">
        <f>SUM(D266:D272)</f>
        <v>164580082</v>
      </c>
      <c r="E273" s="29">
        <f>SUM(E266:E272)</f>
        <v>164580082</v>
      </c>
      <c r="F273" s="29">
        <f>SUM(F266:F272)</f>
        <v>12521822</v>
      </c>
      <c r="G273" s="37">
        <f t="shared" si="53"/>
        <v>0.07608345947962282</v>
      </c>
      <c r="H273" s="28">
        <f aca="true" t="shared" si="55" ref="H273:W273">SUM(H266:H272)</f>
        <v>1732348</v>
      </c>
      <c r="I273" s="29">
        <f t="shared" si="55"/>
        <v>5196021</v>
      </c>
      <c r="J273" s="29">
        <f t="shared" si="55"/>
        <v>5593453</v>
      </c>
      <c r="K273" s="28">
        <f t="shared" si="55"/>
        <v>12521822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15063000</v>
      </c>
      <c r="E274" s="27">
        <v>15063000</v>
      </c>
      <c r="F274" s="27">
        <v>4032998</v>
      </c>
      <c r="G274" s="36">
        <f t="shared" si="53"/>
        <v>0.2677420168625108</v>
      </c>
      <c r="H274" s="26">
        <v>2027826</v>
      </c>
      <c r="I274" s="27">
        <v>1150967</v>
      </c>
      <c r="J274" s="27">
        <v>854205</v>
      </c>
      <c r="K274" s="26">
        <v>4032998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20781000</v>
      </c>
      <c r="E275" s="27">
        <v>20781000</v>
      </c>
      <c r="F275" s="27">
        <v>5106636</v>
      </c>
      <c r="G275" s="36">
        <f t="shared" si="53"/>
        <v>0.24573581637072325</v>
      </c>
      <c r="H275" s="26">
        <v>0</v>
      </c>
      <c r="I275" s="27">
        <v>4667233</v>
      </c>
      <c r="J275" s="27">
        <v>439403</v>
      </c>
      <c r="K275" s="26">
        <v>5106636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39082000</v>
      </c>
      <c r="E276" s="27">
        <v>39082000</v>
      </c>
      <c r="F276" s="27">
        <v>4921342</v>
      </c>
      <c r="G276" s="36">
        <f t="shared" si="53"/>
        <v>0.12592349419169951</v>
      </c>
      <c r="H276" s="26">
        <v>0</v>
      </c>
      <c r="I276" s="27">
        <v>2646255</v>
      </c>
      <c r="J276" s="27">
        <v>2275087</v>
      </c>
      <c r="K276" s="26">
        <v>4921342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0</v>
      </c>
      <c r="E277" s="27">
        <v>0</v>
      </c>
      <c r="F277" s="27">
        <v>0</v>
      </c>
      <c r="G277" s="36">
        <f t="shared" si="53"/>
        <v>0</v>
      </c>
      <c r="H277" s="26">
        <v>0</v>
      </c>
      <c r="I277" s="27">
        <v>0</v>
      </c>
      <c r="J277" s="27">
        <v>0</v>
      </c>
      <c r="K277" s="26">
        <v>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24027000</v>
      </c>
      <c r="E278" s="27">
        <v>24027000</v>
      </c>
      <c r="F278" s="27">
        <v>5930329</v>
      </c>
      <c r="G278" s="36">
        <f t="shared" si="53"/>
        <v>0.24681936987555667</v>
      </c>
      <c r="H278" s="26">
        <v>1037400</v>
      </c>
      <c r="I278" s="27">
        <v>0</v>
      </c>
      <c r="J278" s="27">
        <v>4892929</v>
      </c>
      <c r="K278" s="26">
        <v>5930329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14055000</v>
      </c>
      <c r="E279" s="27">
        <v>14055000</v>
      </c>
      <c r="F279" s="27">
        <v>399083</v>
      </c>
      <c r="G279" s="36">
        <f t="shared" si="53"/>
        <v>0.028394379224475276</v>
      </c>
      <c r="H279" s="26">
        <v>0</v>
      </c>
      <c r="I279" s="27">
        <v>206578</v>
      </c>
      <c r="J279" s="27">
        <v>192505</v>
      </c>
      <c r="K279" s="26">
        <v>399083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25130783</v>
      </c>
      <c r="E280" s="27">
        <v>25130783</v>
      </c>
      <c r="F280" s="27">
        <v>0</v>
      </c>
      <c r="G280" s="36">
        <f t="shared" si="53"/>
        <v>0</v>
      </c>
      <c r="H280" s="26">
        <v>0</v>
      </c>
      <c r="I280" s="27">
        <v>0</v>
      </c>
      <c r="J280" s="27">
        <v>0</v>
      </c>
      <c r="K280" s="26">
        <v>0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87473000</v>
      </c>
      <c r="E281" s="27">
        <v>87473000</v>
      </c>
      <c r="F281" s="27">
        <v>1343969</v>
      </c>
      <c r="G281" s="36">
        <f t="shared" si="53"/>
        <v>0.015364386725046586</v>
      </c>
      <c r="H281" s="26">
        <v>0</v>
      </c>
      <c r="I281" s="27">
        <v>0</v>
      </c>
      <c r="J281" s="27">
        <v>1343969</v>
      </c>
      <c r="K281" s="26">
        <v>1343969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160750</v>
      </c>
      <c r="E282" s="27">
        <v>160750</v>
      </c>
      <c r="F282" s="27">
        <v>0</v>
      </c>
      <c r="G282" s="36">
        <f t="shared" si="53"/>
        <v>0</v>
      </c>
      <c r="H282" s="26">
        <v>0</v>
      </c>
      <c r="I282" s="27">
        <v>0</v>
      </c>
      <c r="J282" s="27">
        <v>0</v>
      </c>
      <c r="K282" s="26">
        <v>0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508</v>
      </c>
      <c r="C283" s="20"/>
      <c r="D283" s="28">
        <f>SUM(D274:D282)</f>
        <v>225772533</v>
      </c>
      <c r="E283" s="29">
        <f>SUM(E274:E282)</f>
        <v>225772533</v>
      </c>
      <c r="F283" s="29">
        <f>SUM(F274:F282)</f>
        <v>21734357</v>
      </c>
      <c r="G283" s="37">
        <f t="shared" si="53"/>
        <v>0.09626661273273662</v>
      </c>
      <c r="H283" s="28">
        <f aca="true" t="shared" si="56" ref="H283:W283">SUM(H274:H282)</f>
        <v>3065226</v>
      </c>
      <c r="I283" s="29">
        <f t="shared" si="56"/>
        <v>8671033</v>
      </c>
      <c r="J283" s="29">
        <f t="shared" si="56"/>
        <v>9998098</v>
      </c>
      <c r="K283" s="28">
        <f t="shared" si="56"/>
        <v>21734357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36906800</v>
      </c>
      <c r="E284" s="27">
        <v>36906800</v>
      </c>
      <c r="F284" s="27">
        <v>9597527</v>
      </c>
      <c r="G284" s="36">
        <f t="shared" si="53"/>
        <v>0.2600476605937117</v>
      </c>
      <c r="H284" s="26">
        <v>20133</v>
      </c>
      <c r="I284" s="27">
        <v>5783216</v>
      </c>
      <c r="J284" s="27">
        <v>3794178</v>
      </c>
      <c r="K284" s="26">
        <v>9597527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18298000</v>
      </c>
      <c r="E285" s="27">
        <v>18298000</v>
      </c>
      <c r="F285" s="27">
        <v>2995873</v>
      </c>
      <c r="G285" s="36">
        <f t="shared" si="53"/>
        <v>0.16372680074325063</v>
      </c>
      <c r="H285" s="26">
        <v>997704</v>
      </c>
      <c r="I285" s="27">
        <v>1290160</v>
      </c>
      <c r="J285" s="27">
        <v>708009</v>
      </c>
      <c r="K285" s="26">
        <v>2995873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39155000</v>
      </c>
      <c r="E286" s="27">
        <v>39155000</v>
      </c>
      <c r="F286" s="27">
        <v>5507454</v>
      </c>
      <c r="G286" s="36">
        <f t="shared" si="53"/>
        <v>0.1406577448601711</v>
      </c>
      <c r="H286" s="26">
        <v>4402966</v>
      </c>
      <c r="I286" s="27">
        <v>0</v>
      </c>
      <c r="J286" s="27">
        <v>1104488</v>
      </c>
      <c r="K286" s="26">
        <v>5507454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13864000</v>
      </c>
      <c r="E287" s="27">
        <v>13864000</v>
      </c>
      <c r="F287" s="27">
        <v>2511635</v>
      </c>
      <c r="G287" s="36">
        <f t="shared" si="53"/>
        <v>0.18116236295441432</v>
      </c>
      <c r="H287" s="26">
        <v>58087</v>
      </c>
      <c r="I287" s="27">
        <v>2328242</v>
      </c>
      <c r="J287" s="27">
        <v>125306</v>
      </c>
      <c r="K287" s="26">
        <v>2511635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91816543</v>
      </c>
      <c r="E288" s="27">
        <v>91816543</v>
      </c>
      <c r="F288" s="27">
        <v>2559660</v>
      </c>
      <c r="G288" s="36">
        <f t="shared" si="53"/>
        <v>0.02787798272910362</v>
      </c>
      <c r="H288" s="26">
        <v>146822</v>
      </c>
      <c r="I288" s="27">
        <v>1314919</v>
      </c>
      <c r="J288" s="27">
        <v>1097919</v>
      </c>
      <c r="K288" s="26">
        <v>2559660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1530000</v>
      </c>
      <c r="E289" s="27">
        <v>1530000</v>
      </c>
      <c r="F289" s="27">
        <v>0</v>
      </c>
      <c r="G289" s="36">
        <f t="shared" si="53"/>
        <v>0</v>
      </c>
      <c r="H289" s="26">
        <v>0</v>
      </c>
      <c r="I289" s="27">
        <v>0</v>
      </c>
      <c r="J289" s="27">
        <v>0</v>
      </c>
      <c r="K289" s="26">
        <v>0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521</v>
      </c>
      <c r="C290" s="20"/>
      <c r="D290" s="28">
        <f>SUM(D284:D289)</f>
        <v>201570343</v>
      </c>
      <c r="E290" s="29">
        <f>SUM(E284:E289)</f>
        <v>201570343</v>
      </c>
      <c r="F290" s="29">
        <f>SUM(F284:F289)</f>
        <v>23172149</v>
      </c>
      <c r="G290" s="37">
        <f t="shared" si="53"/>
        <v>0.11495812655336901</v>
      </c>
      <c r="H290" s="28">
        <f aca="true" t="shared" si="57" ref="H290:W290">SUM(H284:H289)</f>
        <v>5625712</v>
      </c>
      <c r="I290" s="29">
        <f t="shared" si="57"/>
        <v>10716537</v>
      </c>
      <c r="J290" s="29">
        <f t="shared" si="57"/>
        <v>6829900</v>
      </c>
      <c r="K290" s="28">
        <f t="shared" si="57"/>
        <v>23172149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232065602</v>
      </c>
      <c r="E291" s="27">
        <v>232065602</v>
      </c>
      <c r="F291" s="27">
        <v>17876270</v>
      </c>
      <c r="G291" s="36">
        <f t="shared" si="53"/>
        <v>0.07703110605767416</v>
      </c>
      <c r="H291" s="26">
        <v>1331</v>
      </c>
      <c r="I291" s="27">
        <v>14432827</v>
      </c>
      <c r="J291" s="27">
        <v>3442112</v>
      </c>
      <c r="K291" s="26">
        <v>17876270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37507000</v>
      </c>
      <c r="E292" s="27">
        <v>37507000</v>
      </c>
      <c r="F292" s="27">
        <v>16154230</v>
      </c>
      <c r="G292" s="36">
        <f t="shared" si="53"/>
        <v>0.43069906950702536</v>
      </c>
      <c r="H292" s="26">
        <v>4897110</v>
      </c>
      <c r="I292" s="27">
        <v>7647516</v>
      </c>
      <c r="J292" s="27">
        <v>3609604</v>
      </c>
      <c r="K292" s="26">
        <v>16154230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41037080</v>
      </c>
      <c r="E293" s="27">
        <v>41037080</v>
      </c>
      <c r="F293" s="27">
        <v>0</v>
      </c>
      <c r="G293" s="36">
        <f t="shared" si="53"/>
        <v>0</v>
      </c>
      <c r="H293" s="26">
        <v>0</v>
      </c>
      <c r="I293" s="27">
        <v>0</v>
      </c>
      <c r="J293" s="27">
        <v>0</v>
      </c>
      <c r="K293" s="26">
        <v>0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60410694</v>
      </c>
      <c r="E294" s="27">
        <v>60410694</v>
      </c>
      <c r="F294" s="27">
        <v>7533693</v>
      </c>
      <c r="G294" s="36">
        <f t="shared" si="53"/>
        <v>0.12470793664446232</v>
      </c>
      <c r="H294" s="26">
        <v>0</v>
      </c>
      <c r="I294" s="27">
        <v>0</v>
      </c>
      <c r="J294" s="27">
        <v>7533693</v>
      </c>
      <c r="K294" s="26">
        <v>7533693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10086900</v>
      </c>
      <c r="E295" s="27">
        <v>10086900</v>
      </c>
      <c r="F295" s="27">
        <v>1027949</v>
      </c>
      <c r="G295" s="36">
        <f t="shared" si="53"/>
        <v>0.10190930811250236</v>
      </c>
      <c r="H295" s="26">
        <v>37345</v>
      </c>
      <c r="I295" s="27">
        <v>767952</v>
      </c>
      <c r="J295" s="27">
        <v>222652</v>
      </c>
      <c r="K295" s="26">
        <v>1027949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532</v>
      </c>
      <c r="C296" s="20"/>
      <c r="D296" s="28">
        <f>SUM(D291:D295)</f>
        <v>381107276</v>
      </c>
      <c r="E296" s="29">
        <f>SUM(E291:E295)</f>
        <v>381107276</v>
      </c>
      <c r="F296" s="29">
        <f>SUM(F291:F295)</f>
        <v>42592142</v>
      </c>
      <c r="G296" s="37">
        <f t="shared" si="53"/>
        <v>0.11175893162428104</v>
      </c>
      <c r="H296" s="28">
        <f aca="true" t="shared" si="58" ref="H296:W296">SUM(H291:H295)</f>
        <v>4935786</v>
      </c>
      <c r="I296" s="29">
        <f t="shared" si="58"/>
        <v>22848295</v>
      </c>
      <c r="J296" s="29">
        <f t="shared" si="58"/>
        <v>14808061</v>
      </c>
      <c r="K296" s="28">
        <f t="shared" si="58"/>
        <v>42592142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1391803486</v>
      </c>
      <c r="E297" s="29">
        <f>SUM(E261:E264,E266:E272,E274:E282,E284:E289,E291:E295)</f>
        <v>1391803486</v>
      </c>
      <c r="F297" s="29">
        <f>SUM(F261:F264,F266:F272,F274:F282,F284:F289,F291:F295)</f>
        <v>147303014</v>
      </c>
      <c r="G297" s="37">
        <f t="shared" si="53"/>
        <v>0.10583607203294502</v>
      </c>
      <c r="H297" s="28">
        <f aca="true" t="shared" si="59" ref="H297:W297">SUM(H261:H264,H266:H272,H274:H282,H284:H289,H291:H295)</f>
        <v>28131758</v>
      </c>
      <c r="I297" s="29">
        <f t="shared" si="59"/>
        <v>64638202</v>
      </c>
      <c r="J297" s="29">
        <f t="shared" si="59"/>
        <v>54533054</v>
      </c>
      <c r="K297" s="28">
        <f t="shared" si="59"/>
        <v>147303014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7023202807</v>
      </c>
      <c r="E300" s="27">
        <v>7227760102</v>
      </c>
      <c r="F300" s="27">
        <v>790648667</v>
      </c>
      <c r="G300" s="36">
        <f aca="true" t="shared" si="60" ref="G300:G337">IF($D300=0,0,$F300/$D300)</f>
        <v>0.11257665323461305</v>
      </c>
      <c r="H300" s="26">
        <v>91966178</v>
      </c>
      <c r="I300" s="27">
        <v>316012167</v>
      </c>
      <c r="J300" s="27">
        <v>382670322</v>
      </c>
      <c r="K300" s="26">
        <v>790648667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27</v>
      </c>
      <c r="C301" s="20"/>
      <c r="D301" s="28">
        <f>D300</f>
        <v>7023202807</v>
      </c>
      <c r="E301" s="29">
        <f>E300</f>
        <v>7227760102</v>
      </c>
      <c r="F301" s="29">
        <f>F300</f>
        <v>790648667</v>
      </c>
      <c r="G301" s="37">
        <f t="shared" si="60"/>
        <v>0.11257665323461305</v>
      </c>
      <c r="H301" s="28">
        <f aca="true" t="shared" si="61" ref="H301:W301">H300</f>
        <v>91966178</v>
      </c>
      <c r="I301" s="29">
        <f t="shared" si="61"/>
        <v>316012167</v>
      </c>
      <c r="J301" s="29">
        <f t="shared" si="61"/>
        <v>382670322</v>
      </c>
      <c r="K301" s="28">
        <f t="shared" si="61"/>
        <v>790648667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47708928</v>
      </c>
      <c r="E302" s="27">
        <v>47708928</v>
      </c>
      <c r="F302" s="27">
        <v>1765361</v>
      </c>
      <c r="G302" s="36">
        <f t="shared" si="60"/>
        <v>0.03700273877459582</v>
      </c>
      <c r="H302" s="26">
        <v>143070</v>
      </c>
      <c r="I302" s="27">
        <v>813515</v>
      </c>
      <c r="J302" s="27">
        <v>808776</v>
      </c>
      <c r="K302" s="26">
        <v>1765361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70634841</v>
      </c>
      <c r="E303" s="27">
        <v>70634841</v>
      </c>
      <c r="F303" s="27">
        <v>9994156</v>
      </c>
      <c r="G303" s="36">
        <f t="shared" si="60"/>
        <v>0.14149045794553428</v>
      </c>
      <c r="H303" s="26">
        <v>2004646</v>
      </c>
      <c r="I303" s="27">
        <v>2533317</v>
      </c>
      <c r="J303" s="27">
        <v>5456193</v>
      </c>
      <c r="K303" s="26">
        <v>9994156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31319500</v>
      </c>
      <c r="E304" s="27">
        <v>31319500</v>
      </c>
      <c r="F304" s="27">
        <v>2383892</v>
      </c>
      <c r="G304" s="36">
        <f t="shared" si="60"/>
        <v>0.07611526365363432</v>
      </c>
      <c r="H304" s="26">
        <v>229586</v>
      </c>
      <c r="I304" s="27">
        <v>781201</v>
      </c>
      <c r="J304" s="27">
        <v>1373105</v>
      </c>
      <c r="K304" s="26">
        <v>2383892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226798873</v>
      </c>
      <c r="E305" s="27">
        <v>294260068</v>
      </c>
      <c r="F305" s="27">
        <v>22254845</v>
      </c>
      <c r="G305" s="36">
        <f t="shared" si="60"/>
        <v>0.0981259064722072</v>
      </c>
      <c r="H305" s="26">
        <v>1538843</v>
      </c>
      <c r="I305" s="27">
        <v>9283935</v>
      </c>
      <c r="J305" s="27">
        <v>11432067</v>
      </c>
      <c r="K305" s="26">
        <v>22254845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81242586</v>
      </c>
      <c r="E306" s="27">
        <v>81242586</v>
      </c>
      <c r="F306" s="27">
        <v>11729039</v>
      </c>
      <c r="G306" s="36">
        <f t="shared" si="60"/>
        <v>0.14437057678100004</v>
      </c>
      <c r="H306" s="26">
        <v>7588775</v>
      </c>
      <c r="I306" s="27">
        <v>329863</v>
      </c>
      <c r="J306" s="27">
        <v>3810401</v>
      </c>
      <c r="K306" s="26">
        <v>11729039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8964500</v>
      </c>
      <c r="E307" s="27">
        <v>8964500</v>
      </c>
      <c r="F307" s="27">
        <v>293115</v>
      </c>
      <c r="G307" s="36">
        <f t="shared" si="60"/>
        <v>0.032697306040493056</v>
      </c>
      <c r="H307" s="26">
        <v>0</v>
      </c>
      <c r="I307" s="27">
        <v>175336</v>
      </c>
      <c r="J307" s="27">
        <v>117779</v>
      </c>
      <c r="K307" s="26">
        <v>293115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549</v>
      </c>
      <c r="C308" s="20"/>
      <c r="D308" s="28">
        <f>SUM(D302:D307)</f>
        <v>466669228</v>
      </c>
      <c r="E308" s="29">
        <f>SUM(E302:E307)</f>
        <v>534130423</v>
      </c>
      <c r="F308" s="29">
        <f>SUM(F302:F307)</f>
        <v>48420408</v>
      </c>
      <c r="G308" s="37">
        <f t="shared" si="60"/>
        <v>0.1037574476626944</v>
      </c>
      <c r="H308" s="28">
        <f aca="true" t="shared" si="62" ref="H308:W308">SUM(H302:H307)</f>
        <v>11504920</v>
      </c>
      <c r="I308" s="29">
        <f t="shared" si="62"/>
        <v>13917167</v>
      </c>
      <c r="J308" s="29">
        <f t="shared" si="62"/>
        <v>22998321</v>
      </c>
      <c r="K308" s="28">
        <f t="shared" si="62"/>
        <v>48420408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83246710</v>
      </c>
      <c r="E309" s="27">
        <v>83246710</v>
      </c>
      <c r="F309" s="27">
        <v>6289438</v>
      </c>
      <c r="G309" s="36">
        <f t="shared" si="60"/>
        <v>0.07555179057526717</v>
      </c>
      <c r="H309" s="26">
        <v>0</v>
      </c>
      <c r="I309" s="27">
        <v>2394808</v>
      </c>
      <c r="J309" s="27">
        <v>3894630</v>
      </c>
      <c r="K309" s="26">
        <v>6289438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633141543</v>
      </c>
      <c r="E310" s="27">
        <v>815135300</v>
      </c>
      <c r="F310" s="27">
        <v>66814606</v>
      </c>
      <c r="G310" s="36">
        <f t="shared" si="60"/>
        <v>0.10552870323974303</v>
      </c>
      <c r="H310" s="26">
        <v>3290</v>
      </c>
      <c r="I310" s="27">
        <v>23660712</v>
      </c>
      <c r="J310" s="27">
        <v>43150604</v>
      </c>
      <c r="K310" s="26">
        <v>66814606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418056510</v>
      </c>
      <c r="E311" s="27">
        <v>530758894</v>
      </c>
      <c r="F311" s="27">
        <v>14474166</v>
      </c>
      <c r="G311" s="36">
        <f t="shared" si="60"/>
        <v>0.034622510722294456</v>
      </c>
      <c r="H311" s="26">
        <v>0</v>
      </c>
      <c r="I311" s="27">
        <v>1120587</v>
      </c>
      <c r="J311" s="27">
        <v>13353579</v>
      </c>
      <c r="K311" s="26">
        <v>14474166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209953903</v>
      </c>
      <c r="E312" s="27">
        <v>209953903</v>
      </c>
      <c r="F312" s="27">
        <v>13543808</v>
      </c>
      <c r="G312" s="36">
        <f t="shared" si="60"/>
        <v>0.06450848403613625</v>
      </c>
      <c r="H312" s="26">
        <v>1419192</v>
      </c>
      <c r="I312" s="27">
        <v>3446424</v>
      </c>
      <c r="J312" s="27">
        <v>8678192</v>
      </c>
      <c r="K312" s="26">
        <v>13543808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76008244</v>
      </c>
      <c r="E313" s="27">
        <v>83473144</v>
      </c>
      <c r="F313" s="27">
        <v>7745656</v>
      </c>
      <c r="G313" s="36">
        <f t="shared" si="60"/>
        <v>0.10190547225377289</v>
      </c>
      <c r="H313" s="26">
        <v>19643</v>
      </c>
      <c r="I313" s="27">
        <v>688607</v>
      </c>
      <c r="J313" s="27">
        <v>7037406</v>
      </c>
      <c r="K313" s="26">
        <v>7745656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27643844</v>
      </c>
      <c r="E314" s="27">
        <v>27643844</v>
      </c>
      <c r="F314" s="27">
        <v>700674</v>
      </c>
      <c r="G314" s="36">
        <f t="shared" si="60"/>
        <v>0.02534647496925536</v>
      </c>
      <c r="H314" s="26">
        <v>35800</v>
      </c>
      <c r="I314" s="27">
        <v>76708</v>
      </c>
      <c r="J314" s="27">
        <v>588166</v>
      </c>
      <c r="K314" s="26">
        <v>700674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562</v>
      </c>
      <c r="C315" s="20"/>
      <c r="D315" s="28">
        <f>SUM(D309:D314)</f>
        <v>1448050754</v>
      </c>
      <c r="E315" s="29">
        <f>SUM(E309:E314)</f>
        <v>1750211795</v>
      </c>
      <c r="F315" s="29">
        <f>SUM(F309:F314)</f>
        <v>109568348</v>
      </c>
      <c r="G315" s="37">
        <f t="shared" si="60"/>
        <v>0.07566609643849541</v>
      </c>
      <c r="H315" s="28">
        <f aca="true" t="shared" si="63" ref="H315:W315">SUM(H309:H314)</f>
        <v>1477925</v>
      </c>
      <c r="I315" s="29">
        <f t="shared" si="63"/>
        <v>31387846</v>
      </c>
      <c r="J315" s="29">
        <f t="shared" si="63"/>
        <v>76702577</v>
      </c>
      <c r="K315" s="28">
        <f t="shared" si="63"/>
        <v>109568348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108936202</v>
      </c>
      <c r="E316" s="27">
        <v>108936202</v>
      </c>
      <c r="F316" s="27">
        <v>18880036</v>
      </c>
      <c r="G316" s="36">
        <f t="shared" si="60"/>
        <v>0.17331277989662242</v>
      </c>
      <c r="H316" s="26">
        <v>0</v>
      </c>
      <c r="I316" s="27">
        <v>15730244</v>
      </c>
      <c r="J316" s="27">
        <v>3149792</v>
      </c>
      <c r="K316" s="26">
        <v>18880036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97647977</v>
      </c>
      <c r="E317" s="27">
        <v>97647977</v>
      </c>
      <c r="F317" s="27">
        <v>11813802</v>
      </c>
      <c r="G317" s="36">
        <f t="shared" si="60"/>
        <v>0.12098358166703238</v>
      </c>
      <c r="H317" s="26">
        <v>0</v>
      </c>
      <c r="I317" s="27">
        <v>6040916</v>
      </c>
      <c r="J317" s="27">
        <v>5772886</v>
      </c>
      <c r="K317" s="26">
        <v>11813802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27664699</v>
      </c>
      <c r="E318" s="27">
        <v>27664699</v>
      </c>
      <c r="F318" s="27">
        <v>886112</v>
      </c>
      <c r="G318" s="36">
        <f t="shared" si="60"/>
        <v>0.032030422597404726</v>
      </c>
      <c r="H318" s="26">
        <v>0</v>
      </c>
      <c r="I318" s="27">
        <v>65282</v>
      </c>
      <c r="J318" s="27">
        <v>820830</v>
      </c>
      <c r="K318" s="26">
        <v>886112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18810216</v>
      </c>
      <c r="E319" s="27">
        <v>18810216</v>
      </c>
      <c r="F319" s="27">
        <v>2263918</v>
      </c>
      <c r="G319" s="36">
        <f t="shared" si="60"/>
        <v>0.12035576837607818</v>
      </c>
      <c r="H319" s="26">
        <v>0</v>
      </c>
      <c r="I319" s="27">
        <v>1685675</v>
      </c>
      <c r="J319" s="27">
        <v>578243</v>
      </c>
      <c r="K319" s="26">
        <v>2263918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1220800</v>
      </c>
      <c r="E320" s="27">
        <v>1220800</v>
      </c>
      <c r="F320" s="27">
        <v>91923</v>
      </c>
      <c r="G320" s="36">
        <f t="shared" si="60"/>
        <v>0.07529734600262124</v>
      </c>
      <c r="H320" s="26">
        <v>0</v>
      </c>
      <c r="I320" s="27">
        <v>4454</v>
      </c>
      <c r="J320" s="27">
        <v>87469</v>
      </c>
      <c r="K320" s="26">
        <v>91923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573</v>
      </c>
      <c r="C321" s="20"/>
      <c r="D321" s="28">
        <f>SUM(D316:D320)</f>
        <v>254279894</v>
      </c>
      <c r="E321" s="29">
        <f>SUM(E316:E320)</f>
        <v>254279894</v>
      </c>
      <c r="F321" s="29">
        <f>SUM(F316:F320)</f>
        <v>33935791</v>
      </c>
      <c r="G321" s="37">
        <f t="shared" si="60"/>
        <v>0.1334584125632835</v>
      </c>
      <c r="H321" s="28">
        <f aca="true" t="shared" si="64" ref="H321:W321">SUM(H316:H320)</f>
        <v>0</v>
      </c>
      <c r="I321" s="29">
        <f t="shared" si="64"/>
        <v>23526571</v>
      </c>
      <c r="J321" s="29">
        <f t="shared" si="64"/>
        <v>10409220</v>
      </c>
      <c r="K321" s="28">
        <f t="shared" si="64"/>
        <v>33935791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30800500</v>
      </c>
      <c r="E322" s="27">
        <v>30800500</v>
      </c>
      <c r="F322" s="27">
        <v>1232875</v>
      </c>
      <c r="G322" s="36">
        <f t="shared" si="60"/>
        <v>0.04002775928962192</v>
      </c>
      <c r="H322" s="26">
        <v>1027052</v>
      </c>
      <c r="I322" s="27">
        <v>153006</v>
      </c>
      <c r="J322" s="27">
        <v>52817</v>
      </c>
      <c r="K322" s="26">
        <v>1232875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78374193</v>
      </c>
      <c r="E323" s="27">
        <v>87916449</v>
      </c>
      <c r="F323" s="27">
        <v>4026964</v>
      </c>
      <c r="G323" s="36">
        <f t="shared" si="60"/>
        <v>0.051381249947926096</v>
      </c>
      <c r="H323" s="26">
        <v>0</v>
      </c>
      <c r="I323" s="27">
        <v>1627023</v>
      </c>
      <c r="J323" s="27">
        <v>2399941</v>
      </c>
      <c r="K323" s="26">
        <v>4026964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126284585</v>
      </c>
      <c r="E324" s="27">
        <v>145055660</v>
      </c>
      <c r="F324" s="27">
        <v>21499879</v>
      </c>
      <c r="G324" s="36">
        <f t="shared" si="60"/>
        <v>0.170249433056299</v>
      </c>
      <c r="H324" s="26">
        <v>3039925</v>
      </c>
      <c r="I324" s="27">
        <v>10697821</v>
      </c>
      <c r="J324" s="27">
        <v>7762133</v>
      </c>
      <c r="K324" s="26">
        <v>21499879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340931872</v>
      </c>
      <c r="E325" s="27">
        <v>340931872</v>
      </c>
      <c r="F325" s="27">
        <v>24913681</v>
      </c>
      <c r="G325" s="36">
        <f t="shared" si="60"/>
        <v>0.07307524771400663</v>
      </c>
      <c r="H325" s="26">
        <v>0</v>
      </c>
      <c r="I325" s="27">
        <v>16790916</v>
      </c>
      <c r="J325" s="27">
        <v>8122765</v>
      </c>
      <c r="K325" s="26">
        <v>24913681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37235842</v>
      </c>
      <c r="E326" s="27">
        <v>37510843</v>
      </c>
      <c r="F326" s="27">
        <v>1218452</v>
      </c>
      <c r="G326" s="36">
        <f t="shared" si="60"/>
        <v>0.032722558012787784</v>
      </c>
      <c r="H326" s="26">
        <v>0</v>
      </c>
      <c r="I326" s="27">
        <v>950362</v>
      </c>
      <c r="J326" s="27">
        <v>268090</v>
      </c>
      <c r="K326" s="26">
        <v>1218452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111864106</v>
      </c>
      <c r="E327" s="27">
        <v>111864106</v>
      </c>
      <c r="F327" s="27">
        <v>7505069</v>
      </c>
      <c r="G327" s="36">
        <f t="shared" si="60"/>
        <v>0.06709094872666305</v>
      </c>
      <c r="H327" s="26">
        <v>0</v>
      </c>
      <c r="I327" s="27">
        <v>5826716</v>
      </c>
      <c r="J327" s="27">
        <v>1678353</v>
      </c>
      <c r="K327" s="26">
        <v>7505069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137512094</v>
      </c>
      <c r="E328" s="27">
        <v>137512094</v>
      </c>
      <c r="F328" s="27">
        <v>23924255</v>
      </c>
      <c r="G328" s="36">
        <f t="shared" si="60"/>
        <v>0.17397927923343237</v>
      </c>
      <c r="H328" s="26">
        <v>7841269</v>
      </c>
      <c r="I328" s="27">
        <v>7387366</v>
      </c>
      <c r="J328" s="27">
        <v>8695620</v>
      </c>
      <c r="K328" s="26">
        <v>23924255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2458500</v>
      </c>
      <c r="E329" s="27">
        <v>2458500</v>
      </c>
      <c r="F329" s="27">
        <v>0</v>
      </c>
      <c r="G329" s="36">
        <f t="shared" si="60"/>
        <v>0</v>
      </c>
      <c r="H329" s="26">
        <v>0</v>
      </c>
      <c r="I329" s="27">
        <v>0</v>
      </c>
      <c r="J329" s="27">
        <v>0</v>
      </c>
      <c r="K329" s="26">
        <v>0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590</v>
      </c>
      <c r="C330" s="20"/>
      <c r="D330" s="28">
        <f>SUM(D322:D329)</f>
        <v>865461692</v>
      </c>
      <c r="E330" s="29">
        <f>SUM(E322:E329)</f>
        <v>894050024</v>
      </c>
      <c r="F330" s="29">
        <f>SUM(F322:F329)</f>
        <v>84321175</v>
      </c>
      <c r="G330" s="37">
        <f t="shared" si="60"/>
        <v>0.09742912456950203</v>
      </c>
      <c r="H330" s="28">
        <f aca="true" t="shared" si="65" ref="H330:W330">SUM(H322:H329)</f>
        <v>11908246</v>
      </c>
      <c r="I330" s="29">
        <f t="shared" si="65"/>
        <v>43433210</v>
      </c>
      <c r="J330" s="29">
        <f t="shared" si="65"/>
        <v>28979719</v>
      </c>
      <c r="K330" s="28">
        <f t="shared" si="65"/>
        <v>84321175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9115000</v>
      </c>
      <c r="E331" s="27">
        <v>9115000</v>
      </c>
      <c r="F331" s="27">
        <v>672411</v>
      </c>
      <c r="G331" s="36">
        <f t="shared" si="60"/>
        <v>0.0737697202413604</v>
      </c>
      <c r="H331" s="26">
        <v>1</v>
      </c>
      <c r="I331" s="27">
        <v>0</v>
      </c>
      <c r="J331" s="27">
        <v>672410</v>
      </c>
      <c r="K331" s="26">
        <v>672411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8528546</v>
      </c>
      <c r="E332" s="27">
        <v>8528546</v>
      </c>
      <c r="F332" s="27">
        <v>1793033</v>
      </c>
      <c r="G332" s="36">
        <f t="shared" si="60"/>
        <v>0.21023900205263593</v>
      </c>
      <c r="H332" s="26">
        <v>2930</v>
      </c>
      <c r="I332" s="27">
        <v>1727527</v>
      </c>
      <c r="J332" s="27">
        <v>62576</v>
      </c>
      <c r="K332" s="26">
        <v>1793033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15870000</v>
      </c>
      <c r="E333" s="27">
        <v>15870000</v>
      </c>
      <c r="F333" s="27">
        <v>17983811</v>
      </c>
      <c r="G333" s="36">
        <f t="shared" si="60"/>
        <v>1.133195400126024</v>
      </c>
      <c r="H333" s="26">
        <v>4759147</v>
      </c>
      <c r="I333" s="27">
        <v>6328225</v>
      </c>
      <c r="J333" s="27">
        <v>6896439</v>
      </c>
      <c r="K333" s="26">
        <v>17983811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1154754</v>
      </c>
      <c r="E334" s="27">
        <v>1154754</v>
      </c>
      <c r="F334" s="27">
        <v>2314</v>
      </c>
      <c r="G334" s="36">
        <f t="shared" si="60"/>
        <v>0.002003890006009938</v>
      </c>
      <c r="H334" s="26">
        <v>1744</v>
      </c>
      <c r="I334" s="27">
        <v>0</v>
      </c>
      <c r="J334" s="27">
        <v>570</v>
      </c>
      <c r="K334" s="26">
        <v>2314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599</v>
      </c>
      <c r="C335" s="20"/>
      <c r="D335" s="28">
        <f>SUM(D331:D334)</f>
        <v>34668300</v>
      </c>
      <c r="E335" s="29">
        <f>SUM(E331:E334)</f>
        <v>34668300</v>
      </c>
      <c r="F335" s="29">
        <f>SUM(F331:F334)</f>
        <v>20451569</v>
      </c>
      <c r="G335" s="37">
        <f t="shared" si="60"/>
        <v>0.5899213113997513</v>
      </c>
      <c r="H335" s="28">
        <f aca="true" t="shared" si="66" ref="H335:W335">SUM(H331:H334)</f>
        <v>4763822</v>
      </c>
      <c r="I335" s="29">
        <f t="shared" si="66"/>
        <v>8055752</v>
      </c>
      <c r="J335" s="29">
        <f t="shared" si="66"/>
        <v>7631995</v>
      </c>
      <c r="K335" s="28">
        <f t="shared" si="66"/>
        <v>20451569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10092332675</v>
      </c>
      <c r="E336" s="29">
        <f>SUM(E300,E302:E307,E309:E314,E316:E320,E322:E329,E331:E334)</f>
        <v>10695100538</v>
      </c>
      <c r="F336" s="29">
        <f>SUM(F300,F302:F307,F309:F314,F316:F320,F322:F329,F331:F334)</f>
        <v>1087345958</v>
      </c>
      <c r="G336" s="37">
        <f t="shared" si="60"/>
        <v>0.10773980535674325</v>
      </c>
      <c r="H336" s="28">
        <f aca="true" t="shared" si="67" ref="H336:W336">SUM(H300,H302:H307,H309:H314,H316:H320,H322:H329,H331:H334)</f>
        <v>121621091</v>
      </c>
      <c r="I336" s="29">
        <f t="shared" si="67"/>
        <v>436332713</v>
      </c>
      <c r="J336" s="29">
        <f t="shared" si="67"/>
        <v>529392154</v>
      </c>
      <c r="K336" s="28">
        <f t="shared" si="67"/>
        <v>1087345958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70623095710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71267357977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7409710035</v>
      </c>
      <c r="G337" s="39">
        <f t="shared" si="60"/>
        <v>0.10491907725804789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1413620631</v>
      </c>
      <c r="I337" s="33">
        <f t="shared" si="68"/>
        <v>2729778211</v>
      </c>
      <c r="J337" s="33">
        <f t="shared" si="68"/>
        <v>3266311193</v>
      </c>
      <c r="K337" s="32">
        <f t="shared" si="68"/>
        <v>7409710035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Gqesha</cp:lastModifiedBy>
  <dcterms:created xsi:type="dcterms:W3CDTF">2017-11-13T11:15:51Z</dcterms:created>
  <dcterms:modified xsi:type="dcterms:W3CDTF">2017-11-13T11:18:13Z</dcterms:modified>
  <cp:category/>
  <cp:version/>
  <cp:contentType/>
  <cp:contentStatus/>
</cp:coreProperties>
</file>