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30" activeTab="0"/>
  </bookViews>
  <sheets>
    <sheet name="Summary" sheetId="1" r:id="rId1"/>
    <sheet name="BUF" sheetId="2" r:id="rId2"/>
    <sheet name="NMA" sheetId="3" r:id="rId3"/>
    <sheet name="EC101" sheetId="4" r:id="rId4"/>
    <sheet name="EC102" sheetId="5" r:id="rId5"/>
    <sheet name="EC104" sheetId="6" r:id="rId6"/>
    <sheet name="EC105" sheetId="7" r:id="rId7"/>
    <sheet name="EC106" sheetId="8" r:id="rId8"/>
    <sheet name="EC108" sheetId="9" r:id="rId9"/>
    <sheet name="EC109" sheetId="10" r:id="rId10"/>
    <sheet name="DC10" sheetId="11" r:id="rId11"/>
    <sheet name="EC121" sheetId="12" r:id="rId12"/>
    <sheet name="EC122" sheetId="13" r:id="rId13"/>
    <sheet name="EC123" sheetId="14" r:id="rId14"/>
    <sheet name="EC124" sheetId="15" r:id="rId15"/>
    <sheet name="EC126" sheetId="16" r:id="rId16"/>
    <sheet name="EC129" sheetId="17" r:id="rId17"/>
    <sheet name="DC12" sheetId="18" r:id="rId18"/>
    <sheet name="EC131" sheetId="19" r:id="rId19"/>
    <sheet name="EC135" sheetId="20" r:id="rId20"/>
    <sheet name="EC136" sheetId="21" r:id="rId21"/>
    <sheet name="EC137" sheetId="22" r:id="rId22"/>
    <sheet name="EC138" sheetId="23" r:id="rId23"/>
    <sheet name="EC139" sheetId="24" r:id="rId24"/>
    <sheet name="DC13" sheetId="25" r:id="rId25"/>
    <sheet name="EC141" sheetId="26" r:id="rId26"/>
    <sheet name="EC142" sheetId="27" r:id="rId27"/>
    <sheet name="EC145" sheetId="28" r:id="rId28"/>
    <sheet name="DC14" sheetId="29" r:id="rId29"/>
    <sheet name="EC153" sheetId="30" r:id="rId30"/>
    <sheet name="EC154" sheetId="31" r:id="rId31"/>
    <sheet name="EC155" sheetId="32" r:id="rId32"/>
    <sheet name="EC156" sheetId="33" r:id="rId33"/>
    <sheet name="EC157" sheetId="34" r:id="rId34"/>
    <sheet name="DC15" sheetId="35" r:id="rId35"/>
    <sheet name="EC441" sheetId="36" r:id="rId36"/>
    <sheet name="EC442" sheetId="37" r:id="rId37"/>
    <sheet name="EC443" sheetId="38" r:id="rId38"/>
    <sheet name="EC444" sheetId="39" r:id="rId39"/>
    <sheet name="DC44" sheetId="40" r:id="rId40"/>
  </sheets>
  <definedNames>
    <definedName name="_xlnm.Print_Area" localSheetId="1">'BUF'!$A$1:$L$101</definedName>
    <definedName name="_xlnm.Print_Area" localSheetId="10">'DC10'!$A$1:$L$101</definedName>
    <definedName name="_xlnm.Print_Area" localSheetId="17">'DC12'!$A$1:$L$101</definedName>
    <definedName name="_xlnm.Print_Area" localSheetId="24">'DC13'!$A$1:$L$101</definedName>
    <definedName name="_xlnm.Print_Area" localSheetId="28">'DC14'!$A$1:$L$101</definedName>
    <definedName name="_xlnm.Print_Area" localSheetId="34">'DC15'!$A$1:$L$101</definedName>
    <definedName name="_xlnm.Print_Area" localSheetId="39">'DC44'!$A$1:$L$101</definedName>
    <definedName name="_xlnm.Print_Area" localSheetId="3">'EC101'!$A$1:$L$101</definedName>
    <definedName name="_xlnm.Print_Area" localSheetId="4">'EC102'!$A$1:$L$101</definedName>
    <definedName name="_xlnm.Print_Area" localSheetId="5">'EC104'!$A$1:$L$101</definedName>
    <definedName name="_xlnm.Print_Area" localSheetId="6">'EC105'!$A$1:$L$101</definedName>
    <definedName name="_xlnm.Print_Area" localSheetId="7">'EC106'!$A$1:$L$101</definedName>
    <definedName name="_xlnm.Print_Area" localSheetId="8">'EC108'!$A$1:$L$101</definedName>
    <definedName name="_xlnm.Print_Area" localSheetId="9">'EC109'!$A$1:$L$101</definedName>
    <definedName name="_xlnm.Print_Area" localSheetId="11">'EC121'!$A$1:$L$101</definedName>
    <definedName name="_xlnm.Print_Area" localSheetId="12">'EC122'!$A$1:$L$101</definedName>
    <definedName name="_xlnm.Print_Area" localSheetId="13">'EC123'!$A$1:$L$101</definedName>
    <definedName name="_xlnm.Print_Area" localSheetId="14">'EC124'!$A$1:$L$101</definedName>
    <definedName name="_xlnm.Print_Area" localSheetId="15">'EC126'!$A$1:$L$101</definedName>
    <definedName name="_xlnm.Print_Area" localSheetId="16">'EC129'!$A$1:$L$101</definedName>
    <definedName name="_xlnm.Print_Area" localSheetId="18">'EC131'!$A$1:$L$101</definedName>
    <definedName name="_xlnm.Print_Area" localSheetId="19">'EC135'!$A$1:$L$101</definedName>
    <definedName name="_xlnm.Print_Area" localSheetId="20">'EC136'!$A$1:$L$101</definedName>
    <definedName name="_xlnm.Print_Area" localSheetId="21">'EC137'!$A$1:$L$101</definedName>
    <definedName name="_xlnm.Print_Area" localSheetId="22">'EC138'!$A$1:$L$101</definedName>
    <definedName name="_xlnm.Print_Area" localSheetId="23">'EC139'!$A$1:$L$101</definedName>
    <definedName name="_xlnm.Print_Area" localSheetId="25">'EC141'!$A$1:$L$101</definedName>
    <definedName name="_xlnm.Print_Area" localSheetId="26">'EC142'!$A$1:$L$101</definedName>
    <definedName name="_xlnm.Print_Area" localSheetId="27">'EC145'!$A$1:$L$101</definedName>
    <definedName name="_xlnm.Print_Area" localSheetId="29">'EC153'!$A$1:$L$101</definedName>
    <definedName name="_xlnm.Print_Area" localSheetId="30">'EC154'!$A$1:$L$101</definedName>
    <definedName name="_xlnm.Print_Area" localSheetId="31">'EC155'!$A$1:$L$101</definedName>
    <definedName name="_xlnm.Print_Area" localSheetId="32">'EC156'!$A$1:$L$101</definedName>
    <definedName name="_xlnm.Print_Area" localSheetId="33">'EC157'!$A$1:$L$101</definedName>
    <definedName name="_xlnm.Print_Area" localSheetId="35">'EC441'!$A$1:$L$101</definedName>
    <definedName name="_xlnm.Print_Area" localSheetId="36">'EC442'!$A$1:$L$101</definedName>
    <definedName name="_xlnm.Print_Area" localSheetId="37">'EC443'!$A$1:$L$101</definedName>
    <definedName name="_xlnm.Print_Area" localSheetId="38">'EC444'!$A$1:$L$101</definedName>
    <definedName name="_xlnm.Print_Area" localSheetId="2">'NMA'!$A$1:$L$101</definedName>
    <definedName name="_xlnm.Print_Area" localSheetId="0">'Summary'!$A$1:$L$101</definedName>
  </definedNames>
  <calcPr fullCalcOnLoad="1"/>
</workbook>
</file>

<file path=xl/sharedStrings.xml><?xml version="1.0" encoding="utf-8"?>
<sst xmlns="http://schemas.openxmlformats.org/spreadsheetml/2006/main" count="4800" uniqueCount="104">
  <si>
    <t>Eastern Cape: Buffalo City(BUF) - REVIEW - Table A9 Asset Management for 4th Quarter ended 30 June 2017 (Figures Finalised as at 2018/05/07)</t>
  </si>
  <si>
    <t>Description</t>
  </si>
  <si>
    <t>Ref</t>
  </si>
  <si>
    <t>2013/14</t>
  </si>
  <si>
    <t>2014/15</t>
  </si>
  <si>
    <t>2015/16</t>
  </si>
  <si>
    <t>Current year 2016/17</t>
  </si>
  <si>
    <t>2017/18 Medium Term Revenue &amp; Expenditure Framework</t>
  </si>
  <si>
    <t>R thousands</t>
  </si>
  <si>
    <t>Audited Outcome</t>
  </si>
  <si>
    <t>Original Budget</t>
  </si>
  <si>
    <t>Adjusted Budget</t>
  </si>
  <si>
    <t>Preliminary Outcome</t>
  </si>
  <si>
    <t>Budget Year 2017/18</t>
  </si>
  <si>
    <t>Budget Year 2018/19</t>
  </si>
  <si>
    <t>Budget Year 2019/20</t>
  </si>
  <si>
    <t>CAPITAL EXPENDITURE</t>
  </si>
  <si>
    <t>Total New Assets</t>
  </si>
  <si>
    <t>1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</si>
  <si>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</si>
  <si>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</si>
  <si>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</si>
  <si>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</si>
  <si>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</si>
  <si>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</si>
  <si>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</si>
  <si>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</si>
  <si>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</si>
  <si>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</si>
  <si>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6</t>
  </si>
  <si>
    <t>Agricultural assets</t>
  </si>
  <si>
    <t>Biological assets</t>
  </si>
  <si>
    <t>Intangibles</t>
  </si>
  <si>
    <t>Total Renewal of Existing Assets</t>
  </si>
  <si>
    <t>2</t>
  </si>
  <si>
    <t>Total Capital Expenditure</t>
  </si>
  <si>
    <t>4</t>
  </si>
  <si>
    <t>TOTAL CAPITAL EXPENDITURE - Asset Class</t>
  </si>
  <si>
    <t>ASSET REGISTER SUMMARY - PPE (WDV)</t>
  </si>
  <si>
    <t>5</t>
  </si>
  <si>
    <t>TOTAL ASSET REGISTER SUMMARY - PPE (WDV)</t>
  </si>
  <si>
    <t>EXPENDITURE OTHER ITEMS</t>
  </si>
  <si>
    <t>Depreciation and asset impairment</t>
  </si>
  <si>
    <t>Repairs and Maintenance by Asset Class</t>
  </si>
  <si>
    <t>3</t>
  </si>
  <si>
    <t>6,7</t>
  </si>
  <si>
    <t>TOTAL EXPENDITURE OTHER ITEMS</t>
  </si>
  <si>
    <t>Repairs and Maintenance by Expenditure Items</t>
  </si>
  <si>
    <t>Employee related costs</t>
  </si>
  <si>
    <t>Other materials</t>
  </si>
  <si>
    <t>Contracted Services</t>
  </si>
  <si>
    <t>Other expenditure</t>
  </si>
  <si>
    <t>Eastern Cape: Nelson Mandela Bay(NMA) - REVIEW - Table A9 Asset Management for 4th Quarter ended 30 June 2017 (Figures Finalised as at 2018/05/07)</t>
  </si>
  <si>
    <t>Eastern Cape: Dr Beyers Naude(EC101) - REVIEW - Table A9 Asset Management for 4th Quarter ended 30 June 2017 (Figures Finalised as at 2018/05/07)</t>
  </si>
  <si>
    <t>Eastern Cape: Blue Crane Route(EC102) - REVIEW - Table A9 Asset Management for 4th Quarter ended 30 June 2017 (Figures Finalised as at 2018/05/07)</t>
  </si>
  <si>
    <t>Eastern Cape: Makana(EC104) - REVIEW - Table A9 Asset Management for 4th Quarter ended 30 June 2017 (Figures Finalised as at 2018/05/07)</t>
  </si>
  <si>
    <t>Eastern Cape: Ndlambe(EC105) - REVIEW - Table A9 Asset Management for 4th Quarter ended 30 June 2017 (Figures Finalised as at 2018/05/07)</t>
  </si>
  <si>
    <t>Eastern Cape: Sundays River Valley(EC106) - REVIEW - Table A9 Asset Management for 4th Quarter ended 30 June 2017 (Figures Finalised as at 2018/05/07)</t>
  </si>
  <si>
    <t>Eastern Cape: Kouga(EC108) - REVIEW - Table A9 Asset Management for 4th Quarter ended 30 June 2017 (Figures Finalised as at 2018/05/07)</t>
  </si>
  <si>
    <t>Eastern Cape: Kou-Kamma(EC109) - REVIEW - Table A9 Asset Management for 4th Quarter ended 30 June 2017 (Figures Finalised as at 2018/05/07)</t>
  </si>
  <si>
    <t>Eastern Cape: Sarah Baartman(DC10) - REVIEW - Table A9 Asset Management for 4th Quarter ended 30 June 2017 (Figures Finalised as at 2018/05/07)</t>
  </si>
  <si>
    <t>Eastern Cape: Mbhashe(EC121) - REVIEW - Table A9 Asset Management for 4th Quarter ended 30 June 2017 (Figures Finalised as at 2018/05/07)</t>
  </si>
  <si>
    <t>Eastern Cape: Mnquma(EC122) - REVIEW - Table A9 Asset Management for 4th Quarter ended 30 June 2017 (Figures Finalised as at 2018/05/07)</t>
  </si>
  <si>
    <t>Eastern Cape: Great Kei(EC123) - REVIEW - Table A9 Asset Management for 4th Quarter ended 30 June 2017 (Figures Finalised as at 2018/05/07)</t>
  </si>
  <si>
    <t>Eastern Cape: Amahlathi(EC124) - REVIEW - Table A9 Asset Management for 4th Quarter ended 30 June 2017 (Figures Finalised as at 2018/05/07)</t>
  </si>
  <si>
    <t>Eastern Cape: Ngqushwa(EC126) - REVIEW - Table A9 Asset Management for 4th Quarter ended 30 June 2017 (Figures Finalised as at 2018/05/07)</t>
  </si>
  <si>
    <t>Eastern Cape: Raymond Mhlaba(EC129) - REVIEW - Table A9 Asset Management for 4th Quarter ended 30 June 2017 (Figures Finalised as at 2018/05/07)</t>
  </si>
  <si>
    <t>Eastern Cape: Amathole(DC12) - REVIEW - Table A9 Asset Management for 4th Quarter ended 30 June 2017 (Figures Finalised as at 2018/05/07)</t>
  </si>
  <si>
    <t>Eastern Cape: Inxuba Yethemba(EC131) - REVIEW - Table A9 Asset Management for 4th Quarter ended 30 June 2017 (Figures Finalised as at 2018/05/07)</t>
  </si>
  <si>
    <t>Eastern Cape: Intsika Yethu(EC135) - REVIEW - Table A9 Asset Management for 4th Quarter ended 30 June 2017 (Figures Finalised as at 2018/05/07)</t>
  </si>
  <si>
    <t>Eastern Cape: Emalahleni (Ec)(EC136) - REVIEW - Table A9 Asset Management for 4th Quarter ended 30 June 2017 (Figures Finalised as at 2018/05/07)</t>
  </si>
  <si>
    <t>Eastern Cape: Engcobo(EC137) - REVIEW - Table A9 Asset Management for 4th Quarter ended 30 June 2017 (Figures Finalised as at 2018/05/07)</t>
  </si>
  <si>
    <t>Eastern Cape: Sakhisizwe(EC138) - REVIEW - Table A9 Asset Management for 4th Quarter ended 30 June 2017 (Figures Finalised as at 2018/05/07)</t>
  </si>
  <si>
    <t>Eastern Cape: Enoch Mgijima(EC139) - REVIEW - Table A9 Asset Management for 4th Quarter ended 30 June 2017 (Figures Finalised as at 2018/05/07)</t>
  </si>
  <si>
    <t>Eastern Cape: Chris Hani(DC13) - REVIEW - Table A9 Asset Management for 4th Quarter ended 30 June 2017 (Figures Finalised as at 2018/05/07)</t>
  </si>
  <si>
    <t>Eastern Cape: Elundini(EC141) - REVIEW - Table A9 Asset Management for 4th Quarter ended 30 June 2017 (Figures Finalised as at 2018/05/07)</t>
  </si>
  <si>
    <t>Eastern Cape: Senqu(EC142) - REVIEW - Table A9 Asset Management for 4th Quarter ended 30 June 2017 (Figures Finalised as at 2018/05/07)</t>
  </si>
  <si>
    <t>Eastern Cape: Walter Sisulu(EC145) - REVIEW - Table A9 Asset Management for 4th Quarter ended 30 June 2017 (Figures Finalised as at 2018/05/07)</t>
  </si>
  <si>
    <t>Eastern Cape: Joe Gqabi(DC14) - REVIEW - Table A9 Asset Management for 4th Quarter ended 30 June 2017 (Figures Finalised as at 2018/05/07)</t>
  </si>
  <si>
    <t>Eastern Cape: Ngquza Hills(EC153) - REVIEW - Table A9 Asset Management for 4th Quarter ended 30 June 2017 (Figures Finalised as at 2018/05/07)</t>
  </si>
  <si>
    <t>Eastern Cape: Port St Johns(EC154) - REVIEW - Table A9 Asset Management for 4th Quarter ended 30 June 2017 (Figures Finalised as at 2018/05/07)</t>
  </si>
  <si>
    <t>Eastern Cape: Nyandeni(EC155) - REVIEW - Table A9 Asset Management for 4th Quarter ended 30 June 2017 (Figures Finalised as at 2018/05/07)</t>
  </si>
  <si>
    <t>Eastern Cape: Mhlontlo(EC156) - REVIEW - Table A9 Asset Management for 4th Quarter ended 30 June 2017 (Figures Finalised as at 2018/05/07)</t>
  </si>
  <si>
    <t>Eastern Cape: King Sabata Dalindyebo(EC157) - REVIEW - Table A9 Asset Management for 4th Quarter ended 30 June 2017 (Figures Finalised as at 2018/05/07)</t>
  </si>
  <si>
    <t>Eastern Cape: O .R. Tambo(DC15) - REVIEW - Table A9 Asset Management for 4th Quarter ended 30 June 2017 (Figures Finalised as at 2018/05/07)</t>
  </si>
  <si>
    <t>Eastern Cape: Matatiele(EC441) - REVIEW - Table A9 Asset Management for 4th Quarter ended 30 June 2017 (Figures Finalised as at 2018/05/07)</t>
  </si>
  <si>
    <t>Eastern Cape: Umzimvubu(EC442) - REVIEW - Table A9 Asset Management for 4th Quarter ended 30 June 2017 (Figures Finalised as at 2018/05/07)</t>
  </si>
  <si>
    <t>Eastern Cape: Mbizana(EC443) - REVIEW - Table A9 Asset Management for 4th Quarter ended 30 June 2017 (Figures Finalised as at 2018/05/07)</t>
  </si>
  <si>
    <t>Eastern Cape: Ntabankulu(EC444) - REVIEW - Table A9 Asset Management for 4th Quarter ended 30 June 2017 (Figures Finalised as at 2018/05/07)</t>
  </si>
  <si>
    <t>Eastern Cape: Alfred Nzo(DC44) - REVIEW - Table A9 Asset Management for 4th Quarter ended 30 June 2017 (Figures Finalised as at 2018/05/07)</t>
  </si>
  <si>
    <t>Summary - Table A9 Asset Management for 4th Quarter ended 30 June 2017 (Figures Finalised as at 2018/05/07)</t>
  </si>
  <si>
    <t>% of capital exp on renewal of assets</t>
  </si>
  <si>
    <t>Renewal of Existing Assets as % of deprecn</t>
  </si>
  <si>
    <t>R&amp;M as a % of PPE</t>
  </si>
  <si>
    <t>Renewal and R&amp;M as a % of PPE</t>
  </si>
  <si>
    <t>References</t>
  </si>
  <si>
    <t>1. Detail of new assets provided in Table SA34a</t>
  </si>
  <si>
    <t>2. Detail of renewal of existing assets provided in Table SA34b</t>
  </si>
  <si>
    <t>3. Detail of Repairs and Maintenance by Asset Class provided in Table SA34c</t>
  </si>
  <si>
    <t>4. Must reconcile to total capital expenditure on Budgeted Capital Expenditure</t>
  </si>
  <si>
    <t>5. Must reconcile to 'Budgeted Financial Position' (written down value)</t>
  </si>
  <si>
    <t>6. Donated/contributed and assets funded by finance leases to be allocated to the respective category</t>
  </si>
  <si>
    <t>7. Including repairs and maintenance to agricultural, biological and intangible assets</t>
  </si>
  <si>
    <t>Total Repairs and Maintenance Expenditure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</si>
</sst>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_(* #,##0,_);_(* \(#,##0,\);_(* &quot;–&quot;?_);_(@_)"/>
    <numFmt numFmtId="170" formatCode="0.0%"/>
    <numFmt numFmtId="171" formatCode="#,###,;\(#,###,\)"/>
    <numFmt numFmtId="172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u val="single"/>
      <sz val="8"/>
      <name val="Arial Narrow"/>
      <family val="2"/>
    </font>
    <font>
      <i/>
      <sz val="8"/>
      <name val="Arial Narrow"/>
      <family val="2"/>
    </font>
    <font>
      <u val="single"/>
      <sz val="8"/>
      <name val="Arial Narrow"/>
      <family val="2"/>
    </font>
    <font>
      <b/>
      <i/>
      <sz val="8"/>
      <name val="Arial Narrow"/>
      <family val="2"/>
    </font>
    <font>
      <i/>
      <u val="single"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Alignment="1">
      <alignment/>
    </xf>
    <xf numFmtId="0" fontId="6" fillId="0" borderId="0" xfId="0" applyFont="1" applyBorder="1" applyAlignment="1" applyProtection="1" quotePrefix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72" fontId="4" fillId="0" borderId="10" xfId="0" applyNumberFormat="1" applyFont="1" applyFill="1" applyBorder="1" applyAlignment="1" applyProtection="1">
      <alignment/>
      <protection/>
    </xf>
    <xf numFmtId="172" fontId="4" fillId="0" borderId="11" xfId="0" applyNumberFormat="1" applyFont="1" applyFill="1" applyBorder="1" applyAlignment="1" applyProtection="1">
      <alignment/>
      <protection/>
    </xf>
    <xf numFmtId="172" fontId="4" fillId="0" borderId="12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10" xfId="42" applyNumberFormat="1" applyFont="1" applyFill="1" applyBorder="1" applyAlignment="1" applyProtection="1">
      <alignment/>
      <protection/>
    </xf>
    <xf numFmtId="172" fontId="4" fillId="0" borderId="11" xfId="42" applyNumberFormat="1" applyFont="1" applyFill="1" applyBorder="1" applyAlignment="1" applyProtection="1">
      <alignment/>
      <protection/>
    </xf>
    <xf numFmtId="172" fontId="4" fillId="0" borderId="12" xfId="42" applyNumberFormat="1" applyFont="1" applyFill="1" applyBorder="1" applyAlignment="1" applyProtection="1">
      <alignment/>
      <protection/>
    </xf>
    <xf numFmtId="172" fontId="4" fillId="0" borderId="0" xfId="42" applyNumberFormat="1" applyFont="1" applyFill="1" applyBorder="1" applyAlignment="1" applyProtection="1">
      <alignment/>
      <protection/>
    </xf>
    <xf numFmtId="172" fontId="4" fillId="0" borderId="13" xfId="42" applyNumberFormat="1" applyFont="1" applyFill="1" applyBorder="1" applyAlignment="1" applyProtection="1">
      <alignment/>
      <protection/>
    </xf>
    <xf numFmtId="172" fontId="4" fillId="0" borderId="14" xfId="0" applyNumberFormat="1" applyFont="1" applyFill="1" applyBorder="1" applyAlignment="1" applyProtection="1">
      <alignment/>
      <protection/>
    </xf>
    <xf numFmtId="172" fontId="4" fillId="0" borderId="15" xfId="0" applyNumberFormat="1" applyFont="1" applyFill="1" applyBorder="1" applyAlignment="1" applyProtection="1">
      <alignment/>
      <protection/>
    </xf>
    <xf numFmtId="172" fontId="4" fillId="0" borderId="16" xfId="0" applyNumberFormat="1" applyFont="1" applyFill="1" applyBorder="1" applyAlignment="1" applyProtection="1">
      <alignment/>
      <protection/>
    </xf>
    <xf numFmtId="172" fontId="4" fillId="0" borderId="17" xfId="0" applyNumberFormat="1" applyFont="1" applyFill="1" applyBorder="1" applyAlignment="1" applyProtection="1">
      <alignment/>
      <protection/>
    </xf>
    <xf numFmtId="172" fontId="4" fillId="0" borderId="18" xfId="0" applyNumberFormat="1" applyFont="1" applyFill="1" applyBorder="1" applyAlignment="1" applyProtection="1">
      <alignment/>
      <protection/>
    </xf>
    <xf numFmtId="172" fontId="6" fillId="0" borderId="19" xfId="0" applyNumberFormat="1" applyFont="1" applyFill="1" applyBorder="1" applyAlignment="1" applyProtection="1">
      <alignment/>
      <protection/>
    </xf>
    <xf numFmtId="172" fontId="6" fillId="0" borderId="20" xfId="0" applyNumberFormat="1" applyFont="1" applyFill="1" applyBorder="1" applyAlignment="1" applyProtection="1">
      <alignment/>
      <protection/>
    </xf>
    <xf numFmtId="172" fontId="6" fillId="0" borderId="21" xfId="0" applyNumberFormat="1" applyFont="1" applyFill="1" applyBorder="1" applyAlignment="1" applyProtection="1">
      <alignment/>
      <protection/>
    </xf>
    <xf numFmtId="172" fontId="6" fillId="0" borderId="22" xfId="0" applyNumberFormat="1" applyFont="1" applyFill="1" applyBorder="1" applyAlignment="1" applyProtection="1">
      <alignment/>
      <protection/>
    </xf>
    <xf numFmtId="172" fontId="6" fillId="0" borderId="23" xfId="0" applyNumberFormat="1" applyFont="1" applyFill="1" applyBorder="1" applyAlignment="1" applyProtection="1">
      <alignment/>
      <protection/>
    </xf>
    <xf numFmtId="172" fontId="4" fillId="0" borderId="24" xfId="0" applyNumberFormat="1" applyFont="1" applyFill="1" applyBorder="1" applyAlignment="1" applyProtection="1">
      <alignment/>
      <protection/>
    </xf>
    <xf numFmtId="172" fontId="4" fillId="0" borderId="24" xfId="42" applyNumberFormat="1" applyFont="1" applyFill="1" applyBorder="1" applyAlignment="1" applyProtection="1">
      <alignment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left" vertical="center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/>
      <protection/>
    </xf>
    <xf numFmtId="172" fontId="3" fillId="0" borderId="10" xfId="0" applyNumberFormat="1" applyFont="1" applyBorder="1" applyAlignment="1" applyProtection="1">
      <alignment/>
      <protection/>
    </xf>
    <xf numFmtId="172" fontId="3" fillId="0" borderId="11" xfId="0" applyNumberFormat="1" applyFont="1" applyBorder="1" applyAlignment="1" applyProtection="1">
      <alignment/>
      <protection/>
    </xf>
    <xf numFmtId="172" fontId="3" fillId="0" borderId="12" xfId="0" applyNumberFormat="1" applyFont="1" applyBorder="1" applyAlignment="1" applyProtection="1">
      <alignment/>
      <protection/>
    </xf>
    <xf numFmtId="172" fontId="3" fillId="0" borderId="0" xfId="0" applyNumberFormat="1" applyFont="1" applyBorder="1" applyAlignment="1" applyProtection="1">
      <alignment/>
      <protection/>
    </xf>
    <xf numFmtId="172" fontId="3" fillId="0" borderId="13" xfId="0" applyNumberFormat="1" applyFont="1" applyBorder="1" applyAlignment="1" applyProtection="1">
      <alignment/>
      <protection/>
    </xf>
    <xf numFmtId="0" fontId="5" fillId="0" borderId="13" xfId="0" applyNumberFormat="1" applyFont="1" applyBorder="1" applyAlignment="1" applyProtection="1">
      <alignment horizontal="left" indent="1"/>
      <protection/>
    </xf>
    <xf numFmtId="0" fontId="6" fillId="0" borderId="13" xfId="0" applyNumberFormat="1" applyFont="1" applyFill="1" applyBorder="1" applyAlignment="1" applyProtection="1">
      <alignment horizontal="left" indent="2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left" indent="2"/>
      <protection/>
    </xf>
    <xf numFmtId="0" fontId="4" fillId="0" borderId="13" xfId="0" applyNumberFormat="1" applyFont="1" applyBorder="1" applyAlignment="1" applyProtection="1">
      <alignment horizontal="left" indent="2"/>
      <protection/>
    </xf>
    <xf numFmtId="0" fontId="4" fillId="0" borderId="13" xfId="0" applyFont="1" applyBorder="1" applyAlignment="1" applyProtection="1">
      <alignment horizontal="left" indent="2"/>
      <protection/>
    </xf>
    <xf numFmtId="0" fontId="4" fillId="0" borderId="33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/>
      <protection/>
    </xf>
    <xf numFmtId="172" fontId="3" fillId="0" borderId="10" xfId="0" applyNumberFormat="1" applyFont="1" applyFill="1" applyBorder="1" applyAlignment="1" applyProtection="1">
      <alignment/>
      <protection/>
    </xf>
    <xf numFmtId="172" fontId="3" fillId="0" borderId="11" xfId="0" applyNumberFormat="1" applyFont="1" applyFill="1" applyBorder="1" applyAlignment="1" applyProtection="1">
      <alignment/>
      <protection/>
    </xf>
    <xf numFmtId="172" fontId="3" fillId="0" borderId="12" xfId="0" applyNumberFormat="1" applyFont="1" applyFill="1" applyBorder="1" applyAlignment="1" applyProtection="1">
      <alignment/>
      <protection/>
    </xf>
    <xf numFmtId="172" fontId="3" fillId="0" borderId="0" xfId="0" applyNumberFormat="1" applyFont="1" applyFill="1" applyBorder="1" applyAlignment="1" applyProtection="1">
      <alignment/>
      <protection/>
    </xf>
    <xf numFmtId="172" fontId="3" fillId="0" borderId="13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Border="1" applyAlignment="1" applyProtection="1">
      <alignment horizontal="center"/>
      <protection/>
    </xf>
    <xf numFmtId="172" fontId="4" fillId="0" borderId="10" xfId="0" applyNumberFormat="1" applyFont="1" applyBorder="1" applyAlignment="1" applyProtection="1">
      <alignment/>
      <protection/>
    </xf>
    <xf numFmtId="172" fontId="4" fillId="0" borderId="11" xfId="0" applyNumberFormat="1" applyFont="1" applyBorder="1" applyAlignment="1" applyProtection="1">
      <alignment/>
      <protection/>
    </xf>
    <xf numFmtId="172" fontId="4" fillId="0" borderId="12" xfId="0" applyNumberFormat="1" applyFont="1" applyBorder="1" applyAlignment="1" applyProtection="1">
      <alignment/>
      <protection/>
    </xf>
    <xf numFmtId="172" fontId="4" fillId="0" borderId="0" xfId="0" applyNumberFormat="1" applyFont="1" applyBorder="1" applyAlignment="1" applyProtection="1">
      <alignment/>
      <protection/>
    </xf>
    <xf numFmtId="172" fontId="4" fillId="0" borderId="13" xfId="0" applyNumberFormat="1" applyFont="1" applyBorder="1" applyAlignment="1" applyProtection="1">
      <alignment/>
      <protection/>
    </xf>
    <xf numFmtId="172" fontId="4" fillId="0" borderId="11" xfId="42" applyNumberFormat="1" applyFont="1" applyBorder="1" applyAlignment="1" applyProtection="1">
      <alignment/>
      <protection/>
    </xf>
    <xf numFmtId="172" fontId="4" fillId="0" borderId="12" xfId="42" applyNumberFormat="1" applyFont="1" applyBorder="1" applyAlignment="1" applyProtection="1">
      <alignment/>
      <protection/>
    </xf>
    <xf numFmtId="172" fontId="4" fillId="0" borderId="10" xfId="42" applyNumberFormat="1" applyFont="1" applyBorder="1" applyAlignment="1" applyProtection="1">
      <alignment/>
      <protection/>
    </xf>
    <xf numFmtId="172" fontId="4" fillId="0" borderId="0" xfId="42" applyNumberFormat="1" applyFont="1" applyBorder="1" applyAlignment="1" applyProtection="1">
      <alignment/>
      <protection/>
    </xf>
    <xf numFmtId="172" fontId="4" fillId="0" borderId="13" xfId="42" applyNumberFormat="1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0" fontId="4" fillId="0" borderId="35" xfId="0" applyNumberFormat="1" applyFont="1" applyBorder="1" applyAlignment="1" applyProtection="1">
      <alignment horizontal="center"/>
      <protection/>
    </xf>
    <xf numFmtId="172" fontId="3" fillId="0" borderId="35" xfId="0" applyNumberFormat="1" applyFont="1" applyBorder="1" applyAlignment="1" applyProtection="1">
      <alignment/>
      <protection/>
    </xf>
    <xf numFmtId="172" fontId="3" fillId="0" borderId="36" xfId="0" applyNumberFormat="1" applyFont="1" applyBorder="1" applyAlignment="1" applyProtection="1">
      <alignment/>
      <protection/>
    </xf>
    <xf numFmtId="172" fontId="3" fillId="0" borderId="37" xfId="0" applyNumberFormat="1" applyFont="1" applyBorder="1" applyAlignment="1" applyProtection="1">
      <alignment/>
      <protection/>
    </xf>
    <xf numFmtId="172" fontId="3" fillId="0" borderId="38" xfId="0" applyNumberFormat="1" applyFont="1" applyBorder="1" applyAlignment="1" applyProtection="1">
      <alignment/>
      <protection/>
    </xf>
    <xf numFmtId="172" fontId="3" fillId="0" borderId="34" xfId="0" applyNumberFormat="1" applyFont="1" applyBorder="1" applyAlignment="1" applyProtection="1">
      <alignment/>
      <protection/>
    </xf>
    <xf numFmtId="0" fontId="4" fillId="0" borderId="12" xfId="0" applyNumberFormat="1" applyFont="1" applyBorder="1" applyAlignment="1" applyProtection="1">
      <alignment horizontal="left" indent="1"/>
      <protection/>
    </xf>
    <xf numFmtId="0" fontId="3" fillId="0" borderId="12" xfId="0" applyFont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 horizontal="left" indent="2"/>
      <protection/>
    </xf>
    <xf numFmtId="0" fontId="4" fillId="0" borderId="12" xfId="0" applyNumberFormat="1" applyFont="1" applyFill="1" applyBorder="1" applyAlignment="1" applyProtection="1">
      <alignment horizontal="left" indent="1"/>
      <protection/>
    </xf>
    <xf numFmtId="0" fontId="4" fillId="0" borderId="12" xfId="0" applyFont="1" applyBorder="1" applyAlignment="1" applyProtection="1">
      <alignment horizontal="left" indent="1"/>
      <protection/>
    </xf>
    <xf numFmtId="172" fontId="3" fillId="0" borderId="3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left" indent="1"/>
      <protection/>
    </xf>
    <xf numFmtId="0" fontId="4" fillId="0" borderId="12" xfId="0" applyNumberFormat="1" applyFont="1" applyFill="1" applyBorder="1" applyAlignment="1" applyProtection="1">
      <alignment horizontal="left" indent="2"/>
      <protection/>
    </xf>
    <xf numFmtId="0" fontId="4" fillId="0" borderId="12" xfId="0" applyNumberFormat="1" applyFont="1" applyBorder="1" applyAlignment="1" applyProtection="1">
      <alignment horizontal="left" indent="2"/>
      <protection/>
    </xf>
    <xf numFmtId="0" fontId="3" fillId="0" borderId="37" xfId="0" applyFont="1" applyBorder="1" applyAlignment="1" applyProtection="1">
      <alignment/>
      <protection/>
    </xf>
    <xf numFmtId="169" fontId="3" fillId="0" borderId="10" xfId="0" applyNumberFormat="1" applyFont="1" applyBorder="1" applyAlignment="1" applyProtection="1">
      <alignment/>
      <protection/>
    </xf>
    <xf numFmtId="169" fontId="3" fillId="0" borderId="11" xfId="0" applyNumberFormat="1" applyFont="1" applyBorder="1" applyAlignment="1" applyProtection="1">
      <alignment/>
      <protection/>
    </xf>
    <xf numFmtId="169" fontId="3" fillId="0" borderId="12" xfId="0" applyNumberFormat="1" applyFont="1" applyBorder="1" applyAlignment="1" applyProtection="1">
      <alignment/>
      <protection/>
    </xf>
    <xf numFmtId="169" fontId="3" fillId="0" borderId="0" xfId="0" applyNumberFormat="1" applyFont="1" applyBorder="1" applyAlignment="1" applyProtection="1">
      <alignment/>
      <protection/>
    </xf>
    <xf numFmtId="169" fontId="3" fillId="0" borderId="13" xfId="0" applyNumberFormat="1" applyFont="1" applyBorder="1" applyAlignment="1" applyProtection="1">
      <alignment/>
      <protection/>
    </xf>
    <xf numFmtId="0" fontId="8" fillId="0" borderId="12" xfId="0" applyNumberFormat="1" applyFont="1" applyBorder="1" applyAlignment="1" applyProtection="1">
      <alignment/>
      <protection/>
    </xf>
    <xf numFmtId="0" fontId="6" fillId="0" borderId="10" xfId="0" applyNumberFormat="1" applyFont="1" applyBorder="1" applyAlignment="1" applyProtection="1">
      <alignment horizontal="center"/>
      <protection/>
    </xf>
    <xf numFmtId="170" fontId="6" fillId="0" borderId="10" xfId="59" applyNumberFormat="1" applyFont="1" applyFill="1" applyBorder="1" applyAlignment="1" applyProtection="1">
      <alignment horizontal="center"/>
      <protection/>
    </xf>
    <xf numFmtId="170" fontId="6" fillId="0" borderId="11" xfId="59" applyNumberFormat="1" applyFont="1" applyFill="1" applyBorder="1" applyAlignment="1" applyProtection="1">
      <alignment horizontal="center"/>
      <protection/>
    </xf>
    <xf numFmtId="170" fontId="6" fillId="0" borderId="12" xfId="59" applyNumberFormat="1" applyFont="1" applyFill="1" applyBorder="1" applyAlignment="1" applyProtection="1">
      <alignment horizontal="center"/>
      <protection/>
    </xf>
    <xf numFmtId="170" fontId="6" fillId="0" borderId="0" xfId="59" applyNumberFormat="1" applyFont="1" applyFill="1" applyBorder="1" applyAlignment="1" applyProtection="1">
      <alignment horizontal="center"/>
      <protection/>
    </xf>
    <xf numFmtId="170" fontId="6" fillId="0" borderId="13" xfId="59" applyNumberFormat="1" applyFont="1" applyFill="1" applyBorder="1" applyAlignment="1" applyProtection="1">
      <alignment horizontal="center"/>
      <protection/>
    </xf>
    <xf numFmtId="0" fontId="4" fillId="0" borderId="29" xfId="0" applyNumberFormat="1" applyFont="1" applyBorder="1" applyAlignment="1" applyProtection="1">
      <alignment/>
      <protection/>
    </xf>
    <xf numFmtId="0" fontId="4" fillId="0" borderId="30" xfId="0" applyNumberFormat="1" applyFont="1" applyBorder="1" applyAlignment="1" applyProtection="1">
      <alignment horizontal="center"/>
      <protection/>
    </xf>
    <xf numFmtId="171" fontId="3" fillId="0" borderId="30" xfId="0" applyNumberFormat="1" applyFont="1" applyBorder="1" applyAlignment="1" applyProtection="1">
      <alignment/>
      <protection/>
    </xf>
    <xf numFmtId="171" fontId="3" fillId="0" borderId="31" xfId="0" applyNumberFormat="1" applyFont="1" applyBorder="1" applyAlignment="1" applyProtection="1">
      <alignment/>
      <protection/>
    </xf>
    <xf numFmtId="171" fontId="3" fillId="0" borderId="29" xfId="0" applyNumberFormat="1" applyFont="1" applyBorder="1" applyAlignment="1" applyProtection="1">
      <alignment/>
      <protection/>
    </xf>
    <xf numFmtId="171" fontId="3" fillId="0" borderId="39" xfId="0" applyNumberFormat="1" applyFont="1" applyBorder="1" applyAlignment="1" applyProtection="1">
      <alignment/>
      <protection/>
    </xf>
    <xf numFmtId="171" fontId="3" fillId="0" borderId="40" xfId="0" applyNumberFormat="1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4" fillId="0" borderId="26" xfId="0" applyNumberFormat="1" applyFont="1" applyBorder="1" applyAlignment="1" applyProtection="1">
      <alignment horizontal="center"/>
      <protection/>
    </xf>
    <xf numFmtId="172" fontId="3" fillId="0" borderId="26" xfId="0" applyNumberFormat="1" applyFont="1" applyBorder="1" applyAlignment="1" applyProtection="1">
      <alignment/>
      <protection/>
    </xf>
    <xf numFmtId="172" fontId="3" fillId="0" borderId="42" xfId="0" applyNumberFormat="1" applyFont="1" applyBorder="1" applyAlignment="1" applyProtection="1">
      <alignment/>
      <protection/>
    </xf>
    <xf numFmtId="172" fontId="3" fillId="0" borderId="41" xfId="0" applyNumberFormat="1" applyFont="1" applyBorder="1" applyAlignment="1" applyProtection="1">
      <alignment/>
      <protection/>
    </xf>
    <xf numFmtId="172" fontId="3" fillId="0" borderId="43" xfId="0" applyNumberFormat="1" applyFont="1" applyBorder="1" applyAlignment="1" applyProtection="1">
      <alignment/>
      <protection/>
    </xf>
    <xf numFmtId="172" fontId="3" fillId="0" borderId="25" xfId="0" applyNumberFormat="1" applyFont="1" applyBorder="1" applyAlignment="1" applyProtection="1">
      <alignment/>
      <protection/>
    </xf>
    <xf numFmtId="172" fontId="3" fillId="0" borderId="44" xfId="0" applyNumberFormat="1" applyFont="1" applyBorder="1" applyAlignment="1" applyProtection="1">
      <alignment/>
      <protection/>
    </xf>
    <xf numFmtId="172" fontId="6" fillId="0" borderId="10" xfId="59" applyNumberFormat="1" applyFont="1" applyFill="1" applyBorder="1" applyAlignment="1" applyProtection="1">
      <alignment horizontal="center"/>
      <protection/>
    </xf>
    <xf numFmtId="172" fontId="6" fillId="0" borderId="11" xfId="59" applyNumberFormat="1" applyFont="1" applyFill="1" applyBorder="1" applyAlignment="1" applyProtection="1">
      <alignment horizontal="center"/>
      <protection/>
    </xf>
    <xf numFmtId="172" fontId="6" fillId="0" borderId="12" xfId="59" applyNumberFormat="1" applyFont="1" applyFill="1" applyBorder="1" applyAlignment="1" applyProtection="1">
      <alignment horizontal="center"/>
      <protection/>
    </xf>
    <xf numFmtId="172" fontId="6" fillId="0" borderId="0" xfId="59" applyNumberFormat="1" applyFont="1" applyFill="1" applyBorder="1" applyAlignment="1" applyProtection="1">
      <alignment horizontal="center"/>
      <protection/>
    </xf>
    <xf numFmtId="172" fontId="6" fillId="0" borderId="13" xfId="59" applyNumberFormat="1" applyFont="1" applyFill="1" applyBorder="1" applyAlignment="1" applyProtection="1">
      <alignment horizontal="center"/>
      <protection/>
    </xf>
    <xf numFmtId="172" fontId="6" fillId="0" borderId="24" xfId="59" applyNumberFormat="1" applyFont="1" applyFill="1" applyBorder="1" applyAlignment="1" applyProtection="1">
      <alignment horizontal="center"/>
      <protection/>
    </xf>
    <xf numFmtId="172" fontId="3" fillId="0" borderId="32" xfId="0" applyNumberFormat="1" applyFont="1" applyBorder="1" applyAlignment="1" applyProtection="1">
      <alignment/>
      <protection/>
    </xf>
    <xf numFmtId="0" fontId="2" fillId="0" borderId="39" xfId="0" applyFont="1" applyBorder="1" applyAlignment="1" applyProtection="1">
      <alignment horizontal="left"/>
      <protection/>
    </xf>
    <xf numFmtId="0" fontId="3" fillId="0" borderId="45" xfId="0" applyFont="1" applyFill="1" applyBorder="1" applyAlignment="1" applyProtection="1">
      <alignment horizontal="center" vertical="center"/>
      <protection/>
    </xf>
    <xf numFmtId="0" fontId="3" fillId="0" borderId="46" xfId="0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showGridLines="0" tabSelected="1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90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4886064994</v>
      </c>
      <c r="D5" s="40">
        <f aca="true" t="shared" si="0" ref="D5:L5">SUM(D11:D18)</f>
        <v>4517669515</v>
      </c>
      <c r="E5" s="41">
        <f t="shared" si="0"/>
        <v>7003967168</v>
      </c>
      <c r="F5" s="42">
        <f t="shared" si="0"/>
        <v>7290367760</v>
      </c>
      <c r="G5" s="40">
        <f t="shared" si="0"/>
        <v>6830817029</v>
      </c>
      <c r="H5" s="40">
        <f>SUM(H11:H18)</f>
        <v>5937639516</v>
      </c>
      <c r="I5" s="43">
        <f t="shared" si="0"/>
        <v>6095665571</v>
      </c>
      <c r="J5" s="44">
        <f t="shared" si="0"/>
        <v>6309635418</v>
      </c>
      <c r="K5" s="40">
        <f t="shared" si="0"/>
        <v>6387003361</v>
      </c>
      <c r="L5" s="41">
        <f t="shared" si="0"/>
        <v>6577529396</v>
      </c>
    </row>
    <row r="6" spans="1:12" ht="13.5">
      <c r="A6" s="46" t="s">
        <v>19</v>
      </c>
      <c r="B6" s="47"/>
      <c r="C6" s="6">
        <v>1603110299</v>
      </c>
      <c r="D6" s="6">
        <v>985457788</v>
      </c>
      <c r="E6" s="7">
        <v>1150552966</v>
      </c>
      <c r="F6" s="8">
        <v>879248465</v>
      </c>
      <c r="G6" s="6">
        <v>1059710865</v>
      </c>
      <c r="H6" s="6">
        <v>1041203184</v>
      </c>
      <c r="I6" s="9">
        <v>1116042374</v>
      </c>
      <c r="J6" s="10">
        <v>893997950</v>
      </c>
      <c r="K6" s="6">
        <v>859728855</v>
      </c>
      <c r="L6" s="7">
        <v>989090846</v>
      </c>
    </row>
    <row r="7" spans="1:12" ht="13.5">
      <c r="A7" s="46" t="s">
        <v>20</v>
      </c>
      <c r="B7" s="47"/>
      <c r="C7" s="6">
        <v>271484163</v>
      </c>
      <c r="D7" s="6">
        <v>312834622</v>
      </c>
      <c r="E7" s="7">
        <v>470405797</v>
      </c>
      <c r="F7" s="8">
        <v>506022523</v>
      </c>
      <c r="G7" s="6">
        <v>540070678</v>
      </c>
      <c r="H7" s="6">
        <v>519552386</v>
      </c>
      <c r="I7" s="9">
        <v>465188283</v>
      </c>
      <c r="J7" s="10">
        <v>487715905</v>
      </c>
      <c r="K7" s="6">
        <v>483021251</v>
      </c>
      <c r="L7" s="7">
        <v>550870878</v>
      </c>
    </row>
    <row r="8" spans="1:12" ht="13.5">
      <c r="A8" s="46" t="s">
        <v>21</v>
      </c>
      <c r="B8" s="47"/>
      <c r="C8" s="6">
        <v>1599124737</v>
      </c>
      <c r="D8" s="6">
        <v>1293561661</v>
      </c>
      <c r="E8" s="7">
        <v>3158719877</v>
      </c>
      <c r="F8" s="8">
        <v>3825192230</v>
      </c>
      <c r="G8" s="6">
        <v>3179581813</v>
      </c>
      <c r="H8" s="6">
        <v>2442869455</v>
      </c>
      <c r="I8" s="9">
        <v>2326295939</v>
      </c>
      <c r="J8" s="10">
        <v>2395956814</v>
      </c>
      <c r="K8" s="6">
        <v>2328029899</v>
      </c>
      <c r="L8" s="7">
        <v>2236166451</v>
      </c>
    </row>
    <row r="9" spans="1:12" ht="13.5">
      <c r="A9" s="46" t="s">
        <v>22</v>
      </c>
      <c r="B9" s="47"/>
      <c r="C9" s="6">
        <v>358977768</v>
      </c>
      <c r="D9" s="6">
        <v>96082622</v>
      </c>
      <c r="E9" s="7">
        <v>179243710</v>
      </c>
      <c r="F9" s="8">
        <v>172599243</v>
      </c>
      <c r="G9" s="6">
        <v>75443709</v>
      </c>
      <c r="H9" s="6">
        <v>504386470</v>
      </c>
      <c r="I9" s="9">
        <v>101097929</v>
      </c>
      <c r="J9" s="10">
        <v>313915078</v>
      </c>
      <c r="K9" s="6">
        <v>183416120</v>
      </c>
      <c r="L9" s="7">
        <v>204254206</v>
      </c>
    </row>
    <row r="10" spans="1:12" ht="13.5">
      <c r="A10" s="46" t="s">
        <v>23</v>
      </c>
      <c r="B10" s="47"/>
      <c r="C10" s="6">
        <v>416449828</v>
      </c>
      <c r="D10" s="6">
        <v>889055029</v>
      </c>
      <c r="E10" s="7">
        <v>1168133976</v>
      </c>
      <c r="F10" s="8">
        <v>555325531</v>
      </c>
      <c r="G10" s="6">
        <v>546611323</v>
      </c>
      <c r="H10" s="6">
        <v>555199163</v>
      </c>
      <c r="I10" s="9">
        <v>1406890835</v>
      </c>
      <c r="J10" s="10">
        <v>625016352</v>
      </c>
      <c r="K10" s="6">
        <v>833118308</v>
      </c>
      <c r="L10" s="7">
        <v>869634344</v>
      </c>
    </row>
    <row r="11" spans="1:12" ht="13.5">
      <c r="A11" s="48" t="s">
        <v>24</v>
      </c>
      <c r="B11" s="47"/>
      <c r="C11" s="21">
        <f>SUM(C6:C10)</f>
        <v>4249146795</v>
      </c>
      <c r="D11" s="21">
        <f aca="true" t="shared" si="1" ref="D11:L11">SUM(D6:D10)</f>
        <v>3576991722</v>
      </c>
      <c r="E11" s="22">
        <f t="shared" si="1"/>
        <v>6127056326</v>
      </c>
      <c r="F11" s="23">
        <f t="shared" si="1"/>
        <v>5938387992</v>
      </c>
      <c r="G11" s="21">
        <f t="shared" si="1"/>
        <v>5401418388</v>
      </c>
      <c r="H11" s="21">
        <f>SUM(H6:H10)</f>
        <v>5063210658</v>
      </c>
      <c r="I11" s="24">
        <f t="shared" si="1"/>
        <v>5415515360</v>
      </c>
      <c r="J11" s="25">
        <f t="shared" si="1"/>
        <v>4716602099</v>
      </c>
      <c r="K11" s="21">
        <f t="shared" si="1"/>
        <v>4687314433</v>
      </c>
      <c r="L11" s="22">
        <f t="shared" si="1"/>
        <v>4850016725</v>
      </c>
    </row>
    <row r="12" spans="1:12" ht="13.5">
      <c r="A12" s="49" t="s">
        <v>25</v>
      </c>
      <c r="B12" s="39"/>
      <c r="C12" s="6">
        <v>172012883</v>
      </c>
      <c r="D12" s="6">
        <v>298976148</v>
      </c>
      <c r="E12" s="7">
        <v>186636995</v>
      </c>
      <c r="F12" s="8">
        <v>297480790</v>
      </c>
      <c r="G12" s="6">
        <v>282189799</v>
      </c>
      <c r="H12" s="6">
        <v>181739215</v>
      </c>
      <c r="I12" s="9">
        <v>216364924</v>
      </c>
      <c r="J12" s="10">
        <v>216235840</v>
      </c>
      <c r="K12" s="6">
        <v>215451823</v>
      </c>
      <c r="L12" s="7">
        <v>148491046</v>
      </c>
    </row>
    <row r="13" spans="1:12" ht="13.5">
      <c r="A13" s="49" t="s">
        <v>26</v>
      </c>
      <c r="B13" s="39"/>
      <c r="C13" s="11">
        <v>3161400</v>
      </c>
      <c r="D13" s="11">
        <v>58536</v>
      </c>
      <c r="E13" s="12"/>
      <c r="F13" s="13">
        <v>13575390</v>
      </c>
      <c r="G13" s="11">
        <v>25556689</v>
      </c>
      <c r="H13" s="11">
        <v>245775</v>
      </c>
      <c r="I13" s="14">
        <v>488358</v>
      </c>
      <c r="J13" s="15">
        <v>660000</v>
      </c>
      <c r="K13" s="11">
        <v>70000</v>
      </c>
      <c r="L13" s="12"/>
    </row>
    <row r="14" spans="1:12" ht="13.5">
      <c r="A14" s="49" t="s">
        <v>27</v>
      </c>
      <c r="B14" s="39"/>
      <c r="C14" s="6">
        <v>59726768</v>
      </c>
      <c r="D14" s="6">
        <v>145316735</v>
      </c>
      <c r="E14" s="7">
        <v>8973553</v>
      </c>
      <c r="F14" s="8">
        <v>202941082</v>
      </c>
      <c r="G14" s="6">
        <v>140279452</v>
      </c>
      <c r="H14" s="6">
        <v>223728</v>
      </c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374993128</v>
      </c>
      <c r="D15" s="6">
        <v>457035879</v>
      </c>
      <c r="E15" s="7">
        <v>637068153</v>
      </c>
      <c r="F15" s="8">
        <v>770520115</v>
      </c>
      <c r="G15" s="6">
        <v>880215926</v>
      </c>
      <c r="H15" s="6">
        <v>661903270</v>
      </c>
      <c r="I15" s="9">
        <v>446655219</v>
      </c>
      <c r="J15" s="10">
        <v>1344261879</v>
      </c>
      <c r="K15" s="6">
        <v>1479199043</v>
      </c>
      <c r="L15" s="7">
        <v>1573711346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>
        <v>1010000</v>
      </c>
      <c r="K16" s="6"/>
      <c r="L16" s="7"/>
    </row>
    <row r="17" spans="1:12" ht="13.5">
      <c r="A17" s="49" t="s">
        <v>31</v>
      </c>
      <c r="B17" s="39"/>
      <c r="C17" s="6"/>
      <c r="D17" s="6"/>
      <c r="E17" s="7">
        <v>1981799</v>
      </c>
      <c r="F17" s="8"/>
      <c r="G17" s="6"/>
      <c r="H17" s="6"/>
      <c r="I17" s="9"/>
      <c r="J17" s="10">
        <v>23000000</v>
      </c>
      <c r="K17" s="6"/>
      <c r="L17" s="7"/>
    </row>
    <row r="18" spans="1:12" ht="13.5">
      <c r="A18" s="49" t="s">
        <v>32</v>
      </c>
      <c r="B18" s="39"/>
      <c r="C18" s="16">
        <v>27024020</v>
      </c>
      <c r="D18" s="16">
        <v>39290495</v>
      </c>
      <c r="E18" s="17">
        <v>42250342</v>
      </c>
      <c r="F18" s="18">
        <v>67462391</v>
      </c>
      <c r="G18" s="16">
        <v>101156775</v>
      </c>
      <c r="H18" s="16">
        <v>30316870</v>
      </c>
      <c r="I18" s="19">
        <v>16641710</v>
      </c>
      <c r="J18" s="20">
        <v>7865600</v>
      </c>
      <c r="K18" s="16">
        <v>4968062</v>
      </c>
      <c r="L18" s="17">
        <v>5310279</v>
      </c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893174980</v>
      </c>
      <c r="D20" s="53">
        <f aca="true" t="shared" si="2" ref="D20:L20">SUM(D26:D33)</f>
        <v>2022823837</v>
      </c>
      <c r="E20" s="54">
        <f t="shared" si="2"/>
        <v>716078291</v>
      </c>
      <c r="F20" s="55">
        <f t="shared" si="2"/>
        <v>2048906657</v>
      </c>
      <c r="G20" s="53">
        <f t="shared" si="2"/>
        <v>1890497343</v>
      </c>
      <c r="H20" s="53">
        <f>SUM(H26:H33)</f>
        <v>778271816</v>
      </c>
      <c r="I20" s="56">
        <f t="shared" si="2"/>
        <v>909385392</v>
      </c>
      <c r="J20" s="57">
        <f t="shared" si="2"/>
        <v>2496253041</v>
      </c>
      <c r="K20" s="53">
        <f t="shared" si="2"/>
        <v>2801138406</v>
      </c>
      <c r="L20" s="54">
        <f t="shared" si="2"/>
        <v>2968978652</v>
      </c>
    </row>
    <row r="21" spans="1:12" ht="13.5">
      <c r="A21" s="46" t="s">
        <v>19</v>
      </c>
      <c r="B21" s="47"/>
      <c r="C21" s="6">
        <v>160123874</v>
      </c>
      <c r="D21" s="6">
        <v>360325866</v>
      </c>
      <c r="E21" s="7">
        <v>116018343</v>
      </c>
      <c r="F21" s="8">
        <v>485510367</v>
      </c>
      <c r="G21" s="6">
        <v>428726641</v>
      </c>
      <c r="H21" s="6">
        <v>182640758</v>
      </c>
      <c r="I21" s="9">
        <v>245301983</v>
      </c>
      <c r="J21" s="10">
        <v>715609081</v>
      </c>
      <c r="K21" s="6">
        <v>711659836</v>
      </c>
      <c r="L21" s="7">
        <v>849684579</v>
      </c>
    </row>
    <row r="22" spans="1:12" ht="13.5">
      <c r="A22" s="46" t="s">
        <v>20</v>
      </c>
      <c r="B22" s="47"/>
      <c r="C22" s="6">
        <v>133895257</v>
      </c>
      <c r="D22" s="6">
        <v>232716795</v>
      </c>
      <c r="E22" s="7">
        <v>118102407</v>
      </c>
      <c r="F22" s="8">
        <v>269907000</v>
      </c>
      <c r="G22" s="6">
        <v>294869480</v>
      </c>
      <c r="H22" s="6">
        <v>193234228</v>
      </c>
      <c r="I22" s="9">
        <v>219265075</v>
      </c>
      <c r="J22" s="10">
        <v>398073541</v>
      </c>
      <c r="K22" s="6">
        <v>337948000</v>
      </c>
      <c r="L22" s="7">
        <v>408914636</v>
      </c>
    </row>
    <row r="23" spans="1:12" ht="13.5">
      <c r="A23" s="46" t="s">
        <v>21</v>
      </c>
      <c r="B23" s="47"/>
      <c r="C23" s="6">
        <v>186018357</v>
      </c>
      <c r="D23" s="6">
        <v>896065930</v>
      </c>
      <c r="E23" s="7">
        <v>91759609</v>
      </c>
      <c r="F23" s="8">
        <v>268433300</v>
      </c>
      <c r="G23" s="6">
        <v>297251454</v>
      </c>
      <c r="H23" s="6">
        <v>101158581</v>
      </c>
      <c r="I23" s="9">
        <v>100186837</v>
      </c>
      <c r="J23" s="10">
        <v>508819933</v>
      </c>
      <c r="K23" s="6">
        <v>576721047</v>
      </c>
      <c r="L23" s="7">
        <v>643205903</v>
      </c>
    </row>
    <row r="24" spans="1:12" ht="13.5">
      <c r="A24" s="46" t="s">
        <v>22</v>
      </c>
      <c r="B24" s="47"/>
      <c r="C24" s="6">
        <v>218543157</v>
      </c>
      <c r="D24" s="6">
        <v>282767301</v>
      </c>
      <c r="E24" s="7">
        <v>223221102</v>
      </c>
      <c r="F24" s="8">
        <v>703770156</v>
      </c>
      <c r="G24" s="6">
        <v>584489540</v>
      </c>
      <c r="H24" s="6">
        <v>222065020</v>
      </c>
      <c r="I24" s="9">
        <v>234505655</v>
      </c>
      <c r="J24" s="10">
        <v>543656368</v>
      </c>
      <c r="K24" s="6">
        <v>889743728</v>
      </c>
      <c r="L24" s="7">
        <v>830620398</v>
      </c>
    </row>
    <row r="25" spans="1:12" ht="13.5">
      <c r="A25" s="46" t="s">
        <v>23</v>
      </c>
      <c r="B25" s="47"/>
      <c r="C25" s="6">
        <v>30176879</v>
      </c>
      <c r="D25" s="6">
        <v>121903873</v>
      </c>
      <c r="E25" s="7">
        <v>32841858</v>
      </c>
      <c r="F25" s="8">
        <v>72892944</v>
      </c>
      <c r="G25" s="6">
        <v>15558689</v>
      </c>
      <c r="H25" s="6">
        <v>-2990499</v>
      </c>
      <c r="I25" s="9">
        <v>20523273</v>
      </c>
      <c r="J25" s="10">
        <v>22600000</v>
      </c>
      <c r="K25" s="6">
        <v>10500000</v>
      </c>
      <c r="L25" s="7">
        <v>11058000</v>
      </c>
    </row>
    <row r="26" spans="1:12" ht="13.5">
      <c r="A26" s="48" t="s">
        <v>24</v>
      </c>
      <c r="B26" s="58"/>
      <c r="C26" s="21">
        <f aca="true" t="shared" si="3" ref="C26:L26">SUM(C21:C25)</f>
        <v>728757524</v>
      </c>
      <c r="D26" s="21">
        <f t="shared" si="3"/>
        <v>1893779765</v>
      </c>
      <c r="E26" s="22">
        <f t="shared" si="3"/>
        <v>581943319</v>
      </c>
      <c r="F26" s="23">
        <f t="shared" si="3"/>
        <v>1800513767</v>
      </c>
      <c r="G26" s="21">
        <f t="shared" si="3"/>
        <v>1620895804</v>
      </c>
      <c r="H26" s="21">
        <f>SUM(H21:H25)</f>
        <v>696108088</v>
      </c>
      <c r="I26" s="24">
        <f t="shared" si="3"/>
        <v>819782823</v>
      </c>
      <c r="J26" s="25">
        <f t="shared" si="3"/>
        <v>2188758923</v>
      </c>
      <c r="K26" s="21">
        <f t="shared" si="3"/>
        <v>2526572611</v>
      </c>
      <c r="L26" s="22">
        <f t="shared" si="3"/>
        <v>2743483516</v>
      </c>
    </row>
    <row r="27" spans="1:12" ht="13.5">
      <c r="A27" s="49" t="s">
        <v>25</v>
      </c>
      <c r="B27" s="59"/>
      <c r="C27" s="6">
        <v>54070765</v>
      </c>
      <c r="D27" s="6">
        <v>57287095</v>
      </c>
      <c r="E27" s="7">
        <v>81292545</v>
      </c>
      <c r="F27" s="8">
        <v>95324339</v>
      </c>
      <c r="G27" s="6">
        <v>112735486</v>
      </c>
      <c r="H27" s="6">
        <v>36458187</v>
      </c>
      <c r="I27" s="9">
        <v>34289511</v>
      </c>
      <c r="J27" s="10">
        <v>181957899</v>
      </c>
      <c r="K27" s="6">
        <v>142955257</v>
      </c>
      <c r="L27" s="7">
        <v>114458544</v>
      </c>
    </row>
    <row r="28" spans="1:12" ht="13.5">
      <c r="A28" s="49" t="s">
        <v>26</v>
      </c>
      <c r="B28" s="59"/>
      <c r="C28" s="11"/>
      <c r="D28" s="11"/>
      <c r="E28" s="12"/>
      <c r="F28" s="13"/>
      <c r="G28" s="11">
        <v>10342956</v>
      </c>
      <c r="H28" s="11">
        <v>1951461</v>
      </c>
      <c r="I28" s="14"/>
      <c r="J28" s="15">
        <v>850000</v>
      </c>
      <c r="K28" s="11">
        <v>1610000</v>
      </c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>
        <v>99990232</v>
      </c>
      <c r="D30" s="6">
        <v>68548358</v>
      </c>
      <c r="E30" s="7">
        <v>48539718</v>
      </c>
      <c r="F30" s="8">
        <v>136568551</v>
      </c>
      <c r="G30" s="6">
        <v>130023097</v>
      </c>
      <c r="H30" s="6">
        <v>41647259</v>
      </c>
      <c r="I30" s="9">
        <v>50793784</v>
      </c>
      <c r="J30" s="10">
        <v>104877608</v>
      </c>
      <c r="K30" s="6">
        <v>126617336</v>
      </c>
      <c r="L30" s="7">
        <v>107575931</v>
      </c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>
        <v>18500000</v>
      </c>
      <c r="K32" s="6"/>
      <c r="L32" s="7"/>
    </row>
    <row r="33" spans="1:12" ht="13.5">
      <c r="A33" s="49" t="s">
        <v>32</v>
      </c>
      <c r="B33" s="39"/>
      <c r="C33" s="16">
        <v>10356459</v>
      </c>
      <c r="D33" s="16">
        <v>3208619</v>
      </c>
      <c r="E33" s="17">
        <v>4302709</v>
      </c>
      <c r="F33" s="18">
        <v>16500000</v>
      </c>
      <c r="G33" s="16">
        <v>16500000</v>
      </c>
      <c r="H33" s="16">
        <v>2106821</v>
      </c>
      <c r="I33" s="19">
        <v>4519274</v>
      </c>
      <c r="J33" s="20">
        <v>1308611</v>
      </c>
      <c r="K33" s="16">
        <v>3383202</v>
      </c>
      <c r="L33" s="17">
        <v>3460661</v>
      </c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1763234173</v>
      </c>
      <c r="D36" s="6">
        <f t="shared" si="4"/>
        <v>1345783654</v>
      </c>
      <c r="E36" s="7">
        <f t="shared" si="4"/>
        <v>1266571309</v>
      </c>
      <c r="F36" s="8">
        <f t="shared" si="4"/>
        <v>1364758832</v>
      </c>
      <c r="G36" s="6">
        <f t="shared" si="4"/>
        <v>1488437506</v>
      </c>
      <c r="H36" s="6">
        <f>H6+H21</f>
        <v>1223843942</v>
      </c>
      <c r="I36" s="9">
        <f t="shared" si="4"/>
        <v>1361344357</v>
      </c>
      <c r="J36" s="10">
        <f t="shared" si="4"/>
        <v>1609607031</v>
      </c>
      <c r="K36" s="6">
        <f t="shared" si="4"/>
        <v>1571388691</v>
      </c>
      <c r="L36" s="7">
        <f t="shared" si="4"/>
        <v>1838775425</v>
      </c>
    </row>
    <row r="37" spans="1:12" ht="13.5">
      <c r="A37" s="46" t="s">
        <v>20</v>
      </c>
      <c r="B37" s="47"/>
      <c r="C37" s="6">
        <f t="shared" si="4"/>
        <v>405379420</v>
      </c>
      <c r="D37" s="6">
        <f t="shared" si="4"/>
        <v>545551417</v>
      </c>
      <c r="E37" s="7">
        <f t="shared" si="4"/>
        <v>588508204</v>
      </c>
      <c r="F37" s="8">
        <f t="shared" si="4"/>
        <v>775929523</v>
      </c>
      <c r="G37" s="6">
        <f t="shared" si="4"/>
        <v>834940158</v>
      </c>
      <c r="H37" s="6">
        <f>H7+H22</f>
        <v>712786614</v>
      </c>
      <c r="I37" s="9">
        <f t="shared" si="4"/>
        <v>684453358</v>
      </c>
      <c r="J37" s="10">
        <f t="shared" si="4"/>
        <v>885789446</v>
      </c>
      <c r="K37" s="6">
        <f t="shared" si="4"/>
        <v>820969251</v>
      </c>
      <c r="L37" s="7">
        <f t="shared" si="4"/>
        <v>959785514</v>
      </c>
    </row>
    <row r="38" spans="1:12" ht="13.5">
      <c r="A38" s="46" t="s">
        <v>21</v>
      </c>
      <c r="B38" s="47"/>
      <c r="C38" s="6">
        <f t="shared" si="4"/>
        <v>1785143094</v>
      </c>
      <c r="D38" s="6">
        <f t="shared" si="4"/>
        <v>2189627591</v>
      </c>
      <c r="E38" s="7">
        <f t="shared" si="4"/>
        <v>3250479486</v>
      </c>
      <c r="F38" s="8">
        <f t="shared" si="4"/>
        <v>4093625530</v>
      </c>
      <c r="G38" s="6">
        <f t="shared" si="4"/>
        <v>3476833267</v>
      </c>
      <c r="H38" s="6">
        <f>H8+H23</f>
        <v>2544028036</v>
      </c>
      <c r="I38" s="9">
        <f t="shared" si="4"/>
        <v>2426482776</v>
      </c>
      <c r="J38" s="10">
        <f t="shared" si="4"/>
        <v>2904776747</v>
      </c>
      <c r="K38" s="6">
        <f t="shared" si="4"/>
        <v>2904750946</v>
      </c>
      <c r="L38" s="7">
        <f t="shared" si="4"/>
        <v>2879372354</v>
      </c>
    </row>
    <row r="39" spans="1:12" ht="13.5">
      <c r="A39" s="46" t="s">
        <v>22</v>
      </c>
      <c r="B39" s="47"/>
      <c r="C39" s="6">
        <f t="shared" si="4"/>
        <v>577520925</v>
      </c>
      <c r="D39" s="6">
        <f t="shared" si="4"/>
        <v>378849923</v>
      </c>
      <c r="E39" s="7">
        <f t="shared" si="4"/>
        <v>402464812</v>
      </c>
      <c r="F39" s="8">
        <f t="shared" si="4"/>
        <v>876369399</v>
      </c>
      <c r="G39" s="6">
        <f t="shared" si="4"/>
        <v>659933249</v>
      </c>
      <c r="H39" s="6">
        <f>H9+H24</f>
        <v>726451490</v>
      </c>
      <c r="I39" s="9">
        <f t="shared" si="4"/>
        <v>335603584</v>
      </c>
      <c r="J39" s="10">
        <f t="shared" si="4"/>
        <v>857571446</v>
      </c>
      <c r="K39" s="6">
        <f t="shared" si="4"/>
        <v>1073159848</v>
      </c>
      <c r="L39" s="7">
        <f t="shared" si="4"/>
        <v>1034874604</v>
      </c>
    </row>
    <row r="40" spans="1:12" ht="13.5">
      <c r="A40" s="46" t="s">
        <v>23</v>
      </c>
      <c r="B40" s="47"/>
      <c r="C40" s="6">
        <f t="shared" si="4"/>
        <v>446626707</v>
      </c>
      <c r="D40" s="6">
        <f t="shared" si="4"/>
        <v>1010958902</v>
      </c>
      <c r="E40" s="7">
        <f t="shared" si="4"/>
        <v>1200975834</v>
      </c>
      <c r="F40" s="8">
        <f t="shared" si="4"/>
        <v>628218475</v>
      </c>
      <c r="G40" s="6">
        <f t="shared" si="4"/>
        <v>562170012</v>
      </c>
      <c r="H40" s="6">
        <f>H10+H25</f>
        <v>552208664</v>
      </c>
      <c r="I40" s="9">
        <f t="shared" si="4"/>
        <v>1427414108</v>
      </c>
      <c r="J40" s="10">
        <f t="shared" si="4"/>
        <v>647616352</v>
      </c>
      <c r="K40" s="6">
        <f t="shared" si="4"/>
        <v>843618308</v>
      </c>
      <c r="L40" s="7">
        <f t="shared" si="4"/>
        <v>880692344</v>
      </c>
    </row>
    <row r="41" spans="1:12" ht="13.5">
      <c r="A41" s="48" t="s">
        <v>24</v>
      </c>
      <c r="B41" s="47"/>
      <c r="C41" s="21">
        <f>SUM(C36:C40)</f>
        <v>4977904319</v>
      </c>
      <c r="D41" s="21">
        <f aca="true" t="shared" si="5" ref="D41:L41">SUM(D36:D40)</f>
        <v>5470771487</v>
      </c>
      <c r="E41" s="22">
        <f t="shared" si="5"/>
        <v>6708999645</v>
      </c>
      <c r="F41" s="23">
        <f t="shared" si="5"/>
        <v>7738901759</v>
      </c>
      <c r="G41" s="21">
        <f t="shared" si="5"/>
        <v>7022314192</v>
      </c>
      <c r="H41" s="21">
        <f>SUM(H36:H40)</f>
        <v>5759318746</v>
      </c>
      <c r="I41" s="24">
        <f t="shared" si="5"/>
        <v>6235298183</v>
      </c>
      <c r="J41" s="25">
        <f t="shared" si="5"/>
        <v>6905361022</v>
      </c>
      <c r="K41" s="21">
        <f t="shared" si="5"/>
        <v>7213887044</v>
      </c>
      <c r="L41" s="22">
        <f t="shared" si="5"/>
        <v>7593500241</v>
      </c>
    </row>
    <row r="42" spans="1:12" ht="13.5">
      <c r="A42" s="49" t="s">
        <v>25</v>
      </c>
      <c r="B42" s="39"/>
      <c r="C42" s="6">
        <f t="shared" si="4"/>
        <v>226083648</v>
      </c>
      <c r="D42" s="6">
        <f t="shared" si="4"/>
        <v>356263243</v>
      </c>
      <c r="E42" s="61">
        <f t="shared" si="4"/>
        <v>267929540</v>
      </c>
      <c r="F42" s="62">
        <f t="shared" si="4"/>
        <v>392805129</v>
      </c>
      <c r="G42" s="60">
        <f t="shared" si="4"/>
        <v>394925285</v>
      </c>
      <c r="H42" s="60">
        <f t="shared" si="4"/>
        <v>218197402</v>
      </c>
      <c r="I42" s="63">
        <f t="shared" si="4"/>
        <v>250654435</v>
      </c>
      <c r="J42" s="64">
        <f t="shared" si="4"/>
        <v>398193739</v>
      </c>
      <c r="K42" s="60">
        <f t="shared" si="4"/>
        <v>358407080</v>
      </c>
      <c r="L42" s="61">
        <f t="shared" si="4"/>
        <v>262949590</v>
      </c>
    </row>
    <row r="43" spans="1:12" ht="13.5">
      <c r="A43" s="49" t="s">
        <v>26</v>
      </c>
      <c r="B43" s="39"/>
      <c r="C43" s="11">
        <f t="shared" si="4"/>
        <v>3161400</v>
      </c>
      <c r="D43" s="11">
        <f t="shared" si="4"/>
        <v>58536</v>
      </c>
      <c r="E43" s="65">
        <f t="shared" si="4"/>
        <v>0</v>
      </c>
      <c r="F43" s="66">
        <f t="shared" si="4"/>
        <v>13575390</v>
      </c>
      <c r="G43" s="67">
        <f t="shared" si="4"/>
        <v>35899645</v>
      </c>
      <c r="H43" s="67">
        <f t="shared" si="4"/>
        <v>2197236</v>
      </c>
      <c r="I43" s="68">
        <f t="shared" si="4"/>
        <v>488358</v>
      </c>
      <c r="J43" s="69">
        <f t="shared" si="4"/>
        <v>1510000</v>
      </c>
      <c r="K43" s="67">
        <f t="shared" si="4"/>
        <v>1680000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59726768</v>
      </c>
      <c r="D44" s="6">
        <f t="shared" si="4"/>
        <v>145316735</v>
      </c>
      <c r="E44" s="61">
        <f t="shared" si="4"/>
        <v>8973553</v>
      </c>
      <c r="F44" s="62">
        <f t="shared" si="4"/>
        <v>202941082</v>
      </c>
      <c r="G44" s="60">
        <f t="shared" si="4"/>
        <v>140279452</v>
      </c>
      <c r="H44" s="60">
        <f t="shared" si="4"/>
        <v>223728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474983360</v>
      </c>
      <c r="D45" s="6">
        <f t="shared" si="4"/>
        <v>525584237</v>
      </c>
      <c r="E45" s="61">
        <f t="shared" si="4"/>
        <v>685607871</v>
      </c>
      <c r="F45" s="62">
        <f t="shared" si="4"/>
        <v>907088666</v>
      </c>
      <c r="G45" s="60">
        <f t="shared" si="4"/>
        <v>1010239023</v>
      </c>
      <c r="H45" s="60">
        <f t="shared" si="4"/>
        <v>703550529</v>
      </c>
      <c r="I45" s="63">
        <f t="shared" si="4"/>
        <v>497449003</v>
      </c>
      <c r="J45" s="64">
        <f t="shared" si="4"/>
        <v>1449139487</v>
      </c>
      <c r="K45" s="60">
        <f t="shared" si="4"/>
        <v>1605816379</v>
      </c>
      <c r="L45" s="61">
        <f t="shared" si="4"/>
        <v>1681287277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1010000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1981799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41500000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37380479</v>
      </c>
      <c r="D48" s="6">
        <f t="shared" si="4"/>
        <v>42499114</v>
      </c>
      <c r="E48" s="61">
        <f t="shared" si="4"/>
        <v>46553051</v>
      </c>
      <c r="F48" s="62">
        <f t="shared" si="4"/>
        <v>83962391</v>
      </c>
      <c r="G48" s="60">
        <f t="shared" si="4"/>
        <v>117656775</v>
      </c>
      <c r="H48" s="60">
        <f t="shared" si="4"/>
        <v>32423691</v>
      </c>
      <c r="I48" s="63">
        <f t="shared" si="4"/>
        <v>21160984</v>
      </c>
      <c r="J48" s="64">
        <f t="shared" si="4"/>
        <v>9174211</v>
      </c>
      <c r="K48" s="60">
        <f t="shared" si="4"/>
        <v>8351264</v>
      </c>
      <c r="L48" s="61">
        <f t="shared" si="4"/>
        <v>8770940</v>
      </c>
    </row>
    <row r="49" spans="1:12" ht="13.5">
      <c r="A49" s="70" t="s">
        <v>37</v>
      </c>
      <c r="B49" s="71"/>
      <c r="C49" s="72">
        <f>SUM(C41:C48)</f>
        <v>5779239974</v>
      </c>
      <c r="D49" s="72">
        <f aca="true" t="shared" si="6" ref="D49:L49">SUM(D41:D48)</f>
        <v>6540493352</v>
      </c>
      <c r="E49" s="73">
        <f t="shared" si="6"/>
        <v>7720045459</v>
      </c>
      <c r="F49" s="74">
        <f t="shared" si="6"/>
        <v>9339274417</v>
      </c>
      <c r="G49" s="72">
        <f t="shared" si="6"/>
        <v>8721314372</v>
      </c>
      <c r="H49" s="72">
        <f>SUM(H41:H48)</f>
        <v>6715911332</v>
      </c>
      <c r="I49" s="75">
        <f t="shared" si="6"/>
        <v>7005050963</v>
      </c>
      <c r="J49" s="76">
        <f t="shared" si="6"/>
        <v>8805888459</v>
      </c>
      <c r="K49" s="72">
        <f t="shared" si="6"/>
        <v>9188141767</v>
      </c>
      <c r="L49" s="73">
        <f t="shared" si="6"/>
        <v>9546508048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13921461412</v>
      </c>
      <c r="D52" s="6">
        <v>15779940661</v>
      </c>
      <c r="E52" s="7">
        <v>14692999847</v>
      </c>
      <c r="F52" s="8">
        <v>12330027291</v>
      </c>
      <c r="G52" s="6">
        <v>13250839768</v>
      </c>
      <c r="H52" s="6"/>
      <c r="I52" s="9">
        <v>17179377784</v>
      </c>
      <c r="J52" s="10">
        <v>10321429846</v>
      </c>
      <c r="K52" s="6">
        <v>10399103063</v>
      </c>
      <c r="L52" s="7">
        <v>10464343777</v>
      </c>
    </row>
    <row r="53" spans="1:12" ht="13.5">
      <c r="A53" s="79" t="s">
        <v>20</v>
      </c>
      <c r="B53" s="47"/>
      <c r="C53" s="6">
        <v>4899227986</v>
      </c>
      <c r="D53" s="6">
        <v>4210250573</v>
      </c>
      <c r="E53" s="7">
        <v>4766142913</v>
      </c>
      <c r="F53" s="8">
        <v>5323017376</v>
      </c>
      <c r="G53" s="6">
        <v>5385847118</v>
      </c>
      <c r="H53" s="6"/>
      <c r="I53" s="9">
        <v>7304479108</v>
      </c>
      <c r="J53" s="10">
        <v>18522757438</v>
      </c>
      <c r="K53" s="6">
        <v>18630527864</v>
      </c>
      <c r="L53" s="7">
        <v>18856554087</v>
      </c>
    </row>
    <row r="54" spans="1:12" ht="13.5">
      <c r="A54" s="79" t="s">
        <v>21</v>
      </c>
      <c r="B54" s="47"/>
      <c r="C54" s="6">
        <v>10015706292</v>
      </c>
      <c r="D54" s="6">
        <v>12757447743</v>
      </c>
      <c r="E54" s="7">
        <v>15910650510</v>
      </c>
      <c r="F54" s="8">
        <v>10029102193</v>
      </c>
      <c r="G54" s="6">
        <v>9943156636</v>
      </c>
      <c r="H54" s="6"/>
      <c r="I54" s="9">
        <v>21127546979</v>
      </c>
      <c r="J54" s="10">
        <v>11606344348</v>
      </c>
      <c r="K54" s="6">
        <v>12533024448</v>
      </c>
      <c r="L54" s="7">
        <v>13359980090</v>
      </c>
    </row>
    <row r="55" spans="1:12" ht="13.5">
      <c r="A55" s="79" t="s">
        <v>22</v>
      </c>
      <c r="B55" s="47"/>
      <c r="C55" s="6">
        <v>3610607999</v>
      </c>
      <c r="D55" s="6">
        <v>4069043626</v>
      </c>
      <c r="E55" s="7">
        <v>4553282370</v>
      </c>
      <c r="F55" s="8">
        <v>4843035833</v>
      </c>
      <c r="G55" s="6">
        <v>5008604361</v>
      </c>
      <c r="H55" s="6"/>
      <c r="I55" s="9">
        <v>4530247026</v>
      </c>
      <c r="J55" s="10">
        <v>5963550747</v>
      </c>
      <c r="K55" s="6">
        <v>6983833190</v>
      </c>
      <c r="L55" s="7">
        <v>8958574730</v>
      </c>
    </row>
    <row r="56" spans="1:12" ht="13.5">
      <c r="A56" s="79" t="s">
        <v>23</v>
      </c>
      <c r="B56" s="47"/>
      <c r="C56" s="6">
        <v>3364748092</v>
      </c>
      <c r="D56" s="6">
        <v>5646517606</v>
      </c>
      <c r="E56" s="7">
        <v>7457853600</v>
      </c>
      <c r="F56" s="8">
        <v>6713068952</v>
      </c>
      <c r="G56" s="6">
        <v>3228051668</v>
      </c>
      <c r="H56" s="6"/>
      <c r="I56" s="9">
        <v>6477137289</v>
      </c>
      <c r="J56" s="10">
        <v>8345663261</v>
      </c>
      <c r="K56" s="6">
        <v>9990956350</v>
      </c>
      <c r="L56" s="7">
        <v>10852562533</v>
      </c>
    </row>
    <row r="57" spans="1:12" ht="13.5">
      <c r="A57" s="80" t="s">
        <v>24</v>
      </c>
      <c r="B57" s="47"/>
      <c r="C57" s="21">
        <f>SUM(C52:C56)</f>
        <v>35811751781</v>
      </c>
      <c r="D57" s="21">
        <f aca="true" t="shared" si="7" ref="D57:L57">SUM(D52:D56)</f>
        <v>42463200209</v>
      </c>
      <c r="E57" s="22">
        <f t="shared" si="7"/>
        <v>47380929240</v>
      </c>
      <c r="F57" s="23">
        <f t="shared" si="7"/>
        <v>39238251645</v>
      </c>
      <c r="G57" s="21">
        <f t="shared" si="7"/>
        <v>36816499551</v>
      </c>
      <c r="H57" s="21">
        <f>SUM(H52:H56)</f>
        <v>0</v>
      </c>
      <c r="I57" s="24">
        <f t="shared" si="7"/>
        <v>56618788186</v>
      </c>
      <c r="J57" s="25">
        <f t="shared" si="7"/>
        <v>54759745640</v>
      </c>
      <c r="K57" s="21">
        <f t="shared" si="7"/>
        <v>58537444915</v>
      </c>
      <c r="L57" s="22">
        <f t="shared" si="7"/>
        <v>62492015217</v>
      </c>
    </row>
    <row r="58" spans="1:12" ht="13.5">
      <c r="A58" s="77" t="s">
        <v>25</v>
      </c>
      <c r="B58" s="39"/>
      <c r="C58" s="6">
        <v>4351119110</v>
      </c>
      <c r="D58" s="6">
        <v>4707841849</v>
      </c>
      <c r="E58" s="7">
        <v>4553362286</v>
      </c>
      <c r="F58" s="8">
        <v>4572241543</v>
      </c>
      <c r="G58" s="6">
        <v>5620029793</v>
      </c>
      <c r="H58" s="6"/>
      <c r="I58" s="9">
        <v>5358791803</v>
      </c>
      <c r="J58" s="10">
        <v>4501023332</v>
      </c>
      <c r="K58" s="6">
        <v>4019740061</v>
      </c>
      <c r="L58" s="7">
        <v>3872431503</v>
      </c>
    </row>
    <row r="59" spans="1:12" ht="13.5">
      <c r="A59" s="77" t="s">
        <v>26</v>
      </c>
      <c r="B59" s="39"/>
      <c r="C59" s="11">
        <v>265538401</v>
      </c>
      <c r="D59" s="11">
        <v>341758729</v>
      </c>
      <c r="E59" s="12">
        <v>333084894</v>
      </c>
      <c r="F59" s="13">
        <v>268454546</v>
      </c>
      <c r="G59" s="11">
        <v>266328719</v>
      </c>
      <c r="H59" s="11"/>
      <c r="I59" s="14">
        <v>428712670</v>
      </c>
      <c r="J59" s="15">
        <v>107075268</v>
      </c>
      <c r="K59" s="11">
        <v>105695048</v>
      </c>
      <c r="L59" s="12">
        <v>103064828</v>
      </c>
    </row>
    <row r="60" spans="1:12" ht="13.5">
      <c r="A60" s="77" t="s">
        <v>27</v>
      </c>
      <c r="B60" s="39"/>
      <c r="C60" s="6">
        <v>2384980413</v>
      </c>
      <c r="D60" s="6">
        <v>2556495550</v>
      </c>
      <c r="E60" s="7">
        <v>2466581165</v>
      </c>
      <c r="F60" s="8">
        <v>2242902132</v>
      </c>
      <c r="G60" s="6">
        <v>1903326123</v>
      </c>
      <c r="H60" s="6"/>
      <c r="I60" s="9">
        <v>2935596045</v>
      </c>
      <c r="J60" s="10">
        <v>1172251126</v>
      </c>
      <c r="K60" s="6">
        <v>1217520296</v>
      </c>
      <c r="L60" s="7">
        <v>1258296153</v>
      </c>
    </row>
    <row r="61" spans="1:12" ht="13.5">
      <c r="A61" s="77" t="s">
        <v>28</v>
      </c>
      <c r="B61" s="39" t="s">
        <v>29</v>
      </c>
      <c r="C61" s="6">
        <v>7769645543</v>
      </c>
      <c r="D61" s="6">
        <v>6417779946</v>
      </c>
      <c r="E61" s="7">
        <v>7192454630</v>
      </c>
      <c r="F61" s="8">
        <v>3809001037</v>
      </c>
      <c r="G61" s="6">
        <v>6331320203</v>
      </c>
      <c r="H61" s="6"/>
      <c r="I61" s="9">
        <v>8690816223</v>
      </c>
      <c r="J61" s="10">
        <v>5174466346</v>
      </c>
      <c r="K61" s="6">
        <v>5393607982</v>
      </c>
      <c r="L61" s="7">
        <v>5581559118</v>
      </c>
    </row>
    <row r="62" spans="1:12" ht="13.5">
      <c r="A62" s="81" t="s">
        <v>30</v>
      </c>
      <c r="B62" s="39"/>
      <c r="C62" s="6">
        <v>28931049</v>
      </c>
      <c r="D62" s="6"/>
      <c r="E62" s="7"/>
      <c r="F62" s="8"/>
      <c r="G62" s="6"/>
      <c r="H62" s="6"/>
      <c r="I62" s="9">
        <v>5885170</v>
      </c>
      <c r="J62" s="10">
        <v>1082520</v>
      </c>
      <c r="K62" s="6">
        <v>72520</v>
      </c>
      <c r="L62" s="7"/>
    </row>
    <row r="63" spans="1:12" ht="13.5">
      <c r="A63" s="77" t="s">
        <v>31</v>
      </c>
      <c r="B63" s="39"/>
      <c r="C63" s="6">
        <v>898185</v>
      </c>
      <c r="D63" s="6">
        <v>4931104</v>
      </c>
      <c r="E63" s="7">
        <v>6912901</v>
      </c>
      <c r="F63" s="8">
        <v>1269183</v>
      </c>
      <c r="G63" s="6">
        <v>5590102</v>
      </c>
      <c r="H63" s="6"/>
      <c r="I63" s="9">
        <v>22516950</v>
      </c>
      <c r="J63" s="10">
        <v>42201176</v>
      </c>
      <c r="K63" s="6">
        <v>1541143</v>
      </c>
      <c r="L63" s="7">
        <v>1582647</v>
      </c>
    </row>
    <row r="64" spans="1:12" ht="13.5">
      <c r="A64" s="77" t="s">
        <v>32</v>
      </c>
      <c r="B64" s="39"/>
      <c r="C64" s="6">
        <v>280851554</v>
      </c>
      <c r="D64" s="6">
        <v>259020622</v>
      </c>
      <c r="E64" s="7">
        <v>173842942</v>
      </c>
      <c r="F64" s="8">
        <v>268383564</v>
      </c>
      <c r="G64" s="6">
        <v>160677174</v>
      </c>
      <c r="H64" s="6"/>
      <c r="I64" s="9">
        <v>64970746</v>
      </c>
      <c r="J64" s="10">
        <v>197460466</v>
      </c>
      <c r="K64" s="6">
        <v>240823156</v>
      </c>
      <c r="L64" s="7">
        <v>233251476</v>
      </c>
    </row>
    <row r="65" spans="1:12" ht="13.5">
      <c r="A65" s="70" t="s">
        <v>40</v>
      </c>
      <c r="B65" s="71"/>
      <c r="C65" s="72">
        <f>SUM(C57:C64)</f>
        <v>50893716036</v>
      </c>
      <c r="D65" s="72">
        <f aca="true" t="shared" si="8" ref="D65:L65">SUM(D57:D64)</f>
        <v>56751028009</v>
      </c>
      <c r="E65" s="73">
        <f t="shared" si="8"/>
        <v>62107168058</v>
      </c>
      <c r="F65" s="74">
        <f t="shared" si="8"/>
        <v>50400503650</v>
      </c>
      <c r="G65" s="72">
        <f t="shared" si="8"/>
        <v>51103771665</v>
      </c>
      <c r="H65" s="72">
        <f>SUM(H57:H64)</f>
        <v>0</v>
      </c>
      <c r="I65" s="75">
        <f t="shared" si="8"/>
        <v>74126077793</v>
      </c>
      <c r="J65" s="82">
        <f t="shared" si="8"/>
        <v>65955305874</v>
      </c>
      <c r="K65" s="72">
        <f t="shared" si="8"/>
        <v>69516445121</v>
      </c>
      <c r="L65" s="73">
        <f t="shared" si="8"/>
        <v>73542200942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3904366020</v>
      </c>
      <c r="D68" s="60">
        <v>3439607995</v>
      </c>
      <c r="E68" s="61">
        <v>3668245954</v>
      </c>
      <c r="F68" s="62">
        <v>3540182696</v>
      </c>
      <c r="G68" s="60">
        <v>3636605934</v>
      </c>
      <c r="H68" s="60"/>
      <c r="I68" s="63">
        <v>3382695931</v>
      </c>
      <c r="J68" s="64">
        <v>3376511625</v>
      </c>
      <c r="K68" s="60">
        <v>3638408810</v>
      </c>
      <c r="L68" s="61">
        <v>3760684051</v>
      </c>
    </row>
    <row r="69" spans="1:12" ht="13.5">
      <c r="A69" s="84" t="s">
        <v>43</v>
      </c>
      <c r="B69" s="39" t="s">
        <v>44</v>
      </c>
      <c r="C69" s="60">
        <f>SUM(C75:C79)</f>
        <v>1145173632</v>
      </c>
      <c r="D69" s="60">
        <f aca="true" t="shared" si="9" ref="D69:L69">SUM(D75:D79)</f>
        <v>1074017664</v>
      </c>
      <c r="E69" s="61">
        <f t="shared" si="9"/>
        <v>1077915250</v>
      </c>
      <c r="F69" s="62">
        <f t="shared" si="9"/>
        <v>1373461934</v>
      </c>
      <c r="G69" s="60">
        <f t="shared" si="9"/>
        <v>1309471407</v>
      </c>
      <c r="H69" s="60">
        <f>SUM(H75:H79)</f>
        <v>203412181</v>
      </c>
      <c r="I69" s="63">
        <f t="shared" si="9"/>
        <v>1098016255</v>
      </c>
      <c r="J69" s="64">
        <f t="shared" si="9"/>
        <v>1440402641</v>
      </c>
      <c r="K69" s="60">
        <f t="shared" si="9"/>
        <v>1663168542</v>
      </c>
      <c r="L69" s="61">
        <f t="shared" si="9"/>
        <v>1769281732</v>
      </c>
    </row>
    <row r="70" spans="1:12" ht="13.5">
      <c r="A70" s="79" t="s">
        <v>19</v>
      </c>
      <c r="B70" s="47"/>
      <c r="C70" s="6">
        <v>271723411</v>
      </c>
      <c r="D70" s="6">
        <v>233161051</v>
      </c>
      <c r="E70" s="7">
        <v>250463341</v>
      </c>
      <c r="F70" s="8">
        <v>350169184</v>
      </c>
      <c r="G70" s="6">
        <v>415202625</v>
      </c>
      <c r="H70" s="6">
        <v>132484361</v>
      </c>
      <c r="I70" s="9">
        <v>214581602</v>
      </c>
      <c r="J70" s="10">
        <v>341614308</v>
      </c>
      <c r="K70" s="6">
        <v>381542037</v>
      </c>
      <c r="L70" s="7">
        <v>409371955</v>
      </c>
    </row>
    <row r="71" spans="1:12" ht="13.5">
      <c r="A71" s="79" t="s">
        <v>20</v>
      </c>
      <c r="B71" s="47"/>
      <c r="C71" s="6">
        <v>165051111</v>
      </c>
      <c r="D71" s="6">
        <v>153511699</v>
      </c>
      <c r="E71" s="7">
        <v>157734135</v>
      </c>
      <c r="F71" s="8">
        <v>216706217</v>
      </c>
      <c r="G71" s="6">
        <v>221866198</v>
      </c>
      <c r="H71" s="6">
        <v>41409211</v>
      </c>
      <c r="I71" s="9">
        <v>214283462</v>
      </c>
      <c r="J71" s="10">
        <v>278564268</v>
      </c>
      <c r="K71" s="6">
        <v>268399835</v>
      </c>
      <c r="L71" s="7">
        <v>289497831</v>
      </c>
    </row>
    <row r="72" spans="1:12" ht="13.5">
      <c r="A72" s="79" t="s">
        <v>21</v>
      </c>
      <c r="B72" s="47"/>
      <c r="C72" s="6">
        <v>288946887</v>
      </c>
      <c r="D72" s="6">
        <v>244949725</v>
      </c>
      <c r="E72" s="7">
        <v>194097656</v>
      </c>
      <c r="F72" s="8">
        <v>237697608</v>
      </c>
      <c r="G72" s="6">
        <v>145470124</v>
      </c>
      <c r="H72" s="6"/>
      <c r="I72" s="9">
        <v>297893143</v>
      </c>
      <c r="J72" s="10">
        <v>324734721</v>
      </c>
      <c r="K72" s="6">
        <v>370156976</v>
      </c>
      <c r="L72" s="7">
        <v>392916585</v>
      </c>
    </row>
    <row r="73" spans="1:12" ht="13.5">
      <c r="A73" s="79" t="s">
        <v>22</v>
      </c>
      <c r="B73" s="47"/>
      <c r="C73" s="6">
        <v>152439046</v>
      </c>
      <c r="D73" s="6">
        <v>157894230</v>
      </c>
      <c r="E73" s="7">
        <v>149633068</v>
      </c>
      <c r="F73" s="8">
        <v>192305568</v>
      </c>
      <c r="G73" s="6">
        <v>174897361</v>
      </c>
      <c r="H73" s="6">
        <v>109344</v>
      </c>
      <c r="I73" s="9">
        <v>93740622</v>
      </c>
      <c r="J73" s="10">
        <v>139533481</v>
      </c>
      <c r="K73" s="6">
        <v>192539980</v>
      </c>
      <c r="L73" s="7">
        <v>204532113</v>
      </c>
    </row>
    <row r="74" spans="1:12" ht="13.5">
      <c r="A74" s="79" t="s">
        <v>23</v>
      </c>
      <c r="B74" s="47"/>
      <c r="C74" s="6">
        <v>32997564</v>
      </c>
      <c r="D74" s="6">
        <v>58940694</v>
      </c>
      <c r="E74" s="7">
        <v>34765430</v>
      </c>
      <c r="F74" s="8">
        <v>41354232</v>
      </c>
      <c r="G74" s="6">
        <v>47576081</v>
      </c>
      <c r="H74" s="6">
        <v>710448</v>
      </c>
      <c r="I74" s="9">
        <v>31755942</v>
      </c>
      <c r="J74" s="10">
        <v>37654332</v>
      </c>
      <c r="K74" s="6">
        <v>44992839</v>
      </c>
      <c r="L74" s="7">
        <v>49749095</v>
      </c>
    </row>
    <row r="75" spans="1:12" ht="13.5">
      <c r="A75" s="85" t="s">
        <v>24</v>
      </c>
      <c r="B75" s="47"/>
      <c r="C75" s="21">
        <f>SUM(C70:C74)</f>
        <v>911158019</v>
      </c>
      <c r="D75" s="21">
        <f aca="true" t="shared" si="10" ref="D75:L75">SUM(D70:D74)</f>
        <v>848457399</v>
      </c>
      <c r="E75" s="22">
        <f t="shared" si="10"/>
        <v>786693630</v>
      </c>
      <c r="F75" s="23">
        <f t="shared" si="10"/>
        <v>1038232809</v>
      </c>
      <c r="G75" s="21">
        <f t="shared" si="10"/>
        <v>1005012389</v>
      </c>
      <c r="H75" s="21">
        <f>SUM(H70:H74)</f>
        <v>174713364</v>
      </c>
      <c r="I75" s="24">
        <f t="shared" si="10"/>
        <v>852254771</v>
      </c>
      <c r="J75" s="25">
        <f t="shared" si="10"/>
        <v>1122101110</v>
      </c>
      <c r="K75" s="21">
        <f t="shared" si="10"/>
        <v>1257631667</v>
      </c>
      <c r="L75" s="22">
        <f t="shared" si="10"/>
        <v>1346067579</v>
      </c>
    </row>
    <row r="76" spans="1:12" ht="13.5">
      <c r="A76" s="86" t="s">
        <v>25</v>
      </c>
      <c r="B76" s="39"/>
      <c r="C76" s="6">
        <v>59640220</v>
      </c>
      <c r="D76" s="6">
        <v>44270220</v>
      </c>
      <c r="E76" s="7">
        <v>46661097</v>
      </c>
      <c r="F76" s="8">
        <v>99285154</v>
      </c>
      <c r="G76" s="6">
        <v>78474949</v>
      </c>
      <c r="H76" s="6">
        <v>1295965</v>
      </c>
      <c r="I76" s="9">
        <v>58274893</v>
      </c>
      <c r="J76" s="10">
        <v>49313959</v>
      </c>
      <c r="K76" s="6">
        <v>76459033</v>
      </c>
      <c r="L76" s="7">
        <v>81803893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>
        <v>22000</v>
      </c>
      <c r="I77" s="14"/>
      <c r="J77" s="15">
        <v>792535</v>
      </c>
      <c r="K77" s="11">
        <v>868067</v>
      </c>
      <c r="L77" s="12">
        <v>920979</v>
      </c>
    </row>
    <row r="78" spans="1:12" ht="13.5">
      <c r="A78" s="86" t="s">
        <v>27</v>
      </c>
      <c r="B78" s="39"/>
      <c r="C78" s="6"/>
      <c r="D78" s="6">
        <v>173574</v>
      </c>
      <c r="E78" s="7"/>
      <c r="F78" s="8"/>
      <c r="G78" s="6">
        <v>233274</v>
      </c>
      <c r="H78" s="6">
        <v>27098</v>
      </c>
      <c r="I78" s="9">
        <v>32352</v>
      </c>
      <c r="J78" s="10">
        <v>18746159</v>
      </c>
      <c r="K78" s="6">
        <v>19176159</v>
      </c>
      <c r="L78" s="7">
        <v>21435535</v>
      </c>
    </row>
    <row r="79" spans="1:12" ht="13.5">
      <c r="A79" s="86" t="s">
        <v>28</v>
      </c>
      <c r="B79" s="39" t="s">
        <v>45</v>
      </c>
      <c r="C79" s="6">
        <v>174375393</v>
      </c>
      <c r="D79" s="6">
        <v>181116471</v>
      </c>
      <c r="E79" s="7">
        <v>244560523</v>
      </c>
      <c r="F79" s="8">
        <v>235943971</v>
      </c>
      <c r="G79" s="6">
        <v>225750795</v>
      </c>
      <c r="H79" s="6">
        <v>27353754</v>
      </c>
      <c r="I79" s="9">
        <v>187454239</v>
      </c>
      <c r="J79" s="10">
        <v>249448878</v>
      </c>
      <c r="K79" s="6">
        <v>309033616</v>
      </c>
      <c r="L79" s="7">
        <v>319053746</v>
      </c>
    </row>
    <row r="80" spans="1:12" ht="13.5">
      <c r="A80" s="87" t="s">
        <v>46</v>
      </c>
      <c r="B80" s="71"/>
      <c r="C80" s="72">
        <f>SUM(C68:C69)</f>
        <v>5049539652</v>
      </c>
      <c r="D80" s="72">
        <f aca="true" t="shared" si="11" ref="D80:L80">SUM(D68:D69)</f>
        <v>4513625659</v>
      </c>
      <c r="E80" s="73">
        <f t="shared" si="11"/>
        <v>4746161204</v>
      </c>
      <c r="F80" s="74">
        <f t="shared" si="11"/>
        <v>4913644630</v>
      </c>
      <c r="G80" s="72">
        <f t="shared" si="11"/>
        <v>4946077341</v>
      </c>
      <c r="H80" s="72">
        <f>SUM(H68:H69)</f>
        <v>203412181</v>
      </c>
      <c r="I80" s="75">
        <f t="shared" si="11"/>
        <v>4480712186</v>
      </c>
      <c r="J80" s="76">
        <f t="shared" si="11"/>
        <v>4816914266</v>
      </c>
      <c r="K80" s="72">
        <f t="shared" si="11"/>
        <v>5301577352</v>
      </c>
      <c r="L80" s="73">
        <f t="shared" si="11"/>
        <v>5529965783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91</v>
      </c>
      <c r="B82" s="94"/>
      <c r="C82" s="95">
        <f aca="true" t="shared" si="12" ref="C82:L82">IF(ISERROR(C20/C5),0,(C20/C5))</f>
        <v>0.18280047054159182</v>
      </c>
      <c r="D82" s="95">
        <f t="shared" si="12"/>
        <v>0.4477582590500757</v>
      </c>
      <c r="E82" s="96">
        <f t="shared" si="12"/>
        <v>0.10223895598363833</v>
      </c>
      <c r="F82" s="97">
        <f t="shared" si="12"/>
        <v>0.28104297676747103</v>
      </c>
      <c r="G82" s="95">
        <f t="shared" si="12"/>
        <v>0.2767600617867465</v>
      </c>
      <c r="H82" s="95">
        <f t="shared" si="12"/>
        <v>0.13107427857531795</v>
      </c>
      <c r="I82" s="98">
        <f t="shared" si="12"/>
        <v>0.14918557808131433</v>
      </c>
      <c r="J82" s="99">
        <f t="shared" si="12"/>
        <v>0.3956255592642865</v>
      </c>
      <c r="K82" s="95">
        <f t="shared" si="12"/>
        <v>0.43856848786148617</v>
      </c>
      <c r="L82" s="96">
        <f t="shared" si="12"/>
        <v>0.45138204229167384</v>
      </c>
    </row>
    <row r="83" spans="1:12" ht="13.5">
      <c r="A83" s="93" t="s">
        <v>92</v>
      </c>
      <c r="B83" s="94"/>
      <c r="C83" s="95">
        <f aca="true" t="shared" si="13" ref="C83:L83">IF(ISERROR(C20/C68),0,(C20/C68))</f>
        <v>0.22876312707997598</v>
      </c>
      <c r="D83" s="95">
        <f t="shared" si="13"/>
        <v>0.5880972017568531</v>
      </c>
      <c r="E83" s="96">
        <f t="shared" si="13"/>
        <v>0.19520999954192275</v>
      </c>
      <c r="F83" s="97">
        <f t="shared" si="13"/>
        <v>0.5787573221334111</v>
      </c>
      <c r="G83" s="95">
        <f t="shared" si="13"/>
        <v>0.5198521306158106</v>
      </c>
      <c r="H83" s="95">
        <f t="shared" si="13"/>
        <v>0</v>
      </c>
      <c r="I83" s="98">
        <f t="shared" si="13"/>
        <v>0.2688345067217335</v>
      </c>
      <c r="J83" s="99">
        <f t="shared" si="13"/>
        <v>0.739299406676854</v>
      </c>
      <c r="K83" s="95">
        <f t="shared" si="13"/>
        <v>0.769880063587467</v>
      </c>
      <c r="L83" s="96">
        <f t="shared" si="13"/>
        <v>0.7894783533358836</v>
      </c>
    </row>
    <row r="84" spans="1:12" ht="13.5">
      <c r="A84" s="93" t="s">
        <v>93</v>
      </c>
      <c r="B84" s="94"/>
      <c r="C84" s="95">
        <f aca="true" t="shared" si="14" ref="C84:L84">IF(ISERROR(ROUND(C69/C65,3)),0,(ROUND(C69/C65,3)))</f>
        <v>0.023</v>
      </c>
      <c r="D84" s="95">
        <f t="shared" si="14"/>
        <v>0.019</v>
      </c>
      <c r="E84" s="96">
        <f t="shared" si="14"/>
        <v>0.017</v>
      </c>
      <c r="F84" s="97">
        <f t="shared" si="14"/>
        <v>0.027</v>
      </c>
      <c r="G84" s="95">
        <f t="shared" si="14"/>
        <v>0.026</v>
      </c>
      <c r="H84" s="95">
        <f t="shared" si="14"/>
        <v>0</v>
      </c>
      <c r="I84" s="98">
        <f t="shared" si="14"/>
        <v>0.015</v>
      </c>
      <c r="J84" s="99">
        <f t="shared" si="14"/>
        <v>0.022</v>
      </c>
      <c r="K84" s="95">
        <f t="shared" si="14"/>
        <v>0.024</v>
      </c>
      <c r="L84" s="96">
        <f t="shared" si="14"/>
        <v>0.024</v>
      </c>
    </row>
    <row r="85" spans="1:12" ht="13.5">
      <c r="A85" s="93" t="s">
        <v>94</v>
      </c>
      <c r="B85" s="94"/>
      <c r="C85" s="95">
        <f aca="true" t="shared" si="15" ref="C85:L85">IF(ISERROR(ROUND((C20+C69)/C65,2)),0,(ROUND((C20+C69)/C65,2)))</f>
        <v>0.04</v>
      </c>
      <c r="D85" s="95">
        <f t="shared" si="15"/>
        <v>0.05</v>
      </c>
      <c r="E85" s="96">
        <f t="shared" si="15"/>
        <v>0.03</v>
      </c>
      <c r="F85" s="97">
        <f t="shared" si="15"/>
        <v>0.07</v>
      </c>
      <c r="G85" s="95">
        <f t="shared" si="15"/>
        <v>0.06</v>
      </c>
      <c r="H85" s="95">
        <f t="shared" si="15"/>
        <v>0</v>
      </c>
      <c r="I85" s="98">
        <f t="shared" si="15"/>
        <v>0.03</v>
      </c>
      <c r="J85" s="99">
        <f t="shared" si="15"/>
        <v>0.06</v>
      </c>
      <c r="K85" s="95">
        <f t="shared" si="15"/>
        <v>0.06</v>
      </c>
      <c r="L85" s="96">
        <f t="shared" si="15"/>
        <v>0.06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>
        <v>14199089</v>
      </c>
      <c r="D89" s="6">
        <v>1128918567</v>
      </c>
      <c r="E89" s="7">
        <v>770115408</v>
      </c>
      <c r="F89" s="8">
        <v>5430020</v>
      </c>
      <c r="G89" s="6">
        <v>11056105</v>
      </c>
      <c r="H89" s="6">
        <v>319917954</v>
      </c>
      <c r="I89" s="9">
        <v>7010061</v>
      </c>
      <c r="J89" s="10">
        <v>11179059</v>
      </c>
      <c r="K89" s="6">
        <v>11392775</v>
      </c>
      <c r="L89" s="26">
        <v>11617143</v>
      </c>
    </row>
    <row r="90" spans="1:12" ht="13.5">
      <c r="A90" s="86" t="s">
        <v>49</v>
      </c>
      <c r="B90" s="94"/>
      <c r="C90" s="11">
        <v>1758660</v>
      </c>
      <c r="D90" s="11">
        <v>12772711</v>
      </c>
      <c r="E90" s="12">
        <v>14657228</v>
      </c>
      <c r="F90" s="13">
        <v>519083398</v>
      </c>
      <c r="G90" s="11">
        <v>164656451</v>
      </c>
      <c r="H90" s="11">
        <v>406479643</v>
      </c>
      <c r="I90" s="14">
        <v>164656451</v>
      </c>
      <c r="J90" s="15">
        <v>240517124</v>
      </c>
      <c r="K90" s="11">
        <v>317710043</v>
      </c>
      <c r="L90" s="27">
        <v>337624662</v>
      </c>
    </row>
    <row r="91" spans="1:12" ht="13.5">
      <c r="A91" s="86" t="s">
        <v>50</v>
      </c>
      <c r="B91" s="94"/>
      <c r="C91" s="6">
        <v>1377150</v>
      </c>
      <c r="D91" s="6">
        <v>30677614</v>
      </c>
      <c r="E91" s="7">
        <v>22186720</v>
      </c>
      <c r="F91" s="8">
        <v>7984098</v>
      </c>
      <c r="G91" s="6">
        <v>163195186</v>
      </c>
      <c r="H91" s="6">
        <v>243256044</v>
      </c>
      <c r="I91" s="9">
        <v>163195186</v>
      </c>
      <c r="J91" s="10">
        <v>173323912</v>
      </c>
      <c r="K91" s="6">
        <v>330983964</v>
      </c>
      <c r="L91" s="26">
        <v>359699109</v>
      </c>
    </row>
    <row r="92" spans="1:12" ht="13.5">
      <c r="A92" s="86" t="s">
        <v>51</v>
      </c>
      <c r="B92" s="94"/>
      <c r="C92" s="6">
        <v>321606873</v>
      </c>
      <c r="D92" s="6">
        <v>346343323</v>
      </c>
      <c r="E92" s="7">
        <v>437620096</v>
      </c>
      <c r="F92" s="8">
        <v>575064529</v>
      </c>
      <c r="G92" s="6">
        <v>571906335</v>
      </c>
      <c r="H92" s="6">
        <v>735760049</v>
      </c>
      <c r="I92" s="9">
        <v>526914178</v>
      </c>
      <c r="J92" s="10">
        <v>670713232</v>
      </c>
      <c r="K92" s="6">
        <v>729754205</v>
      </c>
      <c r="L92" s="26">
        <v>796418903</v>
      </c>
    </row>
    <row r="93" spans="1:12" ht="13.5">
      <c r="A93" s="87" t="s">
        <v>103</v>
      </c>
      <c r="B93" s="71"/>
      <c r="C93" s="72">
        <f>SUM(C89:C92)</f>
        <v>338941772</v>
      </c>
      <c r="D93" s="72">
        <f aca="true" t="shared" si="16" ref="D93:L93">SUM(D89:D92)</f>
        <v>1518712215</v>
      </c>
      <c r="E93" s="73">
        <f t="shared" si="16"/>
        <v>1244579452</v>
      </c>
      <c r="F93" s="74">
        <f t="shared" si="16"/>
        <v>1107562045</v>
      </c>
      <c r="G93" s="72">
        <f t="shared" si="16"/>
        <v>910814077</v>
      </c>
      <c r="H93" s="72">
        <f>SUM(H89:H92)</f>
        <v>1705413690</v>
      </c>
      <c r="I93" s="75">
        <f t="shared" si="16"/>
        <v>861775876</v>
      </c>
      <c r="J93" s="76">
        <f t="shared" si="16"/>
        <v>1095733327</v>
      </c>
      <c r="K93" s="72">
        <f t="shared" si="16"/>
        <v>1389840987</v>
      </c>
      <c r="L93" s="121">
        <f t="shared" si="16"/>
        <v>1505359817</v>
      </c>
    </row>
    <row r="94" spans="1:12" ht="13.5">
      <c r="A94" s="1" t="s">
        <v>95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96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97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98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99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100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101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102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59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25469103</v>
      </c>
      <c r="D5" s="40">
        <f aca="true" t="shared" si="0" ref="D5:L5">SUM(D11:D18)</f>
        <v>26032357</v>
      </c>
      <c r="E5" s="41">
        <f t="shared" si="0"/>
        <v>17541365</v>
      </c>
      <c r="F5" s="42">
        <f t="shared" si="0"/>
        <v>592911</v>
      </c>
      <c r="G5" s="40">
        <f t="shared" si="0"/>
        <v>3801718</v>
      </c>
      <c r="H5" s="40">
        <f>SUM(H11:H18)</f>
        <v>19303651</v>
      </c>
      <c r="I5" s="43">
        <f t="shared" si="0"/>
        <v>15790961</v>
      </c>
      <c r="J5" s="44">
        <f t="shared" si="0"/>
        <v>880415</v>
      </c>
      <c r="K5" s="40">
        <f t="shared" si="0"/>
        <v>10165149</v>
      </c>
      <c r="L5" s="41">
        <f t="shared" si="0"/>
        <v>6119598</v>
      </c>
    </row>
    <row r="6" spans="1:12" ht="13.5">
      <c r="A6" s="46" t="s">
        <v>19</v>
      </c>
      <c r="B6" s="47"/>
      <c r="C6" s="6">
        <v>3919076</v>
      </c>
      <c r="D6" s="6">
        <v>11441120</v>
      </c>
      <c r="E6" s="7">
        <v>262300</v>
      </c>
      <c r="F6" s="8"/>
      <c r="G6" s="6"/>
      <c r="H6" s="6">
        <v>2321379</v>
      </c>
      <c r="I6" s="9">
        <v>2032820</v>
      </c>
      <c r="J6" s="10"/>
      <c r="K6" s="6"/>
      <c r="L6" s="7"/>
    </row>
    <row r="7" spans="1:12" ht="13.5">
      <c r="A7" s="46" t="s">
        <v>20</v>
      </c>
      <c r="B7" s="47"/>
      <c r="C7" s="6"/>
      <c r="D7" s="6">
        <v>61445</v>
      </c>
      <c r="E7" s="7">
        <v>1890960</v>
      </c>
      <c r="F7" s="8"/>
      <c r="G7" s="6">
        <v>824946</v>
      </c>
      <c r="H7" s="6">
        <v>847746</v>
      </c>
      <c r="I7" s="9">
        <v>615852</v>
      </c>
      <c r="J7" s="10"/>
      <c r="K7" s="6"/>
      <c r="L7" s="7"/>
    </row>
    <row r="8" spans="1:12" ht="13.5">
      <c r="A8" s="46" t="s">
        <v>21</v>
      </c>
      <c r="B8" s="47"/>
      <c r="C8" s="6">
        <v>1832413</v>
      </c>
      <c r="D8" s="6">
        <v>7979112</v>
      </c>
      <c r="E8" s="7">
        <v>5310146</v>
      </c>
      <c r="F8" s="8"/>
      <c r="G8" s="6"/>
      <c r="H8" s="6">
        <v>6088503</v>
      </c>
      <c r="I8" s="9">
        <v>6014321</v>
      </c>
      <c r="J8" s="10">
        <v>57534</v>
      </c>
      <c r="K8" s="6"/>
      <c r="L8" s="7"/>
    </row>
    <row r="9" spans="1:12" ht="13.5">
      <c r="A9" s="46" t="s">
        <v>22</v>
      </c>
      <c r="B9" s="47"/>
      <c r="C9" s="6"/>
      <c r="D9" s="6"/>
      <c r="E9" s="7">
        <v>2692333</v>
      </c>
      <c r="F9" s="8"/>
      <c r="G9" s="6"/>
      <c r="H9" s="6">
        <v>5603597</v>
      </c>
      <c r="I9" s="9">
        <v>3319888</v>
      </c>
      <c r="J9" s="10"/>
      <c r="K9" s="6"/>
      <c r="L9" s="7">
        <v>5500000</v>
      </c>
    </row>
    <row r="10" spans="1:12" ht="13.5">
      <c r="A10" s="46" t="s">
        <v>23</v>
      </c>
      <c r="B10" s="47"/>
      <c r="C10" s="6">
        <v>18353643</v>
      </c>
      <c r="D10" s="6">
        <v>635057</v>
      </c>
      <c r="E10" s="7"/>
      <c r="F10" s="8"/>
      <c r="G10" s="6"/>
      <c r="H10" s="6"/>
      <c r="I10" s="9"/>
      <c r="J10" s="10"/>
      <c r="K10" s="6"/>
      <c r="L10" s="7"/>
    </row>
    <row r="11" spans="1:12" ht="13.5">
      <c r="A11" s="48" t="s">
        <v>24</v>
      </c>
      <c r="B11" s="47"/>
      <c r="C11" s="21">
        <f>SUM(C6:C10)</f>
        <v>24105132</v>
      </c>
      <c r="D11" s="21">
        <f aca="true" t="shared" si="1" ref="D11:L11">SUM(D6:D10)</f>
        <v>20116734</v>
      </c>
      <c r="E11" s="22">
        <f t="shared" si="1"/>
        <v>10155739</v>
      </c>
      <c r="F11" s="23">
        <f t="shared" si="1"/>
        <v>0</v>
      </c>
      <c r="G11" s="21">
        <f t="shared" si="1"/>
        <v>824946</v>
      </c>
      <c r="H11" s="21">
        <f>SUM(H6:H10)</f>
        <v>14861225</v>
      </c>
      <c r="I11" s="24">
        <f t="shared" si="1"/>
        <v>11982881</v>
      </c>
      <c r="J11" s="25">
        <f t="shared" si="1"/>
        <v>57534</v>
      </c>
      <c r="K11" s="21">
        <f t="shared" si="1"/>
        <v>0</v>
      </c>
      <c r="L11" s="22">
        <f t="shared" si="1"/>
        <v>5500000</v>
      </c>
    </row>
    <row r="12" spans="1:12" ht="13.5">
      <c r="A12" s="49" t="s">
        <v>25</v>
      </c>
      <c r="B12" s="39"/>
      <c r="C12" s="6"/>
      <c r="D12" s="6">
        <v>5213273</v>
      </c>
      <c r="E12" s="7">
        <v>6296975</v>
      </c>
      <c r="F12" s="8"/>
      <c r="G12" s="6">
        <v>2329678</v>
      </c>
      <c r="H12" s="6">
        <v>3869987</v>
      </c>
      <c r="I12" s="9">
        <v>3764250</v>
      </c>
      <c r="J12" s="10"/>
      <c r="K12" s="6">
        <v>10122869</v>
      </c>
      <c r="L12" s="7">
        <v>574950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1363971</v>
      </c>
      <c r="D15" s="6">
        <v>488350</v>
      </c>
      <c r="E15" s="7">
        <v>1088651</v>
      </c>
      <c r="F15" s="8">
        <v>592911</v>
      </c>
      <c r="G15" s="6">
        <v>647094</v>
      </c>
      <c r="H15" s="6">
        <v>572439</v>
      </c>
      <c r="I15" s="9">
        <v>43830</v>
      </c>
      <c r="J15" s="10">
        <v>822881</v>
      </c>
      <c r="K15" s="6">
        <v>42280</v>
      </c>
      <c r="L15" s="7">
        <v>44648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>
        <v>214000</v>
      </c>
      <c r="E18" s="17"/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18604300</v>
      </c>
      <c r="G20" s="53">
        <f t="shared" si="2"/>
        <v>19354952</v>
      </c>
      <c r="H20" s="53">
        <f>SUM(H26:H33)</f>
        <v>0</v>
      </c>
      <c r="I20" s="56">
        <f t="shared" si="2"/>
        <v>0</v>
      </c>
      <c r="J20" s="57">
        <f t="shared" si="2"/>
        <v>19063477</v>
      </c>
      <c r="K20" s="53">
        <f t="shared" si="2"/>
        <v>10696883</v>
      </c>
      <c r="L20" s="54">
        <f t="shared" si="2"/>
        <v>21480611</v>
      </c>
    </row>
    <row r="21" spans="1:12" ht="13.5">
      <c r="A21" s="46" t="s">
        <v>19</v>
      </c>
      <c r="B21" s="47"/>
      <c r="C21" s="6"/>
      <c r="D21" s="6"/>
      <c r="E21" s="7"/>
      <c r="F21" s="8"/>
      <c r="G21" s="6">
        <v>3000000</v>
      </c>
      <c r="H21" s="6"/>
      <c r="I21" s="9"/>
      <c r="J21" s="10">
        <v>5349312</v>
      </c>
      <c r="K21" s="6">
        <v>3766772</v>
      </c>
      <c r="L21" s="7">
        <v>170922</v>
      </c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>
        <v>3000000</v>
      </c>
      <c r="K22" s="6">
        <v>4000000</v>
      </c>
      <c r="L22" s="7">
        <v>10000000</v>
      </c>
    </row>
    <row r="23" spans="1:12" ht="13.5">
      <c r="A23" s="46" t="s">
        <v>21</v>
      </c>
      <c r="B23" s="47"/>
      <c r="C23" s="6"/>
      <c r="D23" s="6"/>
      <c r="E23" s="7"/>
      <c r="F23" s="8">
        <v>13959300</v>
      </c>
      <c r="G23" s="6">
        <v>11629622</v>
      </c>
      <c r="H23" s="6"/>
      <c r="I23" s="9"/>
      <c r="J23" s="10">
        <v>9405554</v>
      </c>
      <c r="K23" s="6">
        <v>1546909</v>
      </c>
      <c r="L23" s="7"/>
    </row>
    <row r="24" spans="1:12" ht="13.5">
      <c r="A24" s="46" t="s">
        <v>22</v>
      </c>
      <c r="B24" s="47"/>
      <c r="C24" s="6"/>
      <c r="D24" s="6"/>
      <c r="E24" s="7"/>
      <c r="F24" s="8">
        <v>4645000</v>
      </c>
      <c r="G24" s="6">
        <v>4725330</v>
      </c>
      <c r="H24" s="6"/>
      <c r="I24" s="9"/>
      <c r="J24" s="10"/>
      <c r="K24" s="6"/>
      <c r="L24" s="7">
        <v>9849028</v>
      </c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18604300</v>
      </c>
      <c r="G26" s="21">
        <f t="shared" si="3"/>
        <v>19354952</v>
      </c>
      <c r="H26" s="21">
        <f>SUM(H21:H25)</f>
        <v>0</v>
      </c>
      <c r="I26" s="24">
        <f t="shared" si="3"/>
        <v>0</v>
      </c>
      <c r="J26" s="25">
        <f t="shared" si="3"/>
        <v>17754866</v>
      </c>
      <c r="K26" s="21">
        <f t="shared" si="3"/>
        <v>9313681</v>
      </c>
      <c r="L26" s="22">
        <f t="shared" si="3"/>
        <v>20019950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>
        <v>1308611</v>
      </c>
      <c r="K33" s="16">
        <v>1383202</v>
      </c>
      <c r="L33" s="17">
        <v>1460661</v>
      </c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3919076</v>
      </c>
      <c r="D36" s="6">
        <f t="shared" si="4"/>
        <v>11441120</v>
      </c>
      <c r="E36" s="7">
        <f t="shared" si="4"/>
        <v>262300</v>
      </c>
      <c r="F36" s="8">
        <f t="shared" si="4"/>
        <v>0</v>
      </c>
      <c r="G36" s="6">
        <f t="shared" si="4"/>
        <v>3000000</v>
      </c>
      <c r="H36" s="6">
        <f>H6+H21</f>
        <v>2321379</v>
      </c>
      <c r="I36" s="9">
        <f t="shared" si="4"/>
        <v>2032820</v>
      </c>
      <c r="J36" s="10">
        <f t="shared" si="4"/>
        <v>5349312</v>
      </c>
      <c r="K36" s="6">
        <f t="shared" si="4"/>
        <v>3766772</v>
      </c>
      <c r="L36" s="7">
        <f t="shared" si="4"/>
        <v>170922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61445</v>
      </c>
      <c r="E37" s="7">
        <f t="shared" si="4"/>
        <v>1890960</v>
      </c>
      <c r="F37" s="8">
        <f t="shared" si="4"/>
        <v>0</v>
      </c>
      <c r="G37" s="6">
        <f t="shared" si="4"/>
        <v>824946</v>
      </c>
      <c r="H37" s="6">
        <f>H7+H22</f>
        <v>847746</v>
      </c>
      <c r="I37" s="9">
        <f t="shared" si="4"/>
        <v>615852</v>
      </c>
      <c r="J37" s="10">
        <f t="shared" si="4"/>
        <v>3000000</v>
      </c>
      <c r="K37" s="6">
        <f t="shared" si="4"/>
        <v>4000000</v>
      </c>
      <c r="L37" s="7">
        <f t="shared" si="4"/>
        <v>10000000</v>
      </c>
    </row>
    <row r="38" spans="1:12" ht="13.5">
      <c r="A38" s="46" t="s">
        <v>21</v>
      </c>
      <c r="B38" s="47"/>
      <c r="C38" s="6">
        <f t="shared" si="4"/>
        <v>1832413</v>
      </c>
      <c r="D38" s="6">
        <f t="shared" si="4"/>
        <v>7979112</v>
      </c>
      <c r="E38" s="7">
        <f t="shared" si="4"/>
        <v>5310146</v>
      </c>
      <c r="F38" s="8">
        <f t="shared" si="4"/>
        <v>13959300</v>
      </c>
      <c r="G38" s="6">
        <f t="shared" si="4"/>
        <v>11629622</v>
      </c>
      <c r="H38" s="6">
        <f>H8+H23</f>
        <v>6088503</v>
      </c>
      <c r="I38" s="9">
        <f t="shared" si="4"/>
        <v>6014321</v>
      </c>
      <c r="J38" s="10">
        <f t="shared" si="4"/>
        <v>9463088</v>
      </c>
      <c r="K38" s="6">
        <f t="shared" si="4"/>
        <v>1546909</v>
      </c>
      <c r="L38" s="7">
        <f t="shared" si="4"/>
        <v>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2692333</v>
      </c>
      <c r="F39" s="8">
        <f t="shared" si="4"/>
        <v>4645000</v>
      </c>
      <c r="G39" s="6">
        <f t="shared" si="4"/>
        <v>4725330</v>
      </c>
      <c r="H39" s="6">
        <f>H9+H24</f>
        <v>5603597</v>
      </c>
      <c r="I39" s="9">
        <f t="shared" si="4"/>
        <v>3319888</v>
      </c>
      <c r="J39" s="10">
        <f t="shared" si="4"/>
        <v>0</v>
      </c>
      <c r="K39" s="6">
        <f t="shared" si="4"/>
        <v>0</v>
      </c>
      <c r="L39" s="7">
        <f t="shared" si="4"/>
        <v>15349028</v>
      </c>
    </row>
    <row r="40" spans="1:12" ht="13.5">
      <c r="A40" s="46" t="s">
        <v>23</v>
      </c>
      <c r="B40" s="47"/>
      <c r="C40" s="6">
        <f t="shared" si="4"/>
        <v>18353643</v>
      </c>
      <c r="D40" s="6">
        <f t="shared" si="4"/>
        <v>635057</v>
      </c>
      <c r="E40" s="7">
        <f t="shared" si="4"/>
        <v>0</v>
      </c>
      <c r="F40" s="8">
        <f t="shared" si="4"/>
        <v>0</v>
      </c>
      <c r="G40" s="6">
        <f t="shared" si="4"/>
        <v>0</v>
      </c>
      <c r="H40" s="6">
        <f>H10+H25</f>
        <v>0</v>
      </c>
      <c r="I40" s="9">
        <f t="shared" si="4"/>
        <v>0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24105132</v>
      </c>
      <c r="D41" s="21">
        <f aca="true" t="shared" si="5" ref="D41:L41">SUM(D36:D40)</f>
        <v>20116734</v>
      </c>
      <c r="E41" s="22">
        <f t="shared" si="5"/>
        <v>10155739</v>
      </c>
      <c r="F41" s="23">
        <f t="shared" si="5"/>
        <v>18604300</v>
      </c>
      <c r="G41" s="21">
        <f t="shared" si="5"/>
        <v>20179898</v>
      </c>
      <c r="H41" s="21">
        <f>SUM(H36:H40)</f>
        <v>14861225</v>
      </c>
      <c r="I41" s="24">
        <f t="shared" si="5"/>
        <v>11982881</v>
      </c>
      <c r="J41" s="25">
        <f t="shared" si="5"/>
        <v>17812400</v>
      </c>
      <c r="K41" s="21">
        <f t="shared" si="5"/>
        <v>9313681</v>
      </c>
      <c r="L41" s="22">
        <f t="shared" si="5"/>
        <v>25519950</v>
      </c>
    </row>
    <row r="42" spans="1:12" ht="13.5">
      <c r="A42" s="49" t="s">
        <v>25</v>
      </c>
      <c r="B42" s="39"/>
      <c r="C42" s="6">
        <f t="shared" si="4"/>
        <v>0</v>
      </c>
      <c r="D42" s="6">
        <f t="shared" si="4"/>
        <v>5213273</v>
      </c>
      <c r="E42" s="61">
        <f t="shared" si="4"/>
        <v>6296975</v>
      </c>
      <c r="F42" s="62">
        <f t="shared" si="4"/>
        <v>0</v>
      </c>
      <c r="G42" s="60">
        <f t="shared" si="4"/>
        <v>2329678</v>
      </c>
      <c r="H42" s="60">
        <f t="shared" si="4"/>
        <v>3869987</v>
      </c>
      <c r="I42" s="63">
        <f t="shared" si="4"/>
        <v>3764250</v>
      </c>
      <c r="J42" s="64">
        <f t="shared" si="4"/>
        <v>0</v>
      </c>
      <c r="K42" s="60">
        <f t="shared" si="4"/>
        <v>10122869</v>
      </c>
      <c r="L42" s="61">
        <f t="shared" si="4"/>
        <v>574950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1363971</v>
      </c>
      <c r="D45" s="6">
        <f t="shared" si="4"/>
        <v>488350</v>
      </c>
      <c r="E45" s="61">
        <f t="shared" si="4"/>
        <v>1088651</v>
      </c>
      <c r="F45" s="62">
        <f t="shared" si="4"/>
        <v>592911</v>
      </c>
      <c r="G45" s="60">
        <f t="shared" si="4"/>
        <v>647094</v>
      </c>
      <c r="H45" s="60">
        <f t="shared" si="4"/>
        <v>572439</v>
      </c>
      <c r="I45" s="63">
        <f t="shared" si="4"/>
        <v>43830</v>
      </c>
      <c r="J45" s="64">
        <f t="shared" si="4"/>
        <v>822881</v>
      </c>
      <c r="K45" s="60">
        <f t="shared" si="4"/>
        <v>42280</v>
      </c>
      <c r="L45" s="61">
        <f t="shared" si="4"/>
        <v>44648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214000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1308611</v>
      </c>
      <c r="K48" s="60">
        <f t="shared" si="4"/>
        <v>1383202</v>
      </c>
      <c r="L48" s="61">
        <f t="shared" si="4"/>
        <v>1460661</v>
      </c>
    </row>
    <row r="49" spans="1:12" ht="13.5">
      <c r="A49" s="70" t="s">
        <v>37</v>
      </c>
      <c r="B49" s="71"/>
      <c r="C49" s="72">
        <f>SUM(C41:C48)</f>
        <v>25469103</v>
      </c>
      <c r="D49" s="72">
        <f aca="true" t="shared" si="6" ref="D49:L49">SUM(D41:D48)</f>
        <v>26032357</v>
      </c>
      <c r="E49" s="73">
        <f t="shared" si="6"/>
        <v>17541365</v>
      </c>
      <c r="F49" s="74">
        <f t="shared" si="6"/>
        <v>19197211</v>
      </c>
      <c r="G49" s="72">
        <f t="shared" si="6"/>
        <v>23156670</v>
      </c>
      <c r="H49" s="72">
        <f>SUM(H41:H48)</f>
        <v>19303651</v>
      </c>
      <c r="I49" s="75">
        <f t="shared" si="6"/>
        <v>15790961</v>
      </c>
      <c r="J49" s="76">
        <f t="shared" si="6"/>
        <v>19943892</v>
      </c>
      <c r="K49" s="72">
        <f t="shared" si="6"/>
        <v>20862032</v>
      </c>
      <c r="L49" s="73">
        <f t="shared" si="6"/>
        <v>27600209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153095092</v>
      </c>
      <c r="D52" s="6">
        <v>159405382</v>
      </c>
      <c r="E52" s="7">
        <v>104495356</v>
      </c>
      <c r="F52" s="8">
        <v>168426722</v>
      </c>
      <c r="G52" s="6">
        <v>168426960</v>
      </c>
      <c r="H52" s="6"/>
      <c r="I52" s="9">
        <v>114031033</v>
      </c>
      <c r="J52" s="10">
        <v>156806862</v>
      </c>
      <c r="K52" s="6">
        <v>166842501</v>
      </c>
      <c r="L52" s="7">
        <v>177520421</v>
      </c>
    </row>
    <row r="53" spans="1:12" ht="13.5">
      <c r="A53" s="79" t="s">
        <v>20</v>
      </c>
      <c r="B53" s="47"/>
      <c r="C53" s="6">
        <v>12059775</v>
      </c>
      <c r="D53" s="6">
        <v>12446056</v>
      </c>
      <c r="E53" s="7">
        <v>14834880</v>
      </c>
      <c r="F53" s="8">
        <v>13267501</v>
      </c>
      <c r="G53" s="6">
        <v>13267501</v>
      </c>
      <c r="H53" s="6"/>
      <c r="I53" s="9">
        <v>9838216</v>
      </c>
      <c r="J53" s="10">
        <v>11192216</v>
      </c>
      <c r="K53" s="6">
        <v>11908518</v>
      </c>
      <c r="L53" s="7">
        <v>12670663</v>
      </c>
    </row>
    <row r="54" spans="1:12" ht="13.5">
      <c r="A54" s="79" t="s">
        <v>21</v>
      </c>
      <c r="B54" s="47"/>
      <c r="C54" s="6">
        <v>42213043</v>
      </c>
      <c r="D54" s="6">
        <v>43564723</v>
      </c>
      <c r="E54" s="7">
        <v>98535412</v>
      </c>
      <c r="F54" s="8">
        <v>46440015</v>
      </c>
      <c r="G54" s="6">
        <v>46440015</v>
      </c>
      <c r="H54" s="6"/>
      <c r="I54" s="9">
        <v>103372316</v>
      </c>
      <c r="J54" s="10">
        <v>44871077</v>
      </c>
      <c r="K54" s="6">
        <v>47742826</v>
      </c>
      <c r="L54" s="7">
        <v>50798367</v>
      </c>
    </row>
    <row r="55" spans="1:12" ht="13.5">
      <c r="A55" s="79" t="s">
        <v>22</v>
      </c>
      <c r="B55" s="47"/>
      <c r="C55" s="6">
        <v>8203838</v>
      </c>
      <c r="D55" s="6">
        <v>8467000</v>
      </c>
      <c r="E55" s="7">
        <v>27663162</v>
      </c>
      <c r="F55" s="8">
        <v>9025411</v>
      </c>
      <c r="G55" s="6">
        <v>9025411</v>
      </c>
      <c r="H55" s="6"/>
      <c r="I55" s="9">
        <v>10704637</v>
      </c>
      <c r="J55" s="10">
        <v>32977724</v>
      </c>
      <c r="K55" s="6">
        <v>33957140</v>
      </c>
      <c r="L55" s="7">
        <v>34931368</v>
      </c>
    </row>
    <row r="56" spans="1:12" ht="13.5">
      <c r="A56" s="79" t="s">
        <v>23</v>
      </c>
      <c r="B56" s="47"/>
      <c r="C56" s="6">
        <v>70210422</v>
      </c>
      <c r="D56" s="6">
        <v>72460000</v>
      </c>
      <c r="E56" s="7">
        <v>4074888</v>
      </c>
      <c r="F56" s="8">
        <v>77242040</v>
      </c>
      <c r="G56" s="6">
        <v>77242040</v>
      </c>
      <c r="H56" s="6"/>
      <c r="I56" s="9">
        <v>20335965</v>
      </c>
      <c r="J56" s="10">
        <v>25311981</v>
      </c>
      <c r="K56" s="6">
        <v>26931947</v>
      </c>
      <c r="L56" s="7">
        <v>28655591</v>
      </c>
    </row>
    <row r="57" spans="1:12" ht="13.5">
      <c r="A57" s="80" t="s">
        <v>24</v>
      </c>
      <c r="B57" s="47"/>
      <c r="C57" s="21">
        <f>SUM(C52:C56)</f>
        <v>285782170</v>
      </c>
      <c r="D57" s="21">
        <f aca="true" t="shared" si="7" ref="D57:L57">SUM(D52:D56)</f>
        <v>296343161</v>
      </c>
      <c r="E57" s="22">
        <f t="shared" si="7"/>
        <v>249603698</v>
      </c>
      <c r="F57" s="23">
        <f t="shared" si="7"/>
        <v>314401689</v>
      </c>
      <c r="G57" s="21">
        <f t="shared" si="7"/>
        <v>314401927</v>
      </c>
      <c r="H57" s="21">
        <f>SUM(H52:H56)</f>
        <v>0</v>
      </c>
      <c r="I57" s="24">
        <f t="shared" si="7"/>
        <v>258282167</v>
      </c>
      <c r="J57" s="25">
        <f t="shared" si="7"/>
        <v>271159860</v>
      </c>
      <c r="K57" s="21">
        <f t="shared" si="7"/>
        <v>287382932</v>
      </c>
      <c r="L57" s="22">
        <f t="shared" si="7"/>
        <v>304576410</v>
      </c>
    </row>
    <row r="58" spans="1:12" ht="13.5">
      <c r="A58" s="77" t="s">
        <v>25</v>
      </c>
      <c r="B58" s="39"/>
      <c r="C58" s="6">
        <v>5695913</v>
      </c>
      <c r="D58" s="6">
        <v>5863000</v>
      </c>
      <c r="E58" s="7">
        <v>22300722</v>
      </c>
      <c r="F58" s="8">
        <v>6266829</v>
      </c>
      <c r="G58" s="6">
        <v>6266441</v>
      </c>
      <c r="H58" s="6"/>
      <c r="I58" s="9">
        <v>20467129</v>
      </c>
      <c r="J58" s="10">
        <v>41015263</v>
      </c>
      <c r="K58" s="6">
        <v>44288242</v>
      </c>
      <c r="L58" s="7">
        <v>46975329</v>
      </c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>
        <v>25377000</v>
      </c>
      <c r="D60" s="6">
        <v>25305778</v>
      </c>
      <c r="E60" s="7">
        <v>25292809</v>
      </c>
      <c r="F60" s="8">
        <v>26831921</v>
      </c>
      <c r="G60" s="6">
        <v>26831921</v>
      </c>
      <c r="H60" s="6"/>
      <c r="I60" s="9">
        <v>25265723</v>
      </c>
      <c r="J60" s="10">
        <v>4629609</v>
      </c>
      <c r="K60" s="6">
        <v>4925904</v>
      </c>
      <c r="L60" s="7">
        <v>5241162</v>
      </c>
    </row>
    <row r="61" spans="1:12" ht="13.5">
      <c r="A61" s="77" t="s">
        <v>28</v>
      </c>
      <c r="B61" s="39" t="s">
        <v>29</v>
      </c>
      <c r="C61" s="6">
        <v>772599</v>
      </c>
      <c r="D61" s="6">
        <v>813000</v>
      </c>
      <c r="E61" s="7">
        <v>25512259</v>
      </c>
      <c r="F61" s="8">
        <v>849971</v>
      </c>
      <c r="G61" s="6">
        <v>849972</v>
      </c>
      <c r="H61" s="6"/>
      <c r="I61" s="9">
        <v>11584203</v>
      </c>
      <c r="J61" s="10">
        <v>27712942</v>
      </c>
      <c r="K61" s="6">
        <v>28591656</v>
      </c>
      <c r="L61" s="7">
        <v>30307159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738000</v>
      </c>
      <c r="D64" s="6">
        <v>376000</v>
      </c>
      <c r="E64" s="7">
        <v>237410</v>
      </c>
      <c r="F64" s="8">
        <v>401300</v>
      </c>
      <c r="G64" s="6">
        <v>401300</v>
      </c>
      <c r="H64" s="6"/>
      <c r="I64" s="9">
        <v>139094</v>
      </c>
      <c r="J64" s="10">
        <v>252596</v>
      </c>
      <c r="K64" s="6">
        <v>267751</v>
      </c>
      <c r="L64" s="7">
        <v>283816</v>
      </c>
    </row>
    <row r="65" spans="1:12" ht="13.5">
      <c r="A65" s="70" t="s">
        <v>40</v>
      </c>
      <c r="B65" s="71"/>
      <c r="C65" s="72">
        <f>SUM(C57:C64)</f>
        <v>318365682</v>
      </c>
      <c r="D65" s="72">
        <f aca="true" t="shared" si="8" ref="D65:L65">SUM(D57:D64)</f>
        <v>328700939</v>
      </c>
      <c r="E65" s="73">
        <f t="shared" si="8"/>
        <v>322946898</v>
      </c>
      <c r="F65" s="74">
        <f t="shared" si="8"/>
        <v>348751710</v>
      </c>
      <c r="G65" s="72">
        <f t="shared" si="8"/>
        <v>348751561</v>
      </c>
      <c r="H65" s="72">
        <f>SUM(H57:H64)</f>
        <v>0</v>
      </c>
      <c r="I65" s="75">
        <f t="shared" si="8"/>
        <v>315738316</v>
      </c>
      <c r="J65" s="82">
        <f t="shared" si="8"/>
        <v>344770270</v>
      </c>
      <c r="K65" s="72">
        <f t="shared" si="8"/>
        <v>365456485</v>
      </c>
      <c r="L65" s="73">
        <f t="shared" si="8"/>
        <v>387383876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18907196</v>
      </c>
      <c r="D68" s="60">
        <v>15340366</v>
      </c>
      <c r="E68" s="61">
        <v>22383415</v>
      </c>
      <c r="F68" s="62">
        <v>21095660</v>
      </c>
      <c r="G68" s="60">
        <v>22169006</v>
      </c>
      <c r="H68" s="60"/>
      <c r="I68" s="63">
        <v>23026507</v>
      </c>
      <c r="J68" s="64">
        <v>23554134</v>
      </c>
      <c r="K68" s="60">
        <v>24896719</v>
      </c>
      <c r="L68" s="61">
        <v>26290934</v>
      </c>
    </row>
    <row r="69" spans="1:12" ht="13.5">
      <c r="A69" s="84" t="s">
        <v>43</v>
      </c>
      <c r="B69" s="39" t="s">
        <v>44</v>
      </c>
      <c r="C69" s="60">
        <f>SUM(C75:C79)</f>
        <v>5400224</v>
      </c>
      <c r="D69" s="60">
        <f aca="true" t="shared" si="9" ref="D69:L69">SUM(D75:D79)</f>
        <v>2794964</v>
      </c>
      <c r="E69" s="61">
        <f t="shared" si="9"/>
        <v>1368293</v>
      </c>
      <c r="F69" s="62">
        <f t="shared" si="9"/>
        <v>2070423</v>
      </c>
      <c r="G69" s="60">
        <f t="shared" si="9"/>
        <v>2060424</v>
      </c>
      <c r="H69" s="60">
        <f>SUM(H75:H79)</f>
        <v>0</v>
      </c>
      <c r="I69" s="63">
        <f t="shared" si="9"/>
        <v>1027859</v>
      </c>
      <c r="J69" s="64">
        <f t="shared" si="9"/>
        <v>6934787</v>
      </c>
      <c r="K69" s="60">
        <f t="shared" si="9"/>
        <v>7254460</v>
      </c>
      <c r="L69" s="61">
        <f t="shared" si="9"/>
        <v>7659227</v>
      </c>
    </row>
    <row r="70" spans="1:12" ht="13.5">
      <c r="A70" s="79" t="s">
        <v>19</v>
      </c>
      <c r="B70" s="47"/>
      <c r="C70" s="6">
        <v>28750</v>
      </c>
      <c r="D70" s="6">
        <v>1141429</v>
      </c>
      <c r="E70" s="7">
        <v>43334</v>
      </c>
      <c r="F70" s="8">
        <v>99895</v>
      </c>
      <c r="G70" s="6">
        <v>99895</v>
      </c>
      <c r="H70" s="6"/>
      <c r="I70" s="9">
        <v>38600</v>
      </c>
      <c r="J70" s="10">
        <v>218000</v>
      </c>
      <c r="K70" s="6">
        <v>230426</v>
      </c>
      <c r="L70" s="7">
        <v>243330</v>
      </c>
    </row>
    <row r="71" spans="1:12" ht="13.5">
      <c r="A71" s="79" t="s">
        <v>20</v>
      </c>
      <c r="B71" s="47"/>
      <c r="C71" s="6">
        <v>76907</v>
      </c>
      <c r="D71" s="6">
        <v>16683</v>
      </c>
      <c r="E71" s="7"/>
      <c r="F71" s="8"/>
      <c r="G71" s="6"/>
      <c r="H71" s="6"/>
      <c r="I71" s="9"/>
      <c r="J71" s="10"/>
      <c r="K71" s="6"/>
      <c r="L71" s="7"/>
    </row>
    <row r="72" spans="1:12" ht="13.5">
      <c r="A72" s="79" t="s">
        <v>21</v>
      </c>
      <c r="B72" s="47"/>
      <c r="C72" s="6">
        <v>3714053</v>
      </c>
      <c r="D72" s="6">
        <v>221712</v>
      </c>
      <c r="E72" s="7">
        <v>260458</v>
      </c>
      <c r="F72" s="8">
        <v>489454</v>
      </c>
      <c r="G72" s="6">
        <v>439454</v>
      </c>
      <c r="H72" s="6"/>
      <c r="I72" s="9">
        <v>168640</v>
      </c>
      <c r="J72" s="10">
        <v>3702640</v>
      </c>
      <c r="K72" s="6">
        <v>3913690</v>
      </c>
      <c r="L72" s="7">
        <v>4132857</v>
      </c>
    </row>
    <row r="73" spans="1:12" ht="13.5">
      <c r="A73" s="79" t="s">
        <v>22</v>
      </c>
      <c r="B73" s="47"/>
      <c r="C73" s="6"/>
      <c r="D73" s="6"/>
      <c r="E73" s="7"/>
      <c r="F73" s="8">
        <v>268500</v>
      </c>
      <c r="G73" s="6">
        <v>268500</v>
      </c>
      <c r="H73" s="6"/>
      <c r="I73" s="9">
        <v>111982</v>
      </c>
      <c r="J73" s="10">
        <v>1399147</v>
      </c>
      <c r="K73" s="6">
        <v>1478898</v>
      </c>
      <c r="L73" s="7">
        <v>1561717</v>
      </c>
    </row>
    <row r="74" spans="1:12" ht="13.5">
      <c r="A74" s="79" t="s">
        <v>23</v>
      </c>
      <c r="B74" s="47"/>
      <c r="C74" s="6"/>
      <c r="D74" s="6"/>
      <c r="E74" s="7"/>
      <c r="F74" s="8"/>
      <c r="G74" s="6"/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3819710</v>
      </c>
      <c r="D75" s="21">
        <f aca="true" t="shared" si="10" ref="D75:L75">SUM(D70:D74)</f>
        <v>1379824</v>
      </c>
      <c r="E75" s="22">
        <f t="shared" si="10"/>
        <v>303792</v>
      </c>
      <c r="F75" s="23">
        <f t="shared" si="10"/>
        <v>857849</v>
      </c>
      <c r="G75" s="21">
        <f t="shared" si="10"/>
        <v>807849</v>
      </c>
      <c r="H75" s="21">
        <f>SUM(H70:H74)</f>
        <v>0</v>
      </c>
      <c r="I75" s="24">
        <f t="shared" si="10"/>
        <v>319222</v>
      </c>
      <c r="J75" s="25">
        <f t="shared" si="10"/>
        <v>5319787</v>
      </c>
      <c r="K75" s="21">
        <f t="shared" si="10"/>
        <v>5623014</v>
      </c>
      <c r="L75" s="22">
        <f t="shared" si="10"/>
        <v>5937904</v>
      </c>
    </row>
    <row r="76" spans="1:12" ht="13.5">
      <c r="A76" s="86" t="s">
        <v>25</v>
      </c>
      <c r="B76" s="39"/>
      <c r="C76" s="6"/>
      <c r="D76" s="6">
        <v>483880</v>
      </c>
      <c r="E76" s="7">
        <v>175535</v>
      </c>
      <c r="F76" s="8">
        <v>156249</v>
      </c>
      <c r="G76" s="6">
        <v>156475</v>
      </c>
      <c r="H76" s="6"/>
      <c r="I76" s="9">
        <v>6455</v>
      </c>
      <c r="J76" s="10">
        <v>367000</v>
      </c>
      <c r="K76" s="6">
        <v>311815</v>
      </c>
      <c r="L76" s="7">
        <v>329277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1580514</v>
      </c>
      <c r="D79" s="6">
        <v>931260</v>
      </c>
      <c r="E79" s="7">
        <v>888966</v>
      </c>
      <c r="F79" s="8">
        <v>1056325</v>
      </c>
      <c r="G79" s="6">
        <v>1096100</v>
      </c>
      <c r="H79" s="6"/>
      <c r="I79" s="9">
        <v>702182</v>
      </c>
      <c r="J79" s="10">
        <v>1248000</v>
      </c>
      <c r="K79" s="6">
        <v>1319631</v>
      </c>
      <c r="L79" s="7">
        <v>1392046</v>
      </c>
    </row>
    <row r="80" spans="1:12" ht="13.5">
      <c r="A80" s="87" t="s">
        <v>46</v>
      </c>
      <c r="B80" s="71"/>
      <c r="C80" s="72">
        <f>SUM(C68:C69)</f>
        <v>24307420</v>
      </c>
      <c r="D80" s="72">
        <f aca="true" t="shared" si="11" ref="D80:L80">SUM(D68:D69)</f>
        <v>18135330</v>
      </c>
      <c r="E80" s="73">
        <f t="shared" si="11"/>
        <v>23751708</v>
      </c>
      <c r="F80" s="74">
        <f t="shared" si="11"/>
        <v>23166083</v>
      </c>
      <c r="G80" s="72">
        <f t="shared" si="11"/>
        <v>24229430</v>
      </c>
      <c r="H80" s="72">
        <f>SUM(H68:H69)</f>
        <v>0</v>
      </c>
      <c r="I80" s="75">
        <f t="shared" si="11"/>
        <v>24054366</v>
      </c>
      <c r="J80" s="76">
        <f t="shared" si="11"/>
        <v>30488921</v>
      </c>
      <c r="K80" s="72">
        <f t="shared" si="11"/>
        <v>32151179</v>
      </c>
      <c r="L80" s="73">
        <f t="shared" si="11"/>
        <v>33950161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91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31.377896513979334</v>
      </c>
      <c r="G82" s="95">
        <f t="shared" si="12"/>
        <v>5.091106704916041</v>
      </c>
      <c r="H82" s="95">
        <f t="shared" si="12"/>
        <v>0</v>
      </c>
      <c r="I82" s="98">
        <f t="shared" si="12"/>
        <v>0</v>
      </c>
      <c r="J82" s="99">
        <f t="shared" si="12"/>
        <v>21.6528307673086</v>
      </c>
      <c r="K82" s="95">
        <f t="shared" si="12"/>
        <v>1.0523095136136225</v>
      </c>
      <c r="L82" s="96">
        <f t="shared" si="12"/>
        <v>3.5101343258168267</v>
      </c>
    </row>
    <row r="83" spans="1:12" ht="13.5">
      <c r="A83" s="93" t="s">
        <v>92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0.8819017750570497</v>
      </c>
      <c r="G83" s="95">
        <f t="shared" si="13"/>
        <v>0.8730635915746515</v>
      </c>
      <c r="H83" s="95">
        <f t="shared" si="13"/>
        <v>0</v>
      </c>
      <c r="I83" s="98">
        <f t="shared" si="13"/>
        <v>0</v>
      </c>
      <c r="J83" s="99">
        <f t="shared" si="13"/>
        <v>0.8093473952385598</v>
      </c>
      <c r="K83" s="95">
        <f t="shared" si="13"/>
        <v>0.4296503085406555</v>
      </c>
      <c r="L83" s="96">
        <f t="shared" si="13"/>
        <v>0.8170349140125642</v>
      </c>
    </row>
    <row r="84" spans="1:12" ht="13.5">
      <c r="A84" s="93" t="s">
        <v>93</v>
      </c>
      <c r="B84" s="94"/>
      <c r="C84" s="95">
        <f aca="true" t="shared" si="14" ref="C84:L84">IF(ISERROR(ROUND(C69/C65,3)),0,(ROUND(C69/C65,3)))</f>
        <v>0.017</v>
      </c>
      <c r="D84" s="95">
        <f t="shared" si="14"/>
        <v>0.009</v>
      </c>
      <c r="E84" s="96">
        <f t="shared" si="14"/>
        <v>0.004</v>
      </c>
      <c r="F84" s="97">
        <f t="shared" si="14"/>
        <v>0.006</v>
      </c>
      <c r="G84" s="95">
        <f t="shared" si="14"/>
        <v>0.006</v>
      </c>
      <c r="H84" s="95">
        <f t="shared" si="14"/>
        <v>0</v>
      </c>
      <c r="I84" s="98">
        <f t="shared" si="14"/>
        <v>0.003</v>
      </c>
      <c r="J84" s="99">
        <f t="shared" si="14"/>
        <v>0.02</v>
      </c>
      <c r="K84" s="95">
        <f t="shared" si="14"/>
        <v>0.02</v>
      </c>
      <c r="L84" s="96">
        <f t="shared" si="14"/>
        <v>0.02</v>
      </c>
    </row>
    <row r="85" spans="1:12" ht="13.5">
      <c r="A85" s="93" t="s">
        <v>94</v>
      </c>
      <c r="B85" s="94"/>
      <c r="C85" s="95">
        <f aca="true" t="shared" si="15" ref="C85:L85">IF(ISERROR(ROUND((C20+C69)/C65,2)),0,(ROUND((C20+C69)/C65,2)))</f>
        <v>0.02</v>
      </c>
      <c r="D85" s="95">
        <f t="shared" si="15"/>
        <v>0.01</v>
      </c>
      <c r="E85" s="96">
        <f t="shared" si="15"/>
        <v>0</v>
      </c>
      <c r="F85" s="97">
        <f t="shared" si="15"/>
        <v>0.06</v>
      </c>
      <c r="G85" s="95">
        <f t="shared" si="15"/>
        <v>0.06</v>
      </c>
      <c r="H85" s="95">
        <f t="shared" si="15"/>
        <v>0</v>
      </c>
      <c r="I85" s="98">
        <f t="shared" si="15"/>
        <v>0</v>
      </c>
      <c r="J85" s="99">
        <f t="shared" si="15"/>
        <v>0.08</v>
      </c>
      <c r="K85" s="95">
        <f t="shared" si="15"/>
        <v>0.05</v>
      </c>
      <c r="L85" s="96">
        <f t="shared" si="15"/>
        <v>0.08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>
        <v>1042442</v>
      </c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>
        <v>6934787</v>
      </c>
      <c r="K91" s="6">
        <v>7253965</v>
      </c>
      <c r="L91" s="26">
        <v>7660187</v>
      </c>
    </row>
    <row r="92" spans="1:12" ht="13.5">
      <c r="A92" s="86" t="s">
        <v>51</v>
      </c>
      <c r="B92" s="94"/>
      <c r="C92" s="6"/>
      <c r="D92" s="6"/>
      <c r="E92" s="7"/>
      <c r="F92" s="8">
        <v>2070424</v>
      </c>
      <c r="G92" s="6"/>
      <c r="H92" s="6"/>
      <c r="I92" s="9"/>
      <c r="J92" s="10"/>
      <c r="K92" s="6"/>
      <c r="L92" s="26"/>
    </row>
    <row r="93" spans="1:12" ht="13.5">
      <c r="A93" s="87" t="s">
        <v>103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2070424</v>
      </c>
      <c r="G93" s="72">
        <f t="shared" si="16"/>
        <v>0</v>
      </c>
      <c r="H93" s="72">
        <f>SUM(H89:H92)</f>
        <v>1042442</v>
      </c>
      <c r="I93" s="75">
        <f t="shared" si="16"/>
        <v>0</v>
      </c>
      <c r="J93" s="76">
        <f t="shared" si="16"/>
        <v>6934787</v>
      </c>
      <c r="K93" s="72">
        <f t="shared" si="16"/>
        <v>7253965</v>
      </c>
      <c r="L93" s="121">
        <f t="shared" si="16"/>
        <v>7660187</v>
      </c>
    </row>
    <row r="94" spans="1:12" ht="13.5">
      <c r="A94" s="1" t="s">
        <v>95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96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97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98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99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100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101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102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60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2746003</v>
      </c>
      <c r="D5" s="40">
        <f aca="true" t="shared" si="0" ref="D5:L5">SUM(D11:D18)</f>
        <v>1057748</v>
      </c>
      <c r="E5" s="41">
        <f t="shared" si="0"/>
        <v>1403299</v>
      </c>
      <c r="F5" s="42">
        <f t="shared" si="0"/>
        <v>3862500</v>
      </c>
      <c r="G5" s="40">
        <f t="shared" si="0"/>
        <v>3906000</v>
      </c>
      <c r="H5" s="40">
        <f>SUM(H11:H18)</f>
        <v>5708804</v>
      </c>
      <c r="I5" s="43">
        <f t="shared" si="0"/>
        <v>4682932</v>
      </c>
      <c r="J5" s="44">
        <f t="shared" si="0"/>
        <v>1012000</v>
      </c>
      <c r="K5" s="40">
        <f t="shared" si="0"/>
        <v>0</v>
      </c>
      <c r="L5" s="41">
        <f t="shared" si="0"/>
        <v>0</v>
      </c>
    </row>
    <row r="6" spans="1:12" ht="13.5">
      <c r="A6" s="46" t="s">
        <v>19</v>
      </c>
      <c r="B6" s="47"/>
      <c r="C6" s="6"/>
      <c r="D6" s="6"/>
      <c r="E6" s="7"/>
      <c r="F6" s="8"/>
      <c r="G6" s="6"/>
      <c r="H6" s="6"/>
      <c r="I6" s="9"/>
      <c r="J6" s="10"/>
      <c r="K6" s="6"/>
      <c r="L6" s="7"/>
    </row>
    <row r="7" spans="1:12" ht="13.5">
      <c r="A7" s="46" t="s">
        <v>20</v>
      </c>
      <c r="B7" s="47"/>
      <c r="C7" s="6"/>
      <c r="D7" s="6"/>
      <c r="E7" s="7"/>
      <c r="F7" s="8"/>
      <c r="G7" s="6"/>
      <c r="H7" s="6"/>
      <c r="I7" s="9"/>
      <c r="J7" s="10"/>
      <c r="K7" s="6"/>
      <c r="L7" s="7"/>
    </row>
    <row r="8" spans="1:12" ht="13.5">
      <c r="A8" s="46" t="s">
        <v>21</v>
      </c>
      <c r="B8" s="47"/>
      <c r="C8" s="6"/>
      <c r="D8" s="6"/>
      <c r="E8" s="7"/>
      <c r="F8" s="8"/>
      <c r="G8" s="6"/>
      <c r="H8" s="6"/>
      <c r="I8" s="9"/>
      <c r="J8" s="10"/>
      <c r="K8" s="6"/>
      <c r="L8" s="7"/>
    </row>
    <row r="9" spans="1:12" ht="13.5">
      <c r="A9" s="46" t="s">
        <v>22</v>
      </c>
      <c r="B9" s="47"/>
      <c r="C9" s="6"/>
      <c r="D9" s="6"/>
      <c r="E9" s="7"/>
      <c r="F9" s="8"/>
      <c r="G9" s="6"/>
      <c r="H9" s="6"/>
      <c r="I9" s="9"/>
      <c r="J9" s="10"/>
      <c r="K9" s="6"/>
      <c r="L9" s="7"/>
    </row>
    <row r="10" spans="1:12" ht="13.5">
      <c r="A10" s="46" t="s">
        <v>23</v>
      </c>
      <c r="B10" s="47"/>
      <c r="C10" s="6"/>
      <c r="D10" s="6"/>
      <c r="E10" s="7"/>
      <c r="F10" s="8"/>
      <c r="G10" s="6"/>
      <c r="H10" s="6"/>
      <c r="I10" s="9"/>
      <c r="J10" s="10"/>
      <c r="K10" s="6"/>
      <c r="L10" s="7"/>
    </row>
    <row r="11" spans="1:12" ht="13.5">
      <c r="A11" s="48" t="s">
        <v>24</v>
      </c>
      <c r="B11" s="47"/>
      <c r="C11" s="21">
        <f>SUM(C6:C10)</f>
        <v>0</v>
      </c>
      <c r="D11" s="21">
        <f aca="true" t="shared" si="1" ref="D11:L11">SUM(D6:D10)</f>
        <v>0</v>
      </c>
      <c r="E11" s="22">
        <f t="shared" si="1"/>
        <v>0</v>
      </c>
      <c r="F11" s="23">
        <f t="shared" si="1"/>
        <v>0</v>
      </c>
      <c r="G11" s="21">
        <f t="shared" si="1"/>
        <v>0</v>
      </c>
      <c r="H11" s="21">
        <f>SUM(H6:H10)</f>
        <v>0</v>
      </c>
      <c r="I11" s="24">
        <f t="shared" si="1"/>
        <v>0</v>
      </c>
      <c r="J11" s="25">
        <f t="shared" si="1"/>
        <v>0</v>
      </c>
      <c r="K11" s="21">
        <f t="shared" si="1"/>
        <v>0</v>
      </c>
      <c r="L11" s="22">
        <f t="shared" si="1"/>
        <v>0</v>
      </c>
    </row>
    <row r="12" spans="1:12" ht="13.5">
      <c r="A12" s="49" t="s">
        <v>25</v>
      </c>
      <c r="B12" s="39"/>
      <c r="C12" s="6"/>
      <c r="D12" s="6"/>
      <c r="E12" s="7"/>
      <c r="F12" s="8"/>
      <c r="G12" s="6"/>
      <c r="H12" s="6"/>
      <c r="I12" s="9"/>
      <c r="J12" s="10"/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2746003</v>
      </c>
      <c r="D15" s="6">
        <v>1057748</v>
      </c>
      <c r="E15" s="7">
        <v>1403299</v>
      </c>
      <c r="F15" s="8">
        <v>3862500</v>
      </c>
      <c r="G15" s="6">
        <v>3906000</v>
      </c>
      <c r="H15" s="6">
        <v>5708804</v>
      </c>
      <c r="I15" s="9">
        <v>4682932</v>
      </c>
      <c r="J15" s="10">
        <v>1012000</v>
      </c>
      <c r="K15" s="6"/>
      <c r="L15" s="7"/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0</v>
      </c>
      <c r="D36" s="6">
        <f t="shared" si="4"/>
        <v>0</v>
      </c>
      <c r="E36" s="7">
        <f t="shared" si="4"/>
        <v>0</v>
      </c>
      <c r="F36" s="8">
        <f t="shared" si="4"/>
        <v>0</v>
      </c>
      <c r="G36" s="6">
        <f t="shared" si="4"/>
        <v>0</v>
      </c>
      <c r="H36" s="6">
        <f>H6+H21</f>
        <v>0</v>
      </c>
      <c r="I36" s="9">
        <f t="shared" si="4"/>
        <v>0</v>
      </c>
      <c r="J36" s="10">
        <f t="shared" si="4"/>
        <v>0</v>
      </c>
      <c r="K36" s="6">
        <f t="shared" si="4"/>
        <v>0</v>
      </c>
      <c r="L36" s="7">
        <f t="shared" si="4"/>
        <v>0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0</v>
      </c>
      <c r="E37" s="7">
        <f t="shared" si="4"/>
        <v>0</v>
      </c>
      <c r="F37" s="8">
        <f t="shared" si="4"/>
        <v>0</v>
      </c>
      <c r="G37" s="6">
        <f t="shared" si="4"/>
        <v>0</v>
      </c>
      <c r="H37" s="6">
        <f>H7+H22</f>
        <v>0</v>
      </c>
      <c r="I37" s="9">
        <f t="shared" si="4"/>
        <v>0</v>
      </c>
      <c r="J37" s="10">
        <f t="shared" si="4"/>
        <v>0</v>
      </c>
      <c r="K37" s="6">
        <f t="shared" si="4"/>
        <v>0</v>
      </c>
      <c r="L37" s="7">
        <f t="shared" si="4"/>
        <v>0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0</v>
      </c>
      <c r="E38" s="7">
        <f t="shared" si="4"/>
        <v>0</v>
      </c>
      <c r="F38" s="8">
        <f t="shared" si="4"/>
        <v>0</v>
      </c>
      <c r="G38" s="6">
        <f t="shared" si="4"/>
        <v>0</v>
      </c>
      <c r="H38" s="6">
        <f>H8+H23</f>
        <v>0</v>
      </c>
      <c r="I38" s="9">
        <f t="shared" si="4"/>
        <v>0</v>
      </c>
      <c r="J38" s="10">
        <f t="shared" si="4"/>
        <v>0</v>
      </c>
      <c r="K38" s="6">
        <f t="shared" si="4"/>
        <v>0</v>
      </c>
      <c r="L38" s="7">
        <f t="shared" si="4"/>
        <v>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0</v>
      </c>
      <c r="G39" s="6">
        <f t="shared" si="4"/>
        <v>0</v>
      </c>
      <c r="H39" s="6">
        <f>H9+H24</f>
        <v>0</v>
      </c>
      <c r="I39" s="9">
        <f t="shared" si="4"/>
        <v>0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0</v>
      </c>
      <c r="E40" s="7">
        <f t="shared" si="4"/>
        <v>0</v>
      </c>
      <c r="F40" s="8">
        <f t="shared" si="4"/>
        <v>0</v>
      </c>
      <c r="G40" s="6">
        <f t="shared" si="4"/>
        <v>0</v>
      </c>
      <c r="H40" s="6">
        <f>H10+H25</f>
        <v>0</v>
      </c>
      <c r="I40" s="9">
        <f t="shared" si="4"/>
        <v>0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0</v>
      </c>
      <c r="D41" s="21">
        <f aca="true" t="shared" si="5" ref="D41:L41">SUM(D36:D40)</f>
        <v>0</v>
      </c>
      <c r="E41" s="22">
        <f t="shared" si="5"/>
        <v>0</v>
      </c>
      <c r="F41" s="23">
        <f t="shared" si="5"/>
        <v>0</v>
      </c>
      <c r="G41" s="21">
        <f t="shared" si="5"/>
        <v>0</v>
      </c>
      <c r="H41" s="21">
        <f>SUM(H36:H40)</f>
        <v>0</v>
      </c>
      <c r="I41" s="24">
        <f t="shared" si="5"/>
        <v>0</v>
      </c>
      <c r="J41" s="25">
        <f t="shared" si="5"/>
        <v>0</v>
      </c>
      <c r="K41" s="21">
        <f t="shared" si="5"/>
        <v>0</v>
      </c>
      <c r="L41" s="22">
        <f t="shared" si="5"/>
        <v>0</v>
      </c>
    </row>
    <row r="42" spans="1:12" ht="13.5">
      <c r="A42" s="49" t="s">
        <v>25</v>
      </c>
      <c r="B42" s="39"/>
      <c r="C42" s="6">
        <f t="shared" si="4"/>
        <v>0</v>
      </c>
      <c r="D42" s="6">
        <f t="shared" si="4"/>
        <v>0</v>
      </c>
      <c r="E42" s="61">
        <f t="shared" si="4"/>
        <v>0</v>
      </c>
      <c r="F42" s="62">
        <f t="shared" si="4"/>
        <v>0</v>
      </c>
      <c r="G42" s="60">
        <f t="shared" si="4"/>
        <v>0</v>
      </c>
      <c r="H42" s="60">
        <f t="shared" si="4"/>
        <v>0</v>
      </c>
      <c r="I42" s="63">
        <f t="shared" si="4"/>
        <v>0</v>
      </c>
      <c r="J42" s="64">
        <f t="shared" si="4"/>
        <v>0</v>
      </c>
      <c r="K42" s="60">
        <f t="shared" si="4"/>
        <v>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2746003</v>
      </c>
      <c r="D45" s="6">
        <f t="shared" si="4"/>
        <v>1057748</v>
      </c>
      <c r="E45" s="61">
        <f t="shared" si="4"/>
        <v>1403299</v>
      </c>
      <c r="F45" s="62">
        <f t="shared" si="4"/>
        <v>3862500</v>
      </c>
      <c r="G45" s="60">
        <f t="shared" si="4"/>
        <v>3906000</v>
      </c>
      <c r="H45" s="60">
        <f t="shared" si="4"/>
        <v>5708804</v>
      </c>
      <c r="I45" s="63">
        <f t="shared" si="4"/>
        <v>4682932</v>
      </c>
      <c r="J45" s="64">
        <f t="shared" si="4"/>
        <v>1012000</v>
      </c>
      <c r="K45" s="60">
        <f t="shared" si="4"/>
        <v>0</v>
      </c>
      <c r="L45" s="61">
        <f t="shared" si="4"/>
        <v>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2746003</v>
      </c>
      <c r="D49" s="72">
        <f aca="true" t="shared" si="6" ref="D49:L49">SUM(D41:D48)</f>
        <v>1057748</v>
      </c>
      <c r="E49" s="73">
        <f t="shared" si="6"/>
        <v>1403299</v>
      </c>
      <c r="F49" s="74">
        <f t="shared" si="6"/>
        <v>3862500</v>
      </c>
      <c r="G49" s="72">
        <f t="shared" si="6"/>
        <v>3906000</v>
      </c>
      <c r="H49" s="72">
        <f>SUM(H41:H48)</f>
        <v>5708804</v>
      </c>
      <c r="I49" s="75">
        <f t="shared" si="6"/>
        <v>4682932</v>
      </c>
      <c r="J49" s="76">
        <f t="shared" si="6"/>
        <v>1012000</v>
      </c>
      <c r="K49" s="72">
        <f t="shared" si="6"/>
        <v>0</v>
      </c>
      <c r="L49" s="73">
        <f t="shared" si="6"/>
        <v>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/>
      <c r="D52" s="6"/>
      <c r="E52" s="7"/>
      <c r="F52" s="8"/>
      <c r="G52" s="6"/>
      <c r="H52" s="6"/>
      <c r="I52" s="9"/>
      <c r="J52" s="10"/>
      <c r="K52" s="6"/>
      <c r="L52" s="7"/>
    </row>
    <row r="53" spans="1:12" ht="13.5">
      <c r="A53" s="79" t="s">
        <v>20</v>
      </c>
      <c r="B53" s="47"/>
      <c r="C53" s="6"/>
      <c r="D53" s="6"/>
      <c r="E53" s="7"/>
      <c r="F53" s="8"/>
      <c r="G53" s="6"/>
      <c r="H53" s="6"/>
      <c r="I53" s="9"/>
      <c r="J53" s="10"/>
      <c r="K53" s="6"/>
      <c r="L53" s="7"/>
    </row>
    <row r="54" spans="1:12" ht="13.5">
      <c r="A54" s="79" t="s">
        <v>21</v>
      </c>
      <c r="B54" s="47"/>
      <c r="C54" s="6"/>
      <c r="D54" s="6"/>
      <c r="E54" s="7"/>
      <c r="F54" s="8"/>
      <c r="G54" s="6"/>
      <c r="H54" s="6"/>
      <c r="I54" s="9"/>
      <c r="J54" s="10"/>
      <c r="K54" s="6"/>
      <c r="L54" s="7"/>
    </row>
    <row r="55" spans="1:12" ht="13.5">
      <c r="A55" s="79" t="s">
        <v>22</v>
      </c>
      <c r="B55" s="47"/>
      <c r="C55" s="6"/>
      <c r="D55" s="6"/>
      <c r="E55" s="7"/>
      <c r="F55" s="8"/>
      <c r="G55" s="6"/>
      <c r="H55" s="6"/>
      <c r="I55" s="9"/>
      <c r="J55" s="10"/>
      <c r="K55" s="6"/>
      <c r="L55" s="7"/>
    </row>
    <row r="56" spans="1:12" ht="13.5">
      <c r="A56" s="79" t="s">
        <v>23</v>
      </c>
      <c r="B56" s="47"/>
      <c r="C56" s="6"/>
      <c r="D56" s="6"/>
      <c r="E56" s="7"/>
      <c r="F56" s="8"/>
      <c r="G56" s="6"/>
      <c r="H56" s="6"/>
      <c r="I56" s="9"/>
      <c r="J56" s="10"/>
      <c r="K56" s="6"/>
      <c r="L56" s="7"/>
    </row>
    <row r="57" spans="1:12" ht="13.5">
      <c r="A57" s="80" t="s">
        <v>24</v>
      </c>
      <c r="B57" s="47"/>
      <c r="C57" s="21">
        <f>SUM(C52:C56)</f>
        <v>0</v>
      </c>
      <c r="D57" s="21">
        <f aca="true" t="shared" si="7" ref="D57:L57">SUM(D52:D56)</f>
        <v>0</v>
      </c>
      <c r="E57" s="22">
        <f t="shared" si="7"/>
        <v>0</v>
      </c>
      <c r="F57" s="23">
        <f t="shared" si="7"/>
        <v>0</v>
      </c>
      <c r="G57" s="21">
        <f t="shared" si="7"/>
        <v>0</v>
      </c>
      <c r="H57" s="21">
        <f>SUM(H52:H56)</f>
        <v>0</v>
      </c>
      <c r="I57" s="24">
        <f t="shared" si="7"/>
        <v>0</v>
      </c>
      <c r="J57" s="25">
        <f t="shared" si="7"/>
        <v>0</v>
      </c>
      <c r="K57" s="21">
        <f t="shared" si="7"/>
        <v>0</v>
      </c>
      <c r="L57" s="22">
        <f t="shared" si="7"/>
        <v>0</v>
      </c>
    </row>
    <row r="58" spans="1:12" ht="13.5">
      <c r="A58" s="77" t="s">
        <v>25</v>
      </c>
      <c r="B58" s="39"/>
      <c r="C58" s="6"/>
      <c r="D58" s="6"/>
      <c r="E58" s="7"/>
      <c r="F58" s="8"/>
      <c r="G58" s="6"/>
      <c r="H58" s="6"/>
      <c r="I58" s="9"/>
      <c r="J58" s="10"/>
      <c r="K58" s="6"/>
      <c r="L58" s="7"/>
    </row>
    <row r="59" spans="1:12" ht="13.5">
      <c r="A59" s="77" t="s">
        <v>26</v>
      </c>
      <c r="B59" s="39"/>
      <c r="C59" s="11"/>
      <c r="D59" s="11">
        <v>35028000</v>
      </c>
      <c r="E59" s="12">
        <v>16213000</v>
      </c>
      <c r="F59" s="13"/>
      <c r="G59" s="11"/>
      <c r="H59" s="11"/>
      <c r="I59" s="14">
        <v>16212500</v>
      </c>
      <c r="J59" s="15"/>
      <c r="K59" s="11"/>
      <c r="L59" s="12"/>
    </row>
    <row r="60" spans="1:12" ht="13.5">
      <c r="A60" s="77" t="s">
        <v>27</v>
      </c>
      <c r="B60" s="39"/>
      <c r="C60" s="6">
        <v>25597500</v>
      </c>
      <c r="D60" s="6">
        <v>25962500</v>
      </c>
      <c r="E60" s="7">
        <v>12643000</v>
      </c>
      <c r="F60" s="8">
        <v>25962500</v>
      </c>
      <c r="G60" s="6">
        <v>25962500</v>
      </c>
      <c r="H60" s="6"/>
      <c r="I60" s="9">
        <v>12643000</v>
      </c>
      <c r="J60" s="10">
        <v>38586091</v>
      </c>
      <c r="K60" s="6">
        <v>36353091</v>
      </c>
      <c r="L60" s="7">
        <v>33989091</v>
      </c>
    </row>
    <row r="61" spans="1:12" ht="13.5">
      <c r="A61" s="77" t="s">
        <v>28</v>
      </c>
      <c r="B61" s="39" t="s">
        <v>29</v>
      </c>
      <c r="C61" s="6">
        <v>25349722</v>
      </c>
      <c r="D61" s="6">
        <v>24980718</v>
      </c>
      <c r="E61" s="7">
        <v>16172485</v>
      </c>
      <c r="F61" s="8">
        <v>34230292</v>
      </c>
      <c r="G61" s="6">
        <v>39816292</v>
      </c>
      <c r="H61" s="6"/>
      <c r="I61" s="9">
        <v>17861262</v>
      </c>
      <c r="J61" s="10">
        <v>10461929</v>
      </c>
      <c r="K61" s="6">
        <v>10461929</v>
      </c>
      <c r="L61" s="7">
        <v>10461929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86885</v>
      </c>
      <c r="D64" s="6">
        <v>86885</v>
      </c>
      <c r="E64" s="7">
        <v>86885</v>
      </c>
      <c r="F64" s="8">
        <v>86885</v>
      </c>
      <c r="G64" s="6">
        <v>86885</v>
      </c>
      <c r="H64" s="6"/>
      <c r="I64" s="9">
        <v>1517079</v>
      </c>
      <c r="J64" s="10">
        <v>86885</v>
      </c>
      <c r="K64" s="6">
        <v>86885</v>
      </c>
      <c r="L64" s="7">
        <v>86885</v>
      </c>
    </row>
    <row r="65" spans="1:12" ht="13.5">
      <c r="A65" s="70" t="s">
        <v>40</v>
      </c>
      <c r="B65" s="71"/>
      <c r="C65" s="72">
        <f>SUM(C57:C64)</f>
        <v>51034107</v>
      </c>
      <c r="D65" s="72">
        <f aca="true" t="shared" si="8" ref="D65:L65">SUM(D57:D64)</f>
        <v>86058103</v>
      </c>
      <c r="E65" s="73">
        <f t="shared" si="8"/>
        <v>45115370</v>
      </c>
      <c r="F65" s="74">
        <f t="shared" si="8"/>
        <v>60279677</v>
      </c>
      <c r="G65" s="72">
        <f t="shared" si="8"/>
        <v>65865677</v>
      </c>
      <c r="H65" s="72">
        <f>SUM(H57:H64)</f>
        <v>0</v>
      </c>
      <c r="I65" s="75">
        <f t="shared" si="8"/>
        <v>48233841</v>
      </c>
      <c r="J65" s="82">
        <f t="shared" si="8"/>
        <v>49134905</v>
      </c>
      <c r="K65" s="72">
        <f t="shared" si="8"/>
        <v>46901905</v>
      </c>
      <c r="L65" s="73">
        <f t="shared" si="8"/>
        <v>44537905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1398618</v>
      </c>
      <c r="D68" s="60">
        <v>1462117</v>
      </c>
      <c r="E68" s="61">
        <v>1547131</v>
      </c>
      <c r="F68" s="62">
        <v>1680000</v>
      </c>
      <c r="G68" s="60">
        <v>1680000</v>
      </c>
      <c r="H68" s="60"/>
      <c r="I68" s="63">
        <v>1556279</v>
      </c>
      <c r="J68" s="64">
        <v>2109000</v>
      </c>
      <c r="K68" s="60">
        <v>2233000</v>
      </c>
      <c r="L68" s="61">
        <v>2364000</v>
      </c>
    </row>
    <row r="69" spans="1:12" ht="13.5">
      <c r="A69" s="84" t="s">
        <v>43</v>
      </c>
      <c r="B69" s="39" t="s">
        <v>44</v>
      </c>
      <c r="C69" s="60">
        <f>SUM(C75:C79)</f>
        <v>640321</v>
      </c>
      <c r="D69" s="60">
        <f aca="true" t="shared" si="9" ref="D69:L69">SUM(D75:D79)</f>
        <v>474625</v>
      </c>
      <c r="E69" s="61">
        <f t="shared" si="9"/>
        <v>627129</v>
      </c>
      <c r="F69" s="62">
        <f t="shared" si="9"/>
        <v>2100400</v>
      </c>
      <c r="G69" s="60">
        <f t="shared" si="9"/>
        <v>2100400</v>
      </c>
      <c r="H69" s="60">
        <f>SUM(H75:H79)</f>
        <v>0</v>
      </c>
      <c r="I69" s="63">
        <f t="shared" si="9"/>
        <v>784228</v>
      </c>
      <c r="J69" s="64">
        <f t="shared" si="9"/>
        <v>631400</v>
      </c>
      <c r="K69" s="60">
        <f t="shared" si="9"/>
        <v>0</v>
      </c>
      <c r="L69" s="61">
        <f t="shared" si="9"/>
        <v>0</v>
      </c>
    </row>
    <row r="70" spans="1:12" ht="13.5">
      <c r="A70" s="79" t="s">
        <v>19</v>
      </c>
      <c r="B70" s="47"/>
      <c r="C70" s="6"/>
      <c r="D70" s="6"/>
      <c r="E70" s="7"/>
      <c r="F70" s="8"/>
      <c r="G70" s="6"/>
      <c r="H70" s="6"/>
      <c r="I70" s="9"/>
      <c r="J70" s="10"/>
      <c r="K70" s="6"/>
      <c r="L70" s="7"/>
    </row>
    <row r="71" spans="1:12" ht="13.5">
      <c r="A71" s="79" t="s">
        <v>20</v>
      </c>
      <c r="B71" s="47"/>
      <c r="C71" s="6"/>
      <c r="D71" s="6"/>
      <c r="E71" s="7"/>
      <c r="F71" s="8"/>
      <c r="G71" s="6"/>
      <c r="H71" s="6"/>
      <c r="I71" s="9"/>
      <c r="J71" s="10"/>
      <c r="K71" s="6"/>
      <c r="L71" s="7"/>
    </row>
    <row r="72" spans="1:12" ht="13.5">
      <c r="A72" s="79" t="s">
        <v>21</v>
      </c>
      <c r="B72" s="47"/>
      <c r="C72" s="6"/>
      <c r="D72" s="6"/>
      <c r="E72" s="7"/>
      <c r="F72" s="8"/>
      <c r="G72" s="6"/>
      <c r="H72" s="6"/>
      <c r="I72" s="9"/>
      <c r="J72" s="10"/>
      <c r="K72" s="6"/>
      <c r="L72" s="7"/>
    </row>
    <row r="73" spans="1:12" ht="13.5">
      <c r="A73" s="79" t="s">
        <v>22</v>
      </c>
      <c r="B73" s="47"/>
      <c r="C73" s="6"/>
      <c r="D73" s="6"/>
      <c r="E73" s="7"/>
      <c r="F73" s="8"/>
      <c r="G73" s="6"/>
      <c r="H73" s="6"/>
      <c r="I73" s="9"/>
      <c r="J73" s="10"/>
      <c r="K73" s="6"/>
      <c r="L73" s="7"/>
    </row>
    <row r="74" spans="1:12" ht="13.5">
      <c r="A74" s="79" t="s">
        <v>23</v>
      </c>
      <c r="B74" s="47"/>
      <c r="C74" s="6"/>
      <c r="D74" s="6"/>
      <c r="E74" s="7"/>
      <c r="F74" s="8"/>
      <c r="G74" s="6"/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0</v>
      </c>
      <c r="D75" s="21">
        <f aca="true" t="shared" si="10" ref="D75:L75">SUM(D70:D74)</f>
        <v>0</v>
      </c>
      <c r="E75" s="22">
        <f t="shared" si="10"/>
        <v>0</v>
      </c>
      <c r="F75" s="23">
        <f t="shared" si="10"/>
        <v>0</v>
      </c>
      <c r="G75" s="21">
        <f t="shared" si="10"/>
        <v>0</v>
      </c>
      <c r="H75" s="21">
        <f>SUM(H70:H74)</f>
        <v>0</v>
      </c>
      <c r="I75" s="24">
        <f t="shared" si="10"/>
        <v>0</v>
      </c>
      <c r="J75" s="25">
        <f t="shared" si="10"/>
        <v>0</v>
      </c>
      <c r="K75" s="21">
        <f t="shared" si="10"/>
        <v>0</v>
      </c>
      <c r="L75" s="22">
        <f t="shared" si="10"/>
        <v>0</v>
      </c>
    </row>
    <row r="76" spans="1:12" ht="13.5">
      <c r="A76" s="86" t="s">
        <v>25</v>
      </c>
      <c r="B76" s="39"/>
      <c r="C76" s="6"/>
      <c r="D76" s="6"/>
      <c r="E76" s="7"/>
      <c r="F76" s="8"/>
      <c r="G76" s="6"/>
      <c r="H76" s="6"/>
      <c r="I76" s="9"/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640321</v>
      </c>
      <c r="D79" s="6">
        <v>474625</v>
      </c>
      <c r="E79" s="7">
        <v>627129</v>
      </c>
      <c r="F79" s="8">
        <v>2100400</v>
      </c>
      <c r="G79" s="6">
        <v>2100400</v>
      </c>
      <c r="H79" s="6"/>
      <c r="I79" s="9">
        <v>784228</v>
      </c>
      <c r="J79" s="10">
        <v>631400</v>
      </c>
      <c r="K79" s="6"/>
      <c r="L79" s="7"/>
    </row>
    <row r="80" spans="1:12" ht="13.5">
      <c r="A80" s="87" t="s">
        <v>46</v>
      </c>
      <c r="B80" s="71"/>
      <c r="C80" s="72">
        <f>SUM(C68:C69)</f>
        <v>2038939</v>
      </c>
      <c r="D80" s="72">
        <f aca="true" t="shared" si="11" ref="D80:L80">SUM(D68:D69)</f>
        <v>1936742</v>
      </c>
      <c r="E80" s="73">
        <f t="shared" si="11"/>
        <v>2174260</v>
      </c>
      <c r="F80" s="74">
        <f t="shared" si="11"/>
        <v>3780400</v>
      </c>
      <c r="G80" s="72">
        <f t="shared" si="11"/>
        <v>3780400</v>
      </c>
      <c r="H80" s="72">
        <f>SUM(H68:H69)</f>
        <v>0</v>
      </c>
      <c r="I80" s="75">
        <f t="shared" si="11"/>
        <v>2340507</v>
      </c>
      <c r="J80" s="76">
        <f t="shared" si="11"/>
        <v>2740400</v>
      </c>
      <c r="K80" s="72">
        <f t="shared" si="11"/>
        <v>2233000</v>
      </c>
      <c r="L80" s="73">
        <f t="shared" si="11"/>
        <v>2364000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91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92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93</v>
      </c>
      <c r="B84" s="94"/>
      <c r="C84" s="95">
        <f aca="true" t="shared" si="14" ref="C84:L84">IF(ISERROR(ROUND(C69/C65,3)),0,(ROUND(C69/C65,3)))</f>
        <v>0.013</v>
      </c>
      <c r="D84" s="95">
        <f t="shared" si="14"/>
        <v>0.006</v>
      </c>
      <c r="E84" s="96">
        <f t="shared" si="14"/>
        <v>0.014</v>
      </c>
      <c r="F84" s="97">
        <f t="shared" si="14"/>
        <v>0.035</v>
      </c>
      <c r="G84" s="95">
        <f t="shared" si="14"/>
        <v>0.032</v>
      </c>
      <c r="H84" s="95">
        <f t="shared" si="14"/>
        <v>0</v>
      </c>
      <c r="I84" s="98">
        <f t="shared" si="14"/>
        <v>0.016</v>
      </c>
      <c r="J84" s="99">
        <f t="shared" si="14"/>
        <v>0.013</v>
      </c>
      <c r="K84" s="95">
        <f t="shared" si="14"/>
        <v>0</v>
      </c>
      <c r="L84" s="96">
        <f t="shared" si="14"/>
        <v>0</v>
      </c>
    </row>
    <row r="85" spans="1:12" ht="13.5">
      <c r="A85" s="93" t="s">
        <v>94</v>
      </c>
      <c r="B85" s="94"/>
      <c r="C85" s="95">
        <f aca="true" t="shared" si="15" ref="C85:L85">IF(ISERROR(ROUND((C20+C69)/C65,2)),0,(ROUND((C20+C69)/C65,2)))</f>
        <v>0.01</v>
      </c>
      <c r="D85" s="95">
        <f t="shared" si="15"/>
        <v>0.01</v>
      </c>
      <c r="E85" s="96">
        <f t="shared" si="15"/>
        <v>0.01</v>
      </c>
      <c r="F85" s="97">
        <f t="shared" si="15"/>
        <v>0.03</v>
      </c>
      <c r="G85" s="95">
        <f t="shared" si="15"/>
        <v>0.03</v>
      </c>
      <c r="H85" s="95">
        <f t="shared" si="15"/>
        <v>0</v>
      </c>
      <c r="I85" s="98">
        <f t="shared" si="15"/>
        <v>0.02</v>
      </c>
      <c r="J85" s="99">
        <f t="shared" si="15"/>
        <v>0.01</v>
      </c>
      <c r="K85" s="95">
        <f t="shared" si="15"/>
        <v>0</v>
      </c>
      <c r="L85" s="96">
        <f t="shared" si="15"/>
        <v>0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>
        <v>1376164</v>
      </c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>
        <v>2100400</v>
      </c>
      <c r="G92" s="6"/>
      <c r="H92" s="6"/>
      <c r="I92" s="9"/>
      <c r="J92" s="10"/>
      <c r="K92" s="6"/>
      <c r="L92" s="26"/>
    </row>
    <row r="93" spans="1:12" ht="13.5">
      <c r="A93" s="87" t="s">
        <v>103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2100400</v>
      </c>
      <c r="G93" s="72">
        <f t="shared" si="16"/>
        <v>0</v>
      </c>
      <c r="H93" s="72">
        <f>SUM(H89:H92)</f>
        <v>1376164</v>
      </c>
      <c r="I93" s="75">
        <f t="shared" si="16"/>
        <v>0</v>
      </c>
      <c r="J93" s="76">
        <f t="shared" si="16"/>
        <v>0</v>
      </c>
      <c r="K93" s="72">
        <f t="shared" si="16"/>
        <v>0</v>
      </c>
      <c r="L93" s="121">
        <f t="shared" si="16"/>
        <v>0</v>
      </c>
    </row>
    <row r="94" spans="1:12" ht="13.5">
      <c r="A94" s="1" t="s">
        <v>95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96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97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98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99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100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101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102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61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23843340</v>
      </c>
      <c r="D5" s="40">
        <f aca="true" t="shared" si="0" ref="D5:L5">SUM(D11:D18)</f>
        <v>85154238</v>
      </c>
      <c r="E5" s="41">
        <f t="shared" si="0"/>
        <v>121262618</v>
      </c>
      <c r="F5" s="42">
        <f t="shared" si="0"/>
        <v>158211413</v>
      </c>
      <c r="G5" s="40">
        <f t="shared" si="0"/>
        <v>138507663</v>
      </c>
      <c r="H5" s="40">
        <f>SUM(H11:H18)</f>
        <v>118020528</v>
      </c>
      <c r="I5" s="43">
        <f t="shared" si="0"/>
        <v>125857293</v>
      </c>
      <c r="J5" s="44">
        <f t="shared" si="0"/>
        <v>77867140</v>
      </c>
      <c r="K5" s="40">
        <f t="shared" si="0"/>
        <v>93437662</v>
      </c>
      <c r="L5" s="41">
        <f t="shared" si="0"/>
        <v>99457190</v>
      </c>
    </row>
    <row r="6" spans="1:12" ht="13.5">
      <c r="A6" s="46" t="s">
        <v>19</v>
      </c>
      <c r="B6" s="47"/>
      <c r="C6" s="6">
        <v>18518709</v>
      </c>
      <c r="D6" s="6"/>
      <c r="E6" s="7">
        <v>56333000</v>
      </c>
      <c r="F6" s="8">
        <v>53122019</v>
      </c>
      <c r="G6" s="6">
        <v>38122019</v>
      </c>
      <c r="H6" s="6">
        <v>40354898</v>
      </c>
      <c r="I6" s="9">
        <v>103171141</v>
      </c>
      <c r="J6" s="10"/>
      <c r="K6" s="6"/>
      <c r="L6" s="7"/>
    </row>
    <row r="7" spans="1:12" ht="13.5">
      <c r="A7" s="46" t="s">
        <v>20</v>
      </c>
      <c r="B7" s="47"/>
      <c r="C7" s="6"/>
      <c r="D7" s="6"/>
      <c r="E7" s="7">
        <v>23659617</v>
      </c>
      <c r="F7" s="8">
        <v>19500000</v>
      </c>
      <c r="G7" s="6">
        <v>17500000</v>
      </c>
      <c r="H7" s="6">
        <v>16504555</v>
      </c>
      <c r="I7" s="9"/>
      <c r="J7" s="10"/>
      <c r="K7" s="6"/>
      <c r="L7" s="7"/>
    </row>
    <row r="8" spans="1:12" ht="13.5">
      <c r="A8" s="46" t="s">
        <v>21</v>
      </c>
      <c r="B8" s="47"/>
      <c r="C8" s="6"/>
      <c r="D8" s="6"/>
      <c r="E8" s="7"/>
      <c r="F8" s="8"/>
      <c r="G8" s="6"/>
      <c r="H8" s="6"/>
      <c r="I8" s="9"/>
      <c r="J8" s="10"/>
      <c r="K8" s="6"/>
      <c r="L8" s="7"/>
    </row>
    <row r="9" spans="1:12" ht="13.5">
      <c r="A9" s="46" t="s">
        <v>22</v>
      </c>
      <c r="B9" s="47"/>
      <c r="C9" s="6"/>
      <c r="D9" s="6"/>
      <c r="E9" s="7"/>
      <c r="F9" s="8"/>
      <c r="G9" s="6"/>
      <c r="H9" s="6"/>
      <c r="I9" s="9"/>
      <c r="J9" s="10"/>
      <c r="K9" s="6"/>
      <c r="L9" s="7"/>
    </row>
    <row r="10" spans="1:12" ht="13.5">
      <c r="A10" s="46" t="s">
        <v>23</v>
      </c>
      <c r="B10" s="47"/>
      <c r="C10" s="6"/>
      <c r="D10" s="6"/>
      <c r="E10" s="7"/>
      <c r="F10" s="8"/>
      <c r="G10" s="6"/>
      <c r="H10" s="6">
        <v>194838</v>
      </c>
      <c r="I10" s="9">
        <v>4194603</v>
      </c>
      <c r="J10" s="10"/>
      <c r="K10" s="6"/>
      <c r="L10" s="7"/>
    </row>
    <row r="11" spans="1:12" ht="13.5">
      <c r="A11" s="48" t="s">
        <v>24</v>
      </c>
      <c r="B11" s="47"/>
      <c r="C11" s="21">
        <f>SUM(C6:C10)</f>
        <v>18518709</v>
      </c>
      <c r="D11" s="21">
        <f aca="true" t="shared" si="1" ref="D11:L11">SUM(D6:D10)</f>
        <v>0</v>
      </c>
      <c r="E11" s="22">
        <f t="shared" si="1"/>
        <v>79992617</v>
      </c>
      <c r="F11" s="23">
        <f t="shared" si="1"/>
        <v>72622019</v>
      </c>
      <c r="G11" s="21">
        <f t="shared" si="1"/>
        <v>55622019</v>
      </c>
      <c r="H11" s="21">
        <f>SUM(H6:H10)</f>
        <v>57054291</v>
      </c>
      <c r="I11" s="24">
        <f t="shared" si="1"/>
        <v>107365744</v>
      </c>
      <c r="J11" s="25">
        <f t="shared" si="1"/>
        <v>0</v>
      </c>
      <c r="K11" s="21">
        <f t="shared" si="1"/>
        <v>0</v>
      </c>
      <c r="L11" s="22">
        <f t="shared" si="1"/>
        <v>0</v>
      </c>
    </row>
    <row r="12" spans="1:12" ht="13.5">
      <c r="A12" s="49" t="s">
        <v>25</v>
      </c>
      <c r="B12" s="39"/>
      <c r="C12" s="6"/>
      <c r="D12" s="6"/>
      <c r="E12" s="7"/>
      <c r="F12" s="8"/>
      <c r="G12" s="6"/>
      <c r="H12" s="6"/>
      <c r="I12" s="9">
        <v>13229224</v>
      </c>
      <c r="J12" s="10"/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5324631</v>
      </c>
      <c r="D15" s="6">
        <v>84707381</v>
      </c>
      <c r="E15" s="7">
        <v>41270001</v>
      </c>
      <c r="F15" s="8">
        <v>84903103</v>
      </c>
      <c r="G15" s="6">
        <v>82199353</v>
      </c>
      <c r="H15" s="6">
        <v>60580119</v>
      </c>
      <c r="I15" s="9">
        <v>3485515</v>
      </c>
      <c r="J15" s="10">
        <v>77867140</v>
      </c>
      <c r="K15" s="6">
        <v>93437662</v>
      </c>
      <c r="L15" s="7">
        <v>99457190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>
        <v>446857</v>
      </c>
      <c r="E18" s="17"/>
      <c r="F18" s="18">
        <v>686291</v>
      </c>
      <c r="G18" s="16">
        <v>686291</v>
      </c>
      <c r="H18" s="16">
        <v>386118</v>
      </c>
      <c r="I18" s="19">
        <v>1776810</v>
      </c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18518709</v>
      </c>
      <c r="D36" s="6">
        <f t="shared" si="4"/>
        <v>0</v>
      </c>
      <c r="E36" s="7">
        <f t="shared" si="4"/>
        <v>56333000</v>
      </c>
      <c r="F36" s="8">
        <f t="shared" si="4"/>
        <v>53122019</v>
      </c>
      <c r="G36" s="6">
        <f t="shared" si="4"/>
        <v>38122019</v>
      </c>
      <c r="H36" s="6">
        <f>H6+H21</f>
        <v>40354898</v>
      </c>
      <c r="I36" s="9">
        <f t="shared" si="4"/>
        <v>103171141</v>
      </c>
      <c r="J36" s="10">
        <f t="shared" si="4"/>
        <v>0</v>
      </c>
      <c r="K36" s="6">
        <f t="shared" si="4"/>
        <v>0</v>
      </c>
      <c r="L36" s="7">
        <f t="shared" si="4"/>
        <v>0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0</v>
      </c>
      <c r="E37" s="7">
        <f t="shared" si="4"/>
        <v>23659617</v>
      </c>
      <c r="F37" s="8">
        <f t="shared" si="4"/>
        <v>19500000</v>
      </c>
      <c r="G37" s="6">
        <f t="shared" si="4"/>
        <v>17500000</v>
      </c>
      <c r="H37" s="6">
        <f>H7+H22</f>
        <v>16504555</v>
      </c>
      <c r="I37" s="9">
        <f t="shared" si="4"/>
        <v>0</v>
      </c>
      <c r="J37" s="10">
        <f t="shared" si="4"/>
        <v>0</v>
      </c>
      <c r="K37" s="6">
        <f t="shared" si="4"/>
        <v>0</v>
      </c>
      <c r="L37" s="7">
        <f t="shared" si="4"/>
        <v>0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0</v>
      </c>
      <c r="E38" s="7">
        <f t="shared" si="4"/>
        <v>0</v>
      </c>
      <c r="F38" s="8">
        <f t="shared" si="4"/>
        <v>0</v>
      </c>
      <c r="G38" s="6">
        <f t="shared" si="4"/>
        <v>0</v>
      </c>
      <c r="H38" s="6">
        <f>H8+H23</f>
        <v>0</v>
      </c>
      <c r="I38" s="9">
        <f t="shared" si="4"/>
        <v>0</v>
      </c>
      <c r="J38" s="10">
        <f t="shared" si="4"/>
        <v>0</v>
      </c>
      <c r="K38" s="6">
        <f t="shared" si="4"/>
        <v>0</v>
      </c>
      <c r="L38" s="7">
        <f t="shared" si="4"/>
        <v>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0</v>
      </c>
      <c r="G39" s="6">
        <f t="shared" si="4"/>
        <v>0</v>
      </c>
      <c r="H39" s="6">
        <f>H9+H24</f>
        <v>0</v>
      </c>
      <c r="I39" s="9">
        <f t="shared" si="4"/>
        <v>0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0</v>
      </c>
      <c r="E40" s="7">
        <f t="shared" si="4"/>
        <v>0</v>
      </c>
      <c r="F40" s="8">
        <f t="shared" si="4"/>
        <v>0</v>
      </c>
      <c r="G40" s="6">
        <f t="shared" si="4"/>
        <v>0</v>
      </c>
      <c r="H40" s="6">
        <f>H10+H25</f>
        <v>194838</v>
      </c>
      <c r="I40" s="9">
        <f t="shared" si="4"/>
        <v>4194603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18518709</v>
      </c>
      <c r="D41" s="21">
        <f aca="true" t="shared" si="5" ref="D41:L41">SUM(D36:D40)</f>
        <v>0</v>
      </c>
      <c r="E41" s="22">
        <f t="shared" si="5"/>
        <v>79992617</v>
      </c>
      <c r="F41" s="23">
        <f t="shared" si="5"/>
        <v>72622019</v>
      </c>
      <c r="G41" s="21">
        <f t="shared" si="5"/>
        <v>55622019</v>
      </c>
      <c r="H41" s="21">
        <f>SUM(H36:H40)</f>
        <v>57054291</v>
      </c>
      <c r="I41" s="24">
        <f t="shared" si="5"/>
        <v>107365744</v>
      </c>
      <c r="J41" s="25">
        <f t="shared" si="5"/>
        <v>0</v>
      </c>
      <c r="K41" s="21">
        <f t="shared" si="5"/>
        <v>0</v>
      </c>
      <c r="L41" s="22">
        <f t="shared" si="5"/>
        <v>0</v>
      </c>
    </row>
    <row r="42" spans="1:12" ht="13.5">
      <c r="A42" s="49" t="s">
        <v>25</v>
      </c>
      <c r="B42" s="39"/>
      <c r="C42" s="6">
        <f t="shared" si="4"/>
        <v>0</v>
      </c>
      <c r="D42" s="6">
        <f t="shared" si="4"/>
        <v>0</v>
      </c>
      <c r="E42" s="61">
        <f t="shared" si="4"/>
        <v>0</v>
      </c>
      <c r="F42" s="62">
        <f t="shared" si="4"/>
        <v>0</v>
      </c>
      <c r="G42" s="60">
        <f t="shared" si="4"/>
        <v>0</v>
      </c>
      <c r="H42" s="60">
        <f t="shared" si="4"/>
        <v>0</v>
      </c>
      <c r="I42" s="63">
        <f t="shared" si="4"/>
        <v>13229224</v>
      </c>
      <c r="J42" s="64">
        <f t="shared" si="4"/>
        <v>0</v>
      </c>
      <c r="K42" s="60">
        <f t="shared" si="4"/>
        <v>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5324631</v>
      </c>
      <c r="D45" s="6">
        <f t="shared" si="4"/>
        <v>84707381</v>
      </c>
      <c r="E45" s="61">
        <f t="shared" si="4"/>
        <v>41270001</v>
      </c>
      <c r="F45" s="62">
        <f t="shared" si="4"/>
        <v>84903103</v>
      </c>
      <c r="G45" s="60">
        <f t="shared" si="4"/>
        <v>82199353</v>
      </c>
      <c r="H45" s="60">
        <f t="shared" si="4"/>
        <v>60580119</v>
      </c>
      <c r="I45" s="63">
        <f t="shared" si="4"/>
        <v>3485515</v>
      </c>
      <c r="J45" s="64">
        <f t="shared" si="4"/>
        <v>77867140</v>
      </c>
      <c r="K45" s="60">
        <f t="shared" si="4"/>
        <v>93437662</v>
      </c>
      <c r="L45" s="61">
        <f t="shared" si="4"/>
        <v>99457190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446857</v>
      </c>
      <c r="E48" s="61">
        <f t="shared" si="4"/>
        <v>0</v>
      </c>
      <c r="F48" s="62">
        <f t="shared" si="4"/>
        <v>686291</v>
      </c>
      <c r="G48" s="60">
        <f t="shared" si="4"/>
        <v>686291</v>
      </c>
      <c r="H48" s="60">
        <f t="shared" si="4"/>
        <v>386118</v>
      </c>
      <c r="I48" s="63">
        <f t="shared" si="4"/>
        <v>1776810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23843340</v>
      </c>
      <c r="D49" s="72">
        <f aca="true" t="shared" si="6" ref="D49:L49">SUM(D41:D48)</f>
        <v>85154238</v>
      </c>
      <c r="E49" s="73">
        <f t="shared" si="6"/>
        <v>121262618</v>
      </c>
      <c r="F49" s="74">
        <f t="shared" si="6"/>
        <v>158211413</v>
      </c>
      <c r="G49" s="72">
        <f t="shared" si="6"/>
        <v>138507663</v>
      </c>
      <c r="H49" s="72">
        <f>SUM(H41:H48)</f>
        <v>118020528</v>
      </c>
      <c r="I49" s="75">
        <f t="shared" si="6"/>
        <v>125857293</v>
      </c>
      <c r="J49" s="76">
        <f t="shared" si="6"/>
        <v>77867140</v>
      </c>
      <c r="K49" s="72">
        <f t="shared" si="6"/>
        <v>93437662</v>
      </c>
      <c r="L49" s="73">
        <f t="shared" si="6"/>
        <v>99457190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351665754</v>
      </c>
      <c r="D52" s="6">
        <v>328413000</v>
      </c>
      <c r="E52" s="7">
        <v>331935431</v>
      </c>
      <c r="F52" s="8">
        <v>53122019</v>
      </c>
      <c r="G52" s="6">
        <v>38122019</v>
      </c>
      <c r="H52" s="6"/>
      <c r="I52" s="9">
        <v>365174582</v>
      </c>
      <c r="J52" s="10"/>
      <c r="K52" s="6"/>
      <c r="L52" s="7"/>
    </row>
    <row r="53" spans="1:12" ht="13.5">
      <c r="A53" s="79" t="s">
        <v>20</v>
      </c>
      <c r="B53" s="47"/>
      <c r="C53" s="6"/>
      <c r="D53" s="6"/>
      <c r="E53" s="7">
        <v>23659617</v>
      </c>
      <c r="F53" s="8">
        <v>19500000</v>
      </c>
      <c r="G53" s="6">
        <v>16871131</v>
      </c>
      <c r="H53" s="6"/>
      <c r="I53" s="9">
        <v>23659617</v>
      </c>
      <c r="J53" s="10">
        <v>158211413</v>
      </c>
      <c r="K53" s="6">
        <v>236078553</v>
      </c>
      <c r="L53" s="7"/>
    </row>
    <row r="54" spans="1:12" ht="13.5">
      <c r="A54" s="79" t="s">
        <v>21</v>
      </c>
      <c r="B54" s="47"/>
      <c r="C54" s="6"/>
      <c r="D54" s="6"/>
      <c r="E54" s="7"/>
      <c r="F54" s="8"/>
      <c r="G54" s="6"/>
      <c r="H54" s="6"/>
      <c r="I54" s="9"/>
      <c r="J54" s="10"/>
      <c r="K54" s="6"/>
      <c r="L54" s="7"/>
    </row>
    <row r="55" spans="1:12" ht="13.5">
      <c r="A55" s="79" t="s">
        <v>22</v>
      </c>
      <c r="B55" s="47"/>
      <c r="C55" s="6"/>
      <c r="D55" s="6"/>
      <c r="E55" s="7"/>
      <c r="F55" s="8"/>
      <c r="G55" s="6"/>
      <c r="H55" s="6"/>
      <c r="I55" s="9"/>
      <c r="J55" s="10"/>
      <c r="K55" s="6"/>
      <c r="L55" s="7">
        <v>329516215</v>
      </c>
    </row>
    <row r="56" spans="1:12" ht="13.5">
      <c r="A56" s="79" t="s">
        <v>23</v>
      </c>
      <c r="B56" s="47"/>
      <c r="C56" s="6"/>
      <c r="D56" s="6">
        <v>6023000</v>
      </c>
      <c r="E56" s="7">
        <v>5491896</v>
      </c>
      <c r="F56" s="8"/>
      <c r="G56" s="6"/>
      <c r="H56" s="6"/>
      <c r="I56" s="9">
        <v>9259330</v>
      </c>
      <c r="J56" s="10"/>
      <c r="K56" s="6"/>
      <c r="L56" s="7"/>
    </row>
    <row r="57" spans="1:12" ht="13.5">
      <c r="A57" s="80" t="s">
        <v>24</v>
      </c>
      <c r="B57" s="47"/>
      <c r="C57" s="21">
        <f>SUM(C52:C56)</f>
        <v>351665754</v>
      </c>
      <c r="D57" s="21">
        <f aca="true" t="shared" si="7" ref="D57:L57">SUM(D52:D56)</f>
        <v>334436000</v>
      </c>
      <c r="E57" s="22">
        <f t="shared" si="7"/>
        <v>361086944</v>
      </c>
      <c r="F57" s="23">
        <f t="shared" si="7"/>
        <v>72622019</v>
      </c>
      <c r="G57" s="21">
        <f t="shared" si="7"/>
        <v>54993150</v>
      </c>
      <c r="H57" s="21">
        <f>SUM(H52:H56)</f>
        <v>0</v>
      </c>
      <c r="I57" s="24">
        <f t="shared" si="7"/>
        <v>398093529</v>
      </c>
      <c r="J57" s="25">
        <f t="shared" si="7"/>
        <v>158211413</v>
      </c>
      <c r="K57" s="21">
        <f t="shared" si="7"/>
        <v>236078553</v>
      </c>
      <c r="L57" s="22">
        <f t="shared" si="7"/>
        <v>329516215</v>
      </c>
    </row>
    <row r="58" spans="1:12" ht="13.5">
      <c r="A58" s="77" t="s">
        <v>25</v>
      </c>
      <c r="B58" s="39"/>
      <c r="C58" s="6">
        <v>56482443</v>
      </c>
      <c r="D58" s="6">
        <v>20951000</v>
      </c>
      <c r="E58" s="7">
        <v>20657026</v>
      </c>
      <c r="F58" s="8"/>
      <c r="G58" s="6"/>
      <c r="H58" s="6"/>
      <c r="I58" s="9">
        <v>32152306</v>
      </c>
      <c r="J58" s="10"/>
      <c r="K58" s="6"/>
      <c r="L58" s="7"/>
    </row>
    <row r="59" spans="1:12" ht="13.5">
      <c r="A59" s="77" t="s">
        <v>26</v>
      </c>
      <c r="B59" s="39"/>
      <c r="C59" s="11">
        <v>9</v>
      </c>
      <c r="D59" s="11"/>
      <c r="E59" s="12">
        <v>9</v>
      </c>
      <c r="F59" s="13"/>
      <c r="G59" s="11"/>
      <c r="H59" s="11"/>
      <c r="I59" s="14">
        <v>9</v>
      </c>
      <c r="J59" s="15"/>
      <c r="K59" s="11"/>
      <c r="L59" s="12"/>
    </row>
    <row r="60" spans="1:12" ht="13.5">
      <c r="A60" s="77" t="s">
        <v>27</v>
      </c>
      <c r="B60" s="39"/>
      <c r="C60" s="6">
        <v>47080100</v>
      </c>
      <c r="D60" s="6">
        <v>47080000</v>
      </c>
      <c r="E60" s="7">
        <v>47080100</v>
      </c>
      <c r="F60" s="8"/>
      <c r="G60" s="6"/>
      <c r="H60" s="6"/>
      <c r="I60" s="9">
        <v>47080100</v>
      </c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39915998</v>
      </c>
      <c r="D61" s="6">
        <v>122599381</v>
      </c>
      <c r="E61" s="7">
        <v>143237869</v>
      </c>
      <c r="F61" s="8">
        <v>84903103</v>
      </c>
      <c r="G61" s="6">
        <v>12828222</v>
      </c>
      <c r="H61" s="6"/>
      <c r="I61" s="9">
        <v>128618264</v>
      </c>
      <c r="J61" s="10">
        <v>77867140</v>
      </c>
      <c r="K61" s="6">
        <v>93437662</v>
      </c>
      <c r="L61" s="7">
        <v>99457190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87993</v>
      </c>
      <c r="D64" s="6">
        <v>446857</v>
      </c>
      <c r="E64" s="7">
        <v>269417</v>
      </c>
      <c r="F64" s="8">
        <v>686291</v>
      </c>
      <c r="G64" s="6">
        <v>686291</v>
      </c>
      <c r="H64" s="6"/>
      <c r="I64" s="9">
        <v>2268903</v>
      </c>
      <c r="J64" s="10"/>
      <c r="K64" s="6"/>
      <c r="L64" s="7"/>
    </row>
    <row r="65" spans="1:12" ht="13.5">
      <c r="A65" s="70" t="s">
        <v>40</v>
      </c>
      <c r="B65" s="71"/>
      <c r="C65" s="72">
        <f>SUM(C57:C64)</f>
        <v>495232297</v>
      </c>
      <c r="D65" s="72">
        <f aca="true" t="shared" si="8" ref="D65:L65">SUM(D57:D64)</f>
        <v>525513238</v>
      </c>
      <c r="E65" s="73">
        <f t="shared" si="8"/>
        <v>572331365</v>
      </c>
      <c r="F65" s="74">
        <f t="shared" si="8"/>
        <v>158211413</v>
      </c>
      <c r="G65" s="72">
        <f t="shared" si="8"/>
        <v>68507663</v>
      </c>
      <c r="H65" s="72">
        <f>SUM(H57:H64)</f>
        <v>0</v>
      </c>
      <c r="I65" s="75">
        <f t="shared" si="8"/>
        <v>608213111</v>
      </c>
      <c r="J65" s="82">
        <f t="shared" si="8"/>
        <v>236078553</v>
      </c>
      <c r="K65" s="72">
        <f t="shared" si="8"/>
        <v>329516215</v>
      </c>
      <c r="L65" s="73">
        <f t="shared" si="8"/>
        <v>428973405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53691281</v>
      </c>
      <c r="D68" s="60">
        <v>58473922</v>
      </c>
      <c r="E68" s="61">
        <v>69116580</v>
      </c>
      <c r="F68" s="62">
        <v>38199958</v>
      </c>
      <c r="G68" s="60">
        <v>70000000</v>
      </c>
      <c r="H68" s="60"/>
      <c r="I68" s="63">
        <v>68997678</v>
      </c>
      <c r="J68" s="64">
        <v>70000546</v>
      </c>
      <c r="K68" s="60">
        <v>73500000</v>
      </c>
      <c r="L68" s="61">
        <v>77175000</v>
      </c>
    </row>
    <row r="69" spans="1:12" ht="13.5">
      <c r="A69" s="84" t="s">
        <v>43</v>
      </c>
      <c r="B69" s="39" t="s">
        <v>44</v>
      </c>
      <c r="C69" s="60">
        <f>SUM(C75:C79)</f>
        <v>13220947</v>
      </c>
      <c r="D69" s="60">
        <f aca="true" t="shared" si="9" ref="D69:L69">SUM(D75:D79)</f>
        <v>12654959</v>
      </c>
      <c r="E69" s="61">
        <f t="shared" si="9"/>
        <v>63757562</v>
      </c>
      <c r="F69" s="62">
        <f t="shared" si="9"/>
        <v>26132577</v>
      </c>
      <c r="G69" s="60">
        <f t="shared" si="9"/>
        <v>39582577</v>
      </c>
      <c r="H69" s="60">
        <f>SUM(H75:H79)</f>
        <v>0</v>
      </c>
      <c r="I69" s="63">
        <f t="shared" si="9"/>
        <v>0</v>
      </c>
      <c r="J69" s="64">
        <f t="shared" si="9"/>
        <v>0</v>
      </c>
      <c r="K69" s="60">
        <f t="shared" si="9"/>
        <v>0</v>
      </c>
      <c r="L69" s="61">
        <f t="shared" si="9"/>
        <v>0</v>
      </c>
    </row>
    <row r="70" spans="1:12" ht="13.5">
      <c r="A70" s="79" t="s">
        <v>19</v>
      </c>
      <c r="B70" s="47"/>
      <c r="C70" s="6">
        <v>8692370</v>
      </c>
      <c r="D70" s="6">
        <v>5659671</v>
      </c>
      <c r="E70" s="7">
        <v>12672273</v>
      </c>
      <c r="F70" s="8">
        <v>11264045</v>
      </c>
      <c r="G70" s="6">
        <v>20964045</v>
      </c>
      <c r="H70" s="6"/>
      <c r="I70" s="9"/>
      <c r="J70" s="10"/>
      <c r="K70" s="6"/>
      <c r="L70" s="7"/>
    </row>
    <row r="71" spans="1:12" ht="13.5">
      <c r="A71" s="79" t="s">
        <v>20</v>
      </c>
      <c r="B71" s="47"/>
      <c r="C71" s="6"/>
      <c r="D71" s="6">
        <v>3353686</v>
      </c>
      <c r="E71" s="7">
        <v>2456251</v>
      </c>
      <c r="F71" s="8">
        <v>2050000</v>
      </c>
      <c r="G71" s="6">
        <v>2050000</v>
      </c>
      <c r="H71" s="6"/>
      <c r="I71" s="9"/>
      <c r="J71" s="10"/>
      <c r="K71" s="6"/>
      <c r="L71" s="7"/>
    </row>
    <row r="72" spans="1:12" ht="13.5">
      <c r="A72" s="79" t="s">
        <v>21</v>
      </c>
      <c r="B72" s="47"/>
      <c r="C72" s="6"/>
      <c r="D72" s="6"/>
      <c r="E72" s="7"/>
      <c r="F72" s="8"/>
      <c r="G72" s="6"/>
      <c r="H72" s="6"/>
      <c r="I72" s="9"/>
      <c r="J72" s="10"/>
      <c r="K72" s="6"/>
      <c r="L72" s="7"/>
    </row>
    <row r="73" spans="1:12" ht="13.5">
      <c r="A73" s="79" t="s">
        <v>22</v>
      </c>
      <c r="B73" s="47"/>
      <c r="C73" s="6"/>
      <c r="D73" s="6"/>
      <c r="E73" s="7"/>
      <c r="F73" s="8"/>
      <c r="G73" s="6"/>
      <c r="H73" s="6"/>
      <c r="I73" s="9"/>
      <c r="J73" s="10"/>
      <c r="K73" s="6"/>
      <c r="L73" s="7"/>
    </row>
    <row r="74" spans="1:12" ht="13.5">
      <c r="A74" s="79" t="s">
        <v>23</v>
      </c>
      <c r="B74" s="47"/>
      <c r="C74" s="6"/>
      <c r="D74" s="6"/>
      <c r="E74" s="7">
        <v>4840000</v>
      </c>
      <c r="F74" s="8"/>
      <c r="G74" s="6"/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8692370</v>
      </c>
      <c r="D75" s="21">
        <f aca="true" t="shared" si="10" ref="D75:L75">SUM(D70:D74)</f>
        <v>9013357</v>
      </c>
      <c r="E75" s="22">
        <f t="shared" si="10"/>
        <v>19968524</v>
      </c>
      <c r="F75" s="23">
        <f t="shared" si="10"/>
        <v>13314045</v>
      </c>
      <c r="G75" s="21">
        <f t="shared" si="10"/>
        <v>23014045</v>
      </c>
      <c r="H75" s="21">
        <f>SUM(H70:H74)</f>
        <v>0</v>
      </c>
      <c r="I75" s="24">
        <f t="shared" si="10"/>
        <v>0</v>
      </c>
      <c r="J75" s="25">
        <f t="shared" si="10"/>
        <v>0</v>
      </c>
      <c r="K75" s="21">
        <f t="shared" si="10"/>
        <v>0</v>
      </c>
      <c r="L75" s="22">
        <f t="shared" si="10"/>
        <v>0</v>
      </c>
    </row>
    <row r="76" spans="1:12" ht="13.5">
      <c r="A76" s="86" t="s">
        <v>25</v>
      </c>
      <c r="B76" s="39"/>
      <c r="C76" s="6">
        <v>1041155</v>
      </c>
      <c r="D76" s="6">
        <v>428508</v>
      </c>
      <c r="E76" s="7">
        <v>5303561</v>
      </c>
      <c r="F76" s="8">
        <v>3000000</v>
      </c>
      <c r="G76" s="6">
        <v>4000000</v>
      </c>
      <c r="H76" s="6"/>
      <c r="I76" s="9"/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3487422</v>
      </c>
      <c r="D79" s="6">
        <v>3213094</v>
      </c>
      <c r="E79" s="7">
        <v>38485477</v>
      </c>
      <c r="F79" s="8">
        <v>9818532</v>
      </c>
      <c r="G79" s="6">
        <v>12568532</v>
      </c>
      <c r="H79" s="6"/>
      <c r="I79" s="9"/>
      <c r="J79" s="10"/>
      <c r="K79" s="6"/>
      <c r="L79" s="7"/>
    </row>
    <row r="80" spans="1:12" ht="13.5">
      <c r="A80" s="87" t="s">
        <v>46</v>
      </c>
      <c r="B80" s="71"/>
      <c r="C80" s="72">
        <f>SUM(C68:C69)</f>
        <v>66912228</v>
      </c>
      <c r="D80" s="72">
        <f aca="true" t="shared" si="11" ref="D80:L80">SUM(D68:D69)</f>
        <v>71128881</v>
      </c>
      <c r="E80" s="73">
        <f t="shared" si="11"/>
        <v>132874142</v>
      </c>
      <c r="F80" s="74">
        <f t="shared" si="11"/>
        <v>64332535</v>
      </c>
      <c r="G80" s="72">
        <f t="shared" si="11"/>
        <v>109582577</v>
      </c>
      <c r="H80" s="72">
        <f>SUM(H68:H69)</f>
        <v>0</v>
      </c>
      <c r="I80" s="75">
        <f t="shared" si="11"/>
        <v>68997678</v>
      </c>
      <c r="J80" s="76">
        <f t="shared" si="11"/>
        <v>70000546</v>
      </c>
      <c r="K80" s="72">
        <f t="shared" si="11"/>
        <v>73500000</v>
      </c>
      <c r="L80" s="73">
        <f t="shared" si="11"/>
        <v>77175000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91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92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93</v>
      </c>
      <c r="B84" s="94"/>
      <c r="C84" s="95">
        <f aca="true" t="shared" si="14" ref="C84:L84">IF(ISERROR(ROUND(C69/C65,3)),0,(ROUND(C69/C65,3)))</f>
        <v>0.027</v>
      </c>
      <c r="D84" s="95">
        <f t="shared" si="14"/>
        <v>0.024</v>
      </c>
      <c r="E84" s="96">
        <f t="shared" si="14"/>
        <v>0.111</v>
      </c>
      <c r="F84" s="97">
        <f t="shared" si="14"/>
        <v>0.165</v>
      </c>
      <c r="G84" s="95">
        <f t="shared" si="14"/>
        <v>0.578</v>
      </c>
      <c r="H84" s="95">
        <f t="shared" si="14"/>
        <v>0</v>
      </c>
      <c r="I84" s="98">
        <f t="shared" si="14"/>
        <v>0</v>
      </c>
      <c r="J84" s="99">
        <f t="shared" si="14"/>
        <v>0</v>
      </c>
      <c r="K84" s="95">
        <f t="shared" si="14"/>
        <v>0</v>
      </c>
      <c r="L84" s="96">
        <f t="shared" si="14"/>
        <v>0</v>
      </c>
    </row>
    <row r="85" spans="1:12" ht="13.5">
      <c r="A85" s="93" t="s">
        <v>94</v>
      </c>
      <c r="B85" s="94"/>
      <c r="C85" s="95">
        <f aca="true" t="shared" si="15" ref="C85:L85">IF(ISERROR(ROUND((C20+C69)/C65,2)),0,(ROUND((C20+C69)/C65,2)))</f>
        <v>0.03</v>
      </c>
      <c r="D85" s="95">
        <f t="shared" si="15"/>
        <v>0.02</v>
      </c>
      <c r="E85" s="96">
        <f t="shared" si="15"/>
        <v>0.11</v>
      </c>
      <c r="F85" s="97">
        <f t="shared" si="15"/>
        <v>0.17</v>
      </c>
      <c r="G85" s="95">
        <f t="shared" si="15"/>
        <v>0.58</v>
      </c>
      <c r="H85" s="95">
        <f t="shared" si="15"/>
        <v>0</v>
      </c>
      <c r="I85" s="98">
        <f t="shared" si="15"/>
        <v>0</v>
      </c>
      <c r="J85" s="99">
        <f t="shared" si="15"/>
        <v>0</v>
      </c>
      <c r="K85" s="95">
        <f t="shared" si="15"/>
        <v>0</v>
      </c>
      <c r="L85" s="96">
        <f t="shared" si="15"/>
        <v>0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/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>
        <v>39128828</v>
      </c>
      <c r="I92" s="9"/>
      <c r="J92" s="10"/>
      <c r="K92" s="6"/>
      <c r="L92" s="26"/>
    </row>
    <row r="93" spans="1:12" ht="13.5">
      <c r="A93" s="87" t="s">
        <v>103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0</v>
      </c>
      <c r="G93" s="72">
        <f t="shared" si="16"/>
        <v>0</v>
      </c>
      <c r="H93" s="72">
        <f>SUM(H89:H92)</f>
        <v>39128828</v>
      </c>
      <c r="I93" s="75">
        <f t="shared" si="16"/>
        <v>0</v>
      </c>
      <c r="J93" s="76">
        <f t="shared" si="16"/>
        <v>0</v>
      </c>
      <c r="K93" s="72">
        <f t="shared" si="16"/>
        <v>0</v>
      </c>
      <c r="L93" s="121">
        <f t="shared" si="16"/>
        <v>0</v>
      </c>
    </row>
    <row r="94" spans="1:12" ht="13.5">
      <c r="A94" s="1" t="s">
        <v>95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96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97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98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99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100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101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102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62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47179000</v>
      </c>
      <c r="D5" s="40">
        <f aca="true" t="shared" si="0" ref="D5:L5">SUM(D11:D18)</f>
        <v>88743000</v>
      </c>
      <c r="E5" s="41">
        <f t="shared" si="0"/>
        <v>66048036</v>
      </c>
      <c r="F5" s="42">
        <f t="shared" si="0"/>
        <v>56560025</v>
      </c>
      <c r="G5" s="40">
        <f t="shared" si="0"/>
        <v>56560025</v>
      </c>
      <c r="H5" s="40">
        <f>SUM(H11:H18)</f>
        <v>6877142</v>
      </c>
      <c r="I5" s="43">
        <f t="shared" si="0"/>
        <v>1379193</v>
      </c>
      <c r="J5" s="44">
        <f t="shared" si="0"/>
        <v>68776000</v>
      </c>
      <c r="K5" s="40">
        <f t="shared" si="0"/>
        <v>78345000</v>
      </c>
      <c r="L5" s="41">
        <f t="shared" si="0"/>
        <v>81456000</v>
      </c>
    </row>
    <row r="6" spans="1:12" ht="13.5">
      <c r="A6" s="46" t="s">
        <v>19</v>
      </c>
      <c r="B6" s="47"/>
      <c r="C6" s="6">
        <v>43029000</v>
      </c>
      <c r="D6" s="6">
        <v>84579000</v>
      </c>
      <c r="E6" s="7">
        <v>62739599</v>
      </c>
      <c r="F6" s="8">
        <v>46885025</v>
      </c>
      <c r="G6" s="6">
        <v>46885025</v>
      </c>
      <c r="H6" s="6"/>
      <c r="I6" s="9"/>
      <c r="J6" s="10">
        <v>54645000</v>
      </c>
      <c r="K6" s="6">
        <v>58238000</v>
      </c>
      <c r="L6" s="7">
        <v>61673000</v>
      </c>
    </row>
    <row r="7" spans="1:12" ht="13.5">
      <c r="A7" s="46" t="s">
        <v>20</v>
      </c>
      <c r="B7" s="47"/>
      <c r="C7" s="6"/>
      <c r="D7" s="6"/>
      <c r="E7" s="7"/>
      <c r="F7" s="8">
        <v>5620000</v>
      </c>
      <c r="G7" s="6">
        <v>5620000</v>
      </c>
      <c r="H7" s="6">
        <v>1871527</v>
      </c>
      <c r="I7" s="9"/>
      <c r="J7" s="10">
        <v>5400000</v>
      </c>
      <c r="K7" s="6">
        <v>10870000</v>
      </c>
      <c r="L7" s="7">
        <v>10000000</v>
      </c>
    </row>
    <row r="8" spans="1:12" ht="13.5">
      <c r="A8" s="46" t="s">
        <v>21</v>
      </c>
      <c r="B8" s="47"/>
      <c r="C8" s="6"/>
      <c r="D8" s="6"/>
      <c r="E8" s="7"/>
      <c r="F8" s="8"/>
      <c r="G8" s="6"/>
      <c r="H8" s="6"/>
      <c r="I8" s="9"/>
      <c r="J8" s="10"/>
      <c r="K8" s="6"/>
      <c r="L8" s="7"/>
    </row>
    <row r="9" spans="1:12" ht="13.5">
      <c r="A9" s="46" t="s">
        <v>22</v>
      </c>
      <c r="B9" s="47"/>
      <c r="C9" s="6"/>
      <c r="D9" s="6"/>
      <c r="E9" s="7"/>
      <c r="F9" s="8"/>
      <c r="G9" s="6"/>
      <c r="H9" s="6"/>
      <c r="I9" s="9"/>
      <c r="J9" s="10"/>
      <c r="K9" s="6"/>
      <c r="L9" s="7"/>
    </row>
    <row r="10" spans="1:12" ht="13.5">
      <c r="A10" s="46" t="s">
        <v>23</v>
      </c>
      <c r="B10" s="47"/>
      <c r="C10" s="6"/>
      <c r="D10" s="6"/>
      <c r="E10" s="7"/>
      <c r="F10" s="8"/>
      <c r="G10" s="6"/>
      <c r="H10" s="6">
        <v>1136695</v>
      </c>
      <c r="I10" s="9"/>
      <c r="J10" s="10"/>
      <c r="K10" s="6"/>
      <c r="L10" s="7"/>
    </row>
    <row r="11" spans="1:12" ht="13.5">
      <c r="A11" s="48" t="s">
        <v>24</v>
      </c>
      <c r="B11" s="47"/>
      <c r="C11" s="21">
        <f>SUM(C6:C10)</f>
        <v>43029000</v>
      </c>
      <c r="D11" s="21">
        <f aca="true" t="shared" si="1" ref="D11:L11">SUM(D6:D10)</f>
        <v>84579000</v>
      </c>
      <c r="E11" s="22">
        <f t="shared" si="1"/>
        <v>62739599</v>
      </c>
      <c r="F11" s="23">
        <f t="shared" si="1"/>
        <v>52505025</v>
      </c>
      <c r="G11" s="21">
        <f t="shared" si="1"/>
        <v>52505025</v>
      </c>
      <c r="H11" s="21">
        <f>SUM(H6:H10)</f>
        <v>3008222</v>
      </c>
      <c r="I11" s="24">
        <f t="shared" si="1"/>
        <v>0</v>
      </c>
      <c r="J11" s="25">
        <f t="shared" si="1"/>
        <v>60045000</v>
      </c>
      <c r="K11" s="21">
        <f t="shared" si="1"/>
        <v>69108000</v>
      </c>
      <c r="L11" s="22">
        <f t="shared" si="1"/>
        <v>71673000</v>
      </c>
    </row>
    <row r="12" spans="1:12" ht="13.5">
      <c r="A12" s="49" t="s">
        <v>25</v>
      </c>
      <c r="B12" s="39"/>
      <c r="C12" s="6"/>
      <c r="D12" s="6"/>
      <c r="E12" s="7"/>
      <c r="F12" s="8">
        <v>1027000</v>
      </c>
      <c r="G12" s="6">
        <v>1027000</v>
      </c>
      <c r="H12" s="6">
        <v>2503197</v>
      </c>
      <c r="I12" s="9">
        <v>28000</v>
      </c>
      <c r="J12" s="10">
        <v>8014000</v>
      </c>
      <c r="K12" s="6">
        <v>8478000</v>
      </c>
      <c r="L12" s="7">
        <v>8979000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4150000</v>
      </c>
      <c r="D15" s="6">
        <v>4164000</v>
      </c>
      <c r="E15" s="7">
        <v>3308437</v>
      </c>
      <c r="F15" s="8">
        <v>3028000</v>
      </c>
      <c r="G15" s="6">
        <v>3028000</v>
      </c>
      <c r="H15" s="6">
        <v>1365723</v>
      </c>
      <c r="I15" s="9">
        <v>1351193</v>
      </c>
      <c r="J15" s="10">
        <v>717000</v>
      </c>
      <c r="K15" s="6">
        <v>759000</v>
      </c>
      <c r="L15" s="7">
        <v>804000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15665625</v>
      </c>
      <c r="G20" s="53">
        <f t="shared" si="2"/>
        <v>15665625</v>
      </c>
      <c r="H20" s="53">
        <f>SUM(H26:H33)</f>
        <v>2463891</v>
      </c>
      <c r="I20" s="56">
        <f t="shared" si="2"/>
        <v>55190342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>
        <v>15665625</v>
      </c>
      <c r="G21" s="6">
        <v>15665625</v>
      </c>
      <c r="H21" s="6">
        <v>2113571</v>
      </c>
      <c r="I21" s="9">
        <v>55190342</v>
      </c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15665625</v>
      </c>
      <c r="G26" s="21">
        <f t="shared" si="3"/>
        <v>15665625</v>
      </c>
      <c r="H26" s="21">
        <f>SUM(H21:H25)</f>
        <v>2113571</v>
      </c>
      <c r="I26" s="24">
        <f t="shared" si="3"/>
        <v>55190342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>
        <v>350320</v>
      </c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43029000</v>
      </c>
      <c r="D36" s="6">
        <f t="shared" si="4"/>
        <v>84579000</v>
      </c>
      <c r="E36" s="7">
        <f t="shared" si="4"/>
        <v>62739599</v>
      </c>
      <c r="F36" s="8">
        <f t="shared" si="4"/>
        <v>62550650</v>
      </c>
      <c r="G36" s="6">
        <f t="shared" si="4"/>
        <v>62550650</v>
      </c>
      <c r="H36" s="6">
        <f>H6+H21</f>
        <v>2113571</v>
      </c>
      <c r="I36" s="9">
        <f t="shared" si="4"/>
        <v>55190342</v>
      </c>
      <c r="J36" s="10">
        <f t="shared" si="4"/>
        <v>54645000</v>
      </c>
      <c r="K36" s="6">
        <f t="shared" si="4"/>
        <v>58238000</v>
      </c>
      <c r="L36" s="7">
        <f t="shared" si="4"/>
        <v>61673000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0</v>
      </c>
      <c r="E37" s="7">
        <f t="shared" si="4"/>
        <v>0</v>
      </c>
      <c r="F37" s="8">
        <f t="shared" si="4"/>
        <v>5620000</v>
      </c>
      <c r="G37" s="6">
        <f t="shared" si="4"/>
        <v>5620000</v>
      </c>
      <c r="H37" s="6">
        <f>H7+H22</f>
        <v>1871527</v>
      </c>
      <c r="I37" s="9">
        <f t="shared" si="4"/>
        <v>0</v>
      </c>
      <c r="J37" s="10">
        <f t="shared" si="4"/>
        <v>5400000</v>
      </c>
      <c r="K37" s="6">
        <f t="shared" si="4"/>
        <v>10870000</v>
      </c>
      <c r="L37" s="7">
        <f t="shared" si="4"/>
        <v>10000000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0</v>
      </c>
      <c r="E38" s="7">
        <f t="shared" si="4"/>
        <v>0</v>
      </c>
      <c r="F38" s="8">
        <f t="shared" si="4"/>
        <v>0</v>
      </c>
      <c r="G38" s="6">
        <f t="shared" si="4"/>
        <v>0</v>
      </c>
      <c r="H38" s="6">
        <f>H8+H23</f>
        <v>0</v>
      </c>
      <c r="I38" s="9">
        <f t="shared" si="4"/>
        <v>0</v>
      </c>
      <c r="J38" s="10">
        <f t="shared" si="4"/>
        <v>0</v>
      </c>
      <c r="K38" s="6">
        <f t="shared" si="4"/>
        <v>0</v>
      </c>
      <c r="L38" s="7">
        <f t="shared" si="4"/>
        <v>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0</v>
      </c>
      <c r="G39" s="6">
        <f t="shared" si="4"/>
        <v>0</v>
      </c>
      <c r="H39" s="6">
        <f>H9+H24</f>
        <v>0</v>
      </c>
      <c r="I39" s="9">
        <f t="shared" si="4"/>
        <v>0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0</v>
      </c>
      <c r="E40" s="7">
        <f t="shared" si="4"/>
        <v>0</v>
      </c>
      <c r="F40" s="8">
        <f t="shared" si="4"/>
        <v>0</v>
      </c>
      <c r="G40" s="6">
        <f t="shared" si="4"/>
        <v>0</v>
      </c>
      <c r="H40" s="6">
        <f>H10+H25</f>
        <v>1136695</v>
      </c>
      <c r="I40" s="9">
        <f t="shared" si="4"/>
        <v>0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43029000</v>
      </c>
      <c r="D41" s="21">
        <f aca="true" t="shared" si="5" ref="D41:L41">SUM(D36:D40)</f>
        <v>84579000</v>
      </c>
      <c r="E41" s="22">
        <f t="shared" si="5"/>
        <v>62739599</v>
      </c>
      <c r="F41" s="23">
        <f t="shared" si="5"/>
        <v>68170650</v>
      </c>
      <c r="G41" s="21">
        <f t="shared" si="5"/>
        <v>68170650</v>
      </c>
      <c r="H41" s="21">
        <f>SUM(H36:H40)</f>
        <v>5121793</v>
      </c>
      <c r="I41" s="24">
        <f t="shared" si="5"/>
        <v>55190342</v>
      </c>
      <c r="J41" s="25">
        <f t="shared" si="5"/>
        <v>60045000</v>
      </c>
      <c r="K41" s="21">
        <f t="shared" si="5"/>
        <v>69108000</v>
      </c>
      <c r="L41" s="22">
        <f t="shared" si="5"/>
        <v>71673000</v>
      </c>
    </row>
    <row r="42" spans="1:12" ht="13.5">
      <c r="A42" s="49" t="s">
        <v>25</v>
      </c>
      <c r="B42" s="39"/>
      <c r="C42" s="6">
        <f t="shared" si="4"/>
        <v>0</v>
      </c>
      <c r="D42" s="6">
        <f t="shared" si="4"/>
        <v>0</v>
      </c>
      <c r="E42" s="61">
        <f t="shared" si="4"/>
        <v>0</v>
      </c>
      <c r="F42" s="62">
        <f t="shared" si="4"/>
        <v>1027000</v>
      </c>
      <c r="G42" s="60">
        <f t="shared" si="4"/>
        <v>1027000</v>
      </c>
      <c r="H42" s="60">
        <f t="shared" si="4"/>
        <v>2853517</v>
      </c>
      <c r="I42" s="63">
        <f t="shared" si="4"/>
        <v>28000</v>
      </c>
      <c r="J42" s="64">
        <f t="shared" si="4"/>
        <v>8014000</v>
      </c>
      <c r="K42" s="60">
        <f t="shared" si="4"/>
        <v>8478000</v>
      </c>
      <c r="L42" s="61">
        <f t="shared" si="4"/>
        <v>8979000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4150000</v>
      </c>
      <c r="D45" s="6">
        <f t="shared" si="4"/>
        <v>4164000</v>
      </c>
      <c r="E45" s="61">
        <f t="shared" si="4"/>
        <v>3308437</v>
      </c>
      <c r="F45" s="62">
        <f t="shared" si="4"/>
        <v>3028000</v>
      </c>
      <c r="G45" s="60">
        <f t="shared" si="4"/>
        <v>3028000</v>
      </c>
      <c r="H45" s="60">
        <f t="shared" si="4"/>
        <v>1365723</v>
      </c>
      <c r="I45" s="63">
        <f t="shared" si="4"/>
        <v>1351193</v>
      </c>
      <c r="J45" s="64">
        <f t="shared" si="4"/>
        <v>717000</v>
      </c>
      <c r="K45" s="60">
        <f t="shared" si="4"/>
        <v>759000</v>
      </c>
      <c r="L45" s="61">
        <f t="shared" si="4"/>
        <v>804000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47179000</v>
      </c>
      <c r="D49" s="72">
        <f aca="true" t="shared" si="6" ref="D49:L49">SUM(D41:D48)</f>
        <v>88743000</v>
      </c>
      <c r="E49" s="73">
        <f t="shared" si="6"/>
        <v>66048036</v>
      </c>
      <c r="F49" s="74">
        <f t="shared" si="6"/>
        <v>72225650</v>
      </c>
      <c r="G49" s="72">
        <f t="shared" si="6"/>
        <v>72225650</v>
      </c>
      <c r="H49" s="72">
        <f>SUM(H41:H48)</f>
        <v>9341033</v>
      </c>
      <c r="I49" s="75">
        <f t="shared" si="6"/>
        <v>56569535</v>
      </c>
      <c r="J49" s="76">
        <f t="shared" si="6"/>
        <v>68776000</v>
      </c>
      <c r="K49" s="72">
        <f t="shared" si="6"/>
        <v>78345000</v>
      </c>
      <c r="L49" s="73">
        <f t="shared" si="6"/>
        <v>81456000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431508473</v>
      </c>
      <c r="D52" s="6">
        <v>736710748</v>
      </c>
      <c r="E52" s="7">
        <v>716122752</v>
      </c>
      <c r="F52" s="8">
        <v>799260650</v>
      </c>
      <c r="G52" s="6">
        <v>692476746</v>
      </c>
      <c r="H52" s="6"/>
      <c r="I52" s="9">
        <v>707544790</v>
      </c>
      <c r="J52" s="10">
        <v>827694000</v>
      </c>
      <c r="K52" s="6">
        <v>938655000</v>
      </c>
      <c r="L52" s="7">
        <v>995927000</v>
      </c>
    </row>
    <row r="53" spans="1:12" ht="13.5">
      <c r="A53" s="79" t="s">
        <v>20</v>
      </c>
      <c r="B53" s="47"/>
      <c r="C53" s="6"/>
      <c r="D53" s="6"/>
      <c r="E53" s="7"/>
      <c r="F53" s="8">
        <v>5620000</v>
      </c>
      <c r="G53" s="6">
        <v>5620000</v>
      </c>
      <c r="H53" s="6"/>
      <c r="I53" s="9"/>
      <c r="J53" s="10">
        <v>10670000</v>
      </c>
      <c r="K53" s="6">
        <v>11293000</v>
      </c>
      <c r="L53" s="7">
        <v>10448000</v>
      </c>
    </row>
    <row r="54" spans="1:12" ht="13.5">
      <c r="A54" s="79" t="s">
        <v>21</v>
      </c>
      <c r="B54" s="47"/>
      <c r="C54" s="6"/>
      <c r="D54" s="6"/>
      <c r="E54" s="7"/>
      <c r="F54" s="8"/>
      <c r="G54" s="6"/>
      <c r="H54" s="6"/>
      <c r="I54" s="9"/>
      <c r="J54" s="10"/>
      <c r="K54" s="6"/>
      <c r="L54" s="7"/>
    </row>
    <row r="55" spans="1:12" ht="13.5">
      <c r="A55" s="79" t="s">
        <v>22</v>
      </c>
      <c r="B55" s="47"/>
      <c r="C55" s="6">
        <v>69365316</v>
      </c>
      <c r="D55" s="6"/>
      <c r="E55" s="7"/>
      <c r="F55" s="8"/>
      <c r="G55" s="6"/>
      <c r="H55" s="6"/>
      <c r="I55" s="9"/>
      <c r="J55" s="10"/>
      <c r="K55" s="6"/>
      <c r="L55" s="7"/>
    </row>
    <row r="56" spans="1:12" ht="13.5">
      <c r="A56" s="79" t="s">
        <v>23</v>
      </c>
      <c r="B56" s="47"/>
      <c r="C56" s="6"/>
      <c r="D56" s="6"/>
      <c r="E56" s="7"/>
      <c r="F56" s="8"/>
      <c r="G56" s="6"/>
      <c r="H56" s="6"/>
      <c r="I56" s="9"/>
      <c r="J56" s="10"/>
      <c r="K56" s="6"/>
      <c r="L56" s="7"/>
    </row>
    <row r="57" spans="1:12" ht="13.5">
      <c r="A57" s="80" t="s">
        <v>24</v>
      </c>
      <c r="B57" s="47"/>
      <c r="C57" s="21">
        <f>SUM(C52:C56)</f>
        <v>500873789</v>
      </c>
      <c r="D57" s="21">
        <f aca="true" t="shared" si="7" ref="D57:L57">SUM(D52:D56)</f>
        <v>736710748</v>
      </c>
      <c r="E57" s="22">
        <f t="shared" si="7"/>
        <v>716122752</v>
      </c>
      <c r="F57" s="23">
        <f t="shared" si="7"/>
        <v>804880650</v>
      </c>
      <c r="G57" s="21">
        <f t="shared" si="7"/>
        <v>698096746</v>
      </c>
      <c r="H57" s="21">
        <f>SUM(H52:H56)</f>
        <v>0</v>
      </c>
      <c r="I57" s="24">
        <f t="shared" si="7"/>
        <v>707544790</v>
      </c>
      <c r="J57" s="25">
        <f t="shared" si="7"/>
        <v>838364000</v>
      </c>
      <c r="K57" s="21">
        <f t="shared" si="7"/>
        <v>949948000</v>
      </c>
      <c r="L57" s="22">
        <f t="shared" si="7"/>
        <v>1006375000</v>
      </c>
    </row>
    <row r="58" spans="1:12" ht="13.5">
      <c r="A58" s="77" t="s">
        <v>25</v>
      </c>
      <c r="B58" s="39"/>
      <c r="C58" s="6">
        <v>11467000</v>
      </c>
      <c r="D58" s="6">
        <v>64901264</v>
      </c>
      <c r="E58" s="7">
        <v>83460349</v>
      </c>
      <c r="F58" s="8">
        <v>65843000</v>
      </c>
      <c r="G58" s="6">
        <v>65843000</v>
      </c>
      <c r="H58" s="6"/>
      <c r="I58" s="9">
        <v>90685725</v>
      </c>
      <c r="J58" s="10">
        <v>92352000</v>
      </c>
      <c r="K58" s="6">
        <v>66872000</v>
      </c>
      <c r="L58" s="7">
        <v>70937000</v>
      </c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>
        <v>717000</v>
      </c>
      <c r="D60" s="6">
        <v>9632000</v>
      </c>
      <c r="E60" s="7">
        <v>6572432</v>
      </c>
      <c r="F60" s="8">
        <v>717334</v>
      </c>
      <c r="G60" s="6">
        <v>717334</v>
      </c>
      <c r="H60" s="6"/>
      <c r="I60" s="9">
        <v>4985152</v>
      </c>
      <c r="J60" s="10">
        <v>13545000</v>
      </c>
      <c r="K60" s="6">
        <v>7378000</v>
      </c>
      <c r="L60" s="7">
        <v>7828000</v>
      </c>
    </row>
    <row r="61" spans="1:12" ht="13.5">
      <c r="A61" s="77" t="s">
        <v>28</v>
      </c>
      <c r="B61" s="39" t="s">
        <v>29</v>
      </c>
      <c r="C61" s="6">
        <v>4150000</v>
      </c>
      <c r="D61" s="6">
        <v>27001356</v>
      </c>
      <c r="E61" s="7">
        <v>52400579</v>
      </c>
      <c r="F61" s="8">
        <v>30115000</v>
      </c>
      <c r="G61" s="6">
        <v>30115000</v>
      </c>
      <c r="H61" s="6"/>
      <c r="I61" s="9">
        <v>49079281</v>
      </c>
      <c r="J61" s="10">
        <v>56184000</v>
      </c>
      <c r="K61" s="6">
        <v>7925000</v>
      </c>
      <c r="L61" s="7">
        <v>6367000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202000</v>
      </c>
      <c r="D64" s="6">
        <v>5000</v>
      </c>
      <c r="E64" s="7"/>
      <c r="F64" s="8">
        <v>134754</v>
      </c>
      <c r="G64" s="6">
        <v>134754</v>
      </c>
      <c r="H64" s="6"/>
      <c r="I64" s="9"/>
      <c r="J64" s="10"/>
      <c r="K64" s="6"/>
      <c r="L64" s="7"/>
    </row>
    <row r="65" spans="1:12" ht="13.5">
      <c r="A65" s="70" t="s">
        <v>40</v>
      </c>
      <c r="B65" s="71"/>
      <c r="C65" s="72">
        <f>SUM(C57:C64)</f>
        <v>517409789</v>
      </c>
      <c r="D65" s="72">
        <f aca="true" t="shared" si="8" ref="D65:L65">SUM(D57:D64)</f>
        <v>838250368</v>
      </c>
      <c r="E65" s="73">
        <f t="shared" si="8"/>
        <v>858556112</v>
      </c>
      <c r="F65" s="74">
        <f t="shared" si="8"/>
        <v>901690738</v>
      </c>
      <c r="G65" s="72">
        <f t="shared" si="8"/>
        <v>794906834</v>
      </c>
      <c r="H65" s="72">
        <f>SUM(H57:H64)</f>
        <v>0</v>
      </c>
      <c r="I65" s="75">
        <f t="shared" si="8"/>
        <v>852294948</v>
      </c>
      <c r="J65" s="82">
        <f t="shared" si="8"/>
        <v>1000445000</v>
      </c>
      <c r="K65" s="72">
        <f t="shared" si="8"/>
        <v>1032123000</v>
      </c>
      <c r="L65" s="73">
        <f t="shared" si="8"/>
        <v>1091507000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103310000</v>
      </c>
      <c r="D68" s="60">
        <v>103020000</v>
      </c>
      <c r="E68" s="61">
        <v>52621917</v>
      </c>
      <c r="F68" s="62">
        <v>106783904</v>
      </c>
      <c r="G68" s="60">
        <v>106783904</v>
      </c>
      <c r="H68" s="60"/>
      <c r="I68" s="63">
        <v>59260612</v>
      </c>
      <c r="J68" s="64">
        <v>113084154</v>
      </c>
      <c r="K68" s="60">
        <v>119643035</v>
      </c>
      <c r="L68" s="61">
        <v>126582331</v>
      </c>
    </row>
    <row r="69" spans="1:12" ht="13.5">
      <c r="A69" s="84" t="s">
        <v>43</v>
      </c>
      <c r="B69" s="39" t="s">
        <v>44</v>
      </c>
      <c r="C69" s="60">
        <f>SUM(C75:C79)</f>
        <v>10784000</v>
      </c>
      <c r="D69" s="60">
        <f aca="true" t="shared" si="9" ref="D69:L69">SUM(D75:D79)</f>
        <v>7559000</v>
      </c>
      <c r="E69" s="61">
        <f t="shared" si="9"/>
        <v>6461432</v>
      </c>
      <c r="F69" s="62">
        <f t="shared" si="9"/>
        <v>7757016</v>
      </c>
      <c r="G69" s="60">
        <f t="shared" si="9"/>
        <v>7757016</v>
      </c>
      <c r="H69" s="60">
        <f>SUM(H75:H79)</f>
        <v>69984124</v>
      </c>
      <c r="I69" s="63">
        <f t="shared" si="9"/>
        <v>6983808</v>
      </c>
      <c r="J69" s="64">
        <f t="shared" si="9"/>
        <v>6376000</v>
      </c>
      <c r="K69" s="60">
        <f t="shared" si="9"/>
        <v>6752000</v>
      </c>
      <c r="L69" s="61">
        <f t="shared" si="9"/>
        <v>7144000</v>
      </c>
    </row>
    <row r="70" spans="1:12" ht="13.5">
      <c r="A70" s="79" t="s">
        <v>19</v>
      </c>
      <c r="B70" s="47"/>
      <c r="C70" s="6">
        <v>10784000</v>
      </c>
      <c r="D70" s="6">
        <v>7559000</v>
      </c>
      <c r="E70" s="7">
        <v>6461432</v>
      </c>
      <c r="F70" s="8">
        <v>2140000</v>
      </c>
      <c r="G70" s="6">
        <v>2140000</v>
      </c>
      <c r="H70" s="6">
        <v>69984124</v>
      </c>
      <c r="I70" s="9"/>
      <c r="J70" s="10">
        <v>6376000</v>
      </c>
      <c r="K70" s="6">
        <v>6752000</v>
      </c>
      <c r="L70" s="7">
        <v>7144000</v>
      </c>
    </row>
    <row r="71" spans="1:12" ht="13.5">
      <c r="A71" s="79" t="s">
        <v>20</v>
      </c>
      <c r="B71" s="47"/>
      <c r="C71" s="6"/>
      <c r="D71" s="6"/>
      <c r="E71" s="7"/>
      <c r="F71" s="8">
        <v>1800000</v>
      </c>
      <c r="G71" s="6">
        <v>1800000</v>
      </c>
      <c r="H71" s="6"/>
      <c r="I71" s="9"/>
      <c r="J71" s="10"/>
      <c r="K71" s="6"/>
      <c r="L71" s="7"/>
    </row>
    <row r="72" spans="1:12" ht="13.5">
      <c r="A72" s="79" t="s">
        <v>21</v>
      </c>
      <c r="B72" s="47"/>
      <c r="C72" s="6"/>
      <c r="D72" s="6"/>
      <c r="E72" s="7"/>
      <c r="F72" s="8"/>
      <c r="G72" s="6"/>
      <c r="H72" s="6"/>
      <c r="I72" s="9"/>
      <c r="J72" s="10"/>
      <c r="K72" s="6"/>
      <c r="L72" s="7"/>
    </row>
    <row r="73" spans="1:12" ht="13.5">
      <c r="A73" s="79" t="s">
        <v>22</v>
      </c>
      <c r="B73" s="47"/>
      <c r="C73" s="6"/>
      <c r="D73" s="6"/>
      <c r="E73" s="7"/>
      <c r="F73" s="8"/>
      <c r="G73" s="6"/>
      <c r="H73" s="6"/>
      <c r="I73" s="9"/>
      <c r="J73" s="10"/>
      <c r="K73" s="6"/>
      <c r="L73" s="7"/>
    </row>
    <row r="74" spans="1:12" ht="13.5">
      <c r="A74" s="79" t="s">
        <v>23</v>
      </c>
      <c r="B74" s="47"/>
      <c r="C74" s="6"/>
      <c r="D74" s="6"/>
      <c r="E74" s="7"/>
      <c r="F74" s="8"/>
      <c r="G74" s="6"/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10784000</v>
      </c>
      <c r="D75" s="21">
        <f aca="true" t="shared" si="10" ref="D75:L75">SUM(D70:D74)</f>
        <v>7559000</v>
      </c>
      <c r="E75" s="22">
        <f t="shared" si="10"/>
        <v>6461432</v>
      </c>
      <c r="F75" s="23">
        <f t="shared" si="10"/>
        <v>3940000</v>
      </c>
      <c r="G75" s="21">
        <f t="shared" si="10"/>
        <v>3940000</v>
      </c>
      <c r="H75" s="21">
        <f>SUM(H70:H74)</f>
        <v>69984124</v>
      </c>
      <c r="I75" s="24">
        <f t="shared" si="10"/>
        <v>0</v>
      </c>
      <c r="J75" s="25">
        <f t="shared" si="10"/>
        <v>6376000</v>
      </c>
      <c r="K75" s="21">
        <f t="shared" si="10"/>
        <v>6752000</v>
      </c>
      <c r="L75" s="22">
        <f t="shared" si="10"/>
        <v>7144000</v>
      </c>
    </row>
    <row r="76" spans="1:12" ht="13.5">
      <c r="A76" s="86" t="s">
        <v>25</v>
      </c>
      <c r="B76" s="39"/>
      <c r="C76" s="6"/>
      <c r="D76" s="6"/>
      <c r="E76" s="7"/>
      <c r="F76" s="8">
        <v>1115918</v>
      </c>
      <c r="G76" s="6">
        <v>1115918</v>
      </c>
      <c r="H76" s="6"/>
      <c r="I76" s="9"/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/>
      <c r="D79" s="6"/>
      <c r="E79" s="7"/>
      <c r="F79" s="8">
        <v>2701098</v>
      </c>
      <c r="G79" s="6">
        <v>2701098</v>
      </c>
      <c r="H79" s="6"/>
      <c r="I79" s="9">
        <v>6983808</v>
      </c>
      <c r="J79" s="10"/>
      <c r="K79" s="6"/>
      <c r="L79" s="7"/>
    </row>
    <row r="80" spans="1:12" ht="13.5">
      <c r="A80" s="87" t="s">
        <v>46</v>
      </c>
      <c r="B80" s="71"/>
      <c r="C80" s="72">
        <f>SUM(C68:C69)</f>
        <v>114094000</v>
      </c>
      <c r="D80" s="72">
        <f aca="true" t="shared" si="11" ref="D80:L80">SUM(D68:D69)</f>
        <v>110579000</v>
      </c>
      <c r="E80" s="73">
        <f t="shared" si="11"/>
        <v>59083349</v>
      </c>
      <c r="F80" s="74">
        <f t="shared" si="11"/>
        <v>114540920</v>
      </c>
      <c r="G80" s="72">
        <f t="shared" si="11"/>
        <v>114540920</v>
      </c>
      <c r="H80" s="72">
        <f>SUM(H68:H69)</f>
        <v>69984124</v>
      </c>
      <c r="I80" s="75">
        <f t="shared" si="11"/>
        <v>66244420</v>
      </c>
      <c r="J80" s="76">
        <f t="shared" si="11"/>
        <v>119460154</v>
      </c>
      <c r="K80" s="72">
        <f t="shared" si="11"/>
        <v>126395035</v>
      </c>
      <c r="L80" s="73">
        <f t="shared" si="11"/>
        <v>133726331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91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0.2769734454678901</v>
      </c>
      <c r="G82" s="95">
        <f t="shared" si="12"/>
        <v>0.2769734454678901</v>
      </c>
      <c r="H82" s="95">
        <f t="shared" si="12"/>
        <v>0.3582725207651667</v>
      </c>
      <c r="I82" s="98">
        <f t="shared" si="12"/>
        <v>40.01640234542954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92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0.1467039920173737</v>
      </c>
      <c r="G83" s="95">
        <f t="shared" si="13"/>
        <v>0.1467039920173737</v>
      </c>
      <c r="H83" s="95">
        <f t="shared" si="13"/>
        <v>0</v>
      </c>
      <c r="I83" s="98">
        <f t="shared" si="13"/>
        <v>0.9313157616394512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93</v>
      </c>
      <c r="B84" s="94"/>
      <c r="C84" s="95">
        <f aca="true" t="shared" si="14" ref="C84:L84">IF(ISERROR(ROUND(C69/C65,3)),0,(ROUND(C69/C65,3)))</f>
        <v>0.021</v>
      </c>
      <c r="D84" s="95">
        <f t="shared" si="14"/>
        <v>0.009</v>
      </c>
      <c r="E84" s="96">
        <f t="shared" si="14"/>
        <v>0.008</v>
      </c>
      <c r="F84" s="97">
        <f t="shared" si="14"/>
        <v>0.009</v>
      </c>
      <c r="G84" s="95">
        <f t="shared" si="14"/>
        <v>0.01</v>
      </c>
      <c r="H84" s="95">
        <f t="shared" si="14"/>
        <v>0</v>
      </c>
      <c r="I84" s="98">
        <f t="shared" si="14"/>
        <v>0.008</v>
      </c>
      <c r="J84" s="99">
        <f t="shared" si="14"/>
        <v>0.006</v>
      </c>
      <c r="K84" s="95">
        <f t="shared" si="14"/>
        <v>0.007</v>
      </c>
      <c r="L84" s="96">
        <f t="shared" si="14"/>
        <v>0.007</v>
      </c>
    </row>
    <row r="85" spans="1:12" ht="13.5">
      <c r="A85" s="93" t="s">
        <v>94</v>
      </c>
      <c r="B85" s="94"/>
      <c r="C85" s="95">
        <f aca="true" t="shared" si="15" ref="C85:L85">IF(ISERROR(ROUND((C20+C69)/C65,2)),0,(ROUND((C20+C69)/C65,2)))</f>
        <v>0.02</v>
      </c>
      <c r="D85" s="95">
        <f t="shared" si="15"/>
        <v>0.01</v>
      </c>
      <c r="E85" s="96">
        <f t="shared" si="15"/>
        <v>0.01</v>
      </c>
      <c r="F85" s="97">
        <f t="shared" si="15"/>
        <v>0.03</v>
      </c>
      <c r="G85" s="95">
        <f t="shared" si="15"/>
        <v>0.03</v>
      </c>
      <c r="H85" s="95">
        <f t="shared" si="15"/>
        <v>0</v>
      </c>
      <c r="I85" s="98">
        <f t="shared" si="15"/>
        <v>0.07</v>
      </c>
      <c r="J85" s="99">
        <f t="shared" si="15"/>
        <v>0.01</v>
      </c>
      <c r="K85" s="95">
        <f t="shared" si="15"/>
        <v>0.01</v>
      </c>
      <c r="L85" s="96">
        <f t="shared" si="15"/>
        <v>0.01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>
        <v>7757016</v>
      </c>
      <c r="G90" s="11"/>
      <c r="H90" s="11">
        <v>1606191</v>
      </c>
      <c r="I90" s="14"/>
      <c r="J90" s="15">
        <v>6376000</v>
      </c>
      <c r="K90" s="11">
        <v>6752000</v>
      </c>
      <c r="L90" s="27">
        <v>7144000</v>
      </c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/>
      <c r="I92" s="9"/>
      <c r="J92" s="10"/>
      <c r="K92" s="6"/>
      <c r="L92" s="26"/>
    </row>
    <row r="93" spans="1:12" ht="13.5">
      <c r="A93" s="87" t="s">
        <v>103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7757016</v>
      </c>
      <c r="G93" s="72">
        <f t="shared" si="16"/>
        <v>0</v>
      </c>
      <c r="H93" s="72">
        <f>SUM(H89:H92)</f>
        <v>1606191</v>
      </c>
      <c r="I93" s="75">
        <f t="shared" si="16"/>
        <v>0</v>
      </c>
      <c r="J93" s="76">
        <f t="shared" si="16"/>
        <v>6376000</v>
      </c>
      <c r="K93" s="72">
        <f t="shared" si="16"/>
        <v>6752000</v>
      </c>
      <c r="L93" s="121">
        <f t="shared" si="16"/>
        <v>7144000</v>
      </c>
    </row>
    <row r="94" spans="1:12" ht="13.5">
      <c r="A94" s="1" t="s">
        <v>95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96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97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98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99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100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101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102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63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19356723</v>
      </c>
      <c r="D5" s="40">
        <f aca="true" t="shared" si="0" ref="D5:L5">SUM(D11:D18)</f>
        <v>16730081</v>
      </c>
      <c r="E5" s="41">
        <f t="shared" si="0"/>
        <v>34372078</v>
      </c>
      <c r="F5" s="42">
        <f t="shared" si="0"/>
        <v>20674850</v>
      </c>
      <c r="G5" s="40">
        <f t="shared" si="0"/>
        <v>21718761</v>
      </c>
      <c r="H5" s="40">
        <f>SUM(H11:H18)</f>
        <v>12994394</v>
      </c>
      <c r="I5" s="43">
        <f t="shared" si="0"/>
        <v>13641033</v>
      </c>
      <c r="J5" s="44">
        <f t="shared" si="0"/>
        <v>17714250</v>
      </c>
      <c r="K5" s="40">
        <f t="shared" si="0"/>
        <v>18723962</v>
      </c>
      <c r="L5" s="41">
        <f t="shared" si="0"/>
        <v>19772503</v>
      </c>
    </row>
    <row r="6" spans="1:12" ht="13.5">
      <c r="A6" s="46" t="s">
        <v>19</v>
      </c>
      <c r="B6" s="47"/>
      <c r="C6" s="6">
        <v>6339546</v>
      </c>
      <c r="D6" s="6">
        <v>2954296</v>
      </c>
      <c r="E6" s="7">
        <v>10312214</v>
      </c>
      <c r="F6" s="8">
        <v>3481175</v>
      </c>
      <c r="G6" s="6">
        <v>4126846</v>
      </c>
      <c r="H6" s="6">
        <v>2814150</v>
      </c>
      <c r="I6" s="9">
        <v>3109249</v>
      </c>
      <c r="J6" s="10">
        <v>5644250</v>
      </c>
      <c r="K6" s="6">
        <v>5965972</v>
      </c>
      <c r="L6" s="7">
        <v>6300067</v>
      </c>
    </row>
    <row r="7" spans="1:12" ht="13.5">
      <c r="A7" s="46" t="s">
        <v>20</v>
      </c>
      <c r="B7" s="47"/>
      <c r="C7" s="6"/>
      <c r="D7" s="6"/>
      <c r="E7" s="7">
        <v>1110463</v>
      </c>
      <c r="F7" s="8">
        <v>4000000</v>
      </c>
      <c r="G7" s="6">
        <v>4000000</v>
      </c>
      <c r="H7" s="6">
        <v>3713662</v>
      </c>
      <c r="I7" s="9">
        <v>2673168</v>
      </c>
      <c r="J7" s="10">
        <v>4000000</v>
      </c>
      <c r="K7" s="6">
        <v>4228000</v>
      </c>
      <c r="L7" s="7">
        <v>4464768</v>
      </c>
    </row>
    <row r="8" spans="1:12" ht="13.5">
      <c r="A8" s="46" t="s">
        <v>21</v>
      </c>
      <c r="B8" s="47"/>
      <c r="C8" s="6"/>
      <c r="D8" s="6"/>
      <c r="E8" s="7"/>
      <c r="F8" s="8"/>
      <c r="G8" s="6"/>
      <c r="H8" s="6"/>
      <c r="I8" s="9"/>
      <c r="J8" s="10"/>
      <c r="K8" s="6"/>
      <c r="L8" s="7"/>
    </row>
    <row r="9" spans="1:12" ht="13.5">
      <c r="A9" s="46" t="s">
        <v>22</v>
      </c>
      <c r="B9" s="47"/>
      <c r="C9" s="6"/>
      <c r="D9" s="6"/>
      <c r="E9" s="7"/>
      <c r="F9" s="8"/>
      <c r="G9" s="6"/>
      <c r="H9" s="6"/>
      <c r="I9" s="9"/>
      <c r="J9" s="10"/>
      <c r="K9" s="6"/>
      <c r="L9" s="7"/>
    </row>
    <row r="10" spans="1:12" ht="13.5">
      <c r="A10" s="46" t="s">
        <v>23</v>
      </c>
      <c r="B10" s="47"/>
      <c r="C10" s="6">
        <v>1795370</v>
      </c>
      <c r="D10" s="6"/>
      <c r="E10" s="7">
        <v>4641716</v>
      </c>
      <c r="F10" s="8"/>
      <c r="G10" s="6">
        <v>100000</v>
      </c>
      <c r="H10" s="6"/>
      <c r="I10" s="9"/>
      <c r="J10" s="10"/>
      <c r="K10" s="6"/>
      <c r="L10" s="7"/>
    </row>
    <row r="11" spans="1:12" ht="13.5">
      <c r="A11" s="48" t="s">
        <v>24</v>
      </c>
      <c r="B11" s="47"/>
      <c r="C11" s="21">
        <f>SUM(C6:C10)</f>
        <v>8134916</v>
      </c>
      <c r="D11" s="21">
        <f aca="true" t="shared" si="1" ref="D11:L11">SUM(D6:D10)</f>
        <v>2954296</v>
      </c>
      <c r="E11" s="22">
        <f t="shared" si="1"/>
        <v>16064393</v>
      </c>
      <c r="F11" s="23">
        <f t="shared" si="1"/>
        <v>7481175</v>
      </c>
      <c r="G11" s="21">
        <f t="shared" si="1"/>
        <v>8226846</v>
      </c>
      <c r="H11" s="21">
        <f>SUM(H6:H10)</f>
        <v>6527812</v>
      </c>
      <c r="I11" s="24">
        <f t="shared" si="1"/>
        <v>5782417</v>
      </c>
      <c r="J11" s="25">
        <f t="shared" si="1"/>
        <v>9644250</v>
      </c>
      <c r="K11" s="21">
        <f t="shared" si="1"/>
        <v>10193972</v>
      </c>
      <c r="L11" s="22">
        <f t="shared" si="1"/>
        <v>10764835</v>
      </c>
    </row>
    <row r="12" spans="1:12" ht="13.5">
      <c r="A12" s="49" t="s">
        <v>25</v>
      </c>
      <c r="B12" s="39"/>
      <c r="C12" s="6">
        <v>4956399</v>
      </c>
      <c r="D12" s="6">
        <v>9120681</v>
      </c>
      <c r="E12" s="7">
        <v>15161464</v>
      </c>
      <c r="F12" s="8">
        <v>9461175</v>
      </c>
      <c r="G12" s="6">
        <v>9669415</v>
      </c>
      <c r="H12" s="6">
        <v>6080515</v>
      </c>
      <c r="I12" s="9">
        <v>7690366</v>
      </c>
      <c r="J12" s="10">
        <v>5200000</v>
      </c>
      <c r="K12" s="6">
        <v>5496400</v>
      </c>
      <c r="L12" s="7">
        <v>5804198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>
        <v>36000</v>
      </c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6147957</v>
      </c>
      <c r="D15" s="6">
        <v>4655104</v>
      </c>
      <c r="E15" s="7">
        <v>2975335</v>
      </c>
      <c r="F15" s="8">
        <v>3732500</v>
      </c>
      <c r="G15" s="6">
        <v>3822500</v>
      </c>
      <c r="H15" s="6">
        <v>386067</v>
      </c>
      <c r="I15" s="9">
        <v>97144</v>
      </c>
      <c r="J15" s="10">
        <v>2870000</v>
      </c>
      <c r="K15" s="6">
        <v>3033590</v>
      </c>
      <c r="L15" s="7">
        <v>3203470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>
        <v>117451</v>
      </c>
      <c r="D18" s="16"/>
      <c r="E18" s="17">
        <v>170886</v>
      </c>
      <c r="F18" s="18"/>
      <c r="G18" s="16"/>
      <c r="H18" s="16"/>
      <c r="I18" s="19">
        <v>35106</v>
      </c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6339546</v>
      </c>
      <c r="D36" s="6">
        <f t="shared" si="4"/>
        <v>2954296</v>
      </c>
      <c r="E36" s="7">
        <f t="shared" si="4"/>
        <v>10312214</v>
      </c>
      <c r="F36" s="8">
        <f t="shared" si="4"/>
        <v>3481175</v>
      </c>
      <c r="G36" s="6">
        <f t="shared" si="4"/>
        <v>4126846</v>
      </c>
      <c r="H36" s="6">
        <f>H6+H21</f>
        <v>2814150</v>
      </c>
      <c r="I36" s="9">
        <f t="shared" si="4"/>
        <v>3109249</v>
      </c>
      <c r="J36" s="10">
        <f t="shared" si="4"/>
        <v>5644250</v>
      </c>
      <c r="K36" s="6">
        <f t="shared" si="4"/>
        <v>5965972</v>
      </c>
      <c r="L36" s="7">
        <f t="shared" si="4"/>
        <v>6300067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0</v>
      </c>
      <c r="E37" s="7">
        <f t="shared" si="4"/>
        <v>1110463</v>
      </c>
      <c r="F37" s="8">
        <f t="shared" si="4"/>
        <v>4000000</v>
      </c>
      <c r="G37" s="6">
        <f t="shared" si="4"/>
        <v>4000000</v>
      </c>
      <c r="H37" s="6">
        <f>H7+H22</f>
        <v>3713662</v>
      </c>
      <c r="I37" s="9">
        <f t="shared" si="4"/>
        <v>2673168</v>
      </c>
      <c r="J37" s="10">
        <f t="shared" si="4"/>
        <v>4000000</v>
      </c>
      <c r="K37" s="6">
        <f t="shared" si="4"/>
        <v>4228000</v>
      </c>
      <c r="L37" s="7">
        <f t="shared" si="4"/>
        <v>4464768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0</v>
      </c>
      <c r="E38" s="7">
        <f t="shared" si="4"/>
        <v>0</v>
      </c>
      <c r="F38" s="8">
        <f t="shared" si="4"/>
        <v>0</v>
      </c>
      <c r="G38" s="6">
        <f t="shared" si="4"/>
        <v>0</v>
      </c>
      <c r="H38" s="6">
        <f>H8+H23</f>
        <v>0</v>
      </c>
      <c r="I38" s="9">
        <f t="shared" si="4"/>
        <v>0</v>
      </c>
      <c r="J38" s="10">
        <f t="shared" si="4"/>
        <v>0</v>
      </c>
      <c r="K38" s="6">
        <f t="shared" si="4"/>
        <v>0</v>
      </c>
      <c r="L38" s="7">
        <f t="shared" si="4"/>
        <v>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0</v>
      </c>
      <c r="G39" s="6">
        <f t="shared" si="4"/>
        <v>0</v>
      </c>
      <c r="H39" s="6">
        <f>H9+H24</f>
        <v>0</v>
      </c>
      <c r="I39" s="9">
        <f t="shared" si="4"/>
        <v>0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1795370</v>
      </c>
      <c r="D40" s="6">
        <f t="shared" si="4"/>
        <v>0</v>
      </c>
      <c r="E40" s="7">
        <f t="shared" si="4"/>
        <v>4641716</v>
      </c>
      <c r="F40" s="8">
        <f t="shared" si="4"/>
        <v>0</v>
      </c>
      <c r="G40" s="6">
        <f t="shared" si="4"/>
        <v>100000</v>
      </c>
      <c r="H40" s="6">
        <f>H10+H25</f>
        <v>0</v>
      </c>
      <c r="I40" s="9">
        <f t="shared" si="4"/>
        <v>0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8134916</v>
      </c>
      <c r="D41" s="21">
        <f aca="true" t="shared" si="5" ref="D41:L41">SUM(D36:D40)</f>
        <v>2954296</v>
      </c>
      <c r="E41" s="22">
        <f t="shared" si="5"/>
        <v>16064393</v>
      </c>
      <c r="F41" s="23">
        <f t="shared" si="5"/>
        <v>7481175</v>
      </c>
      <c r="G41" s="21">
        <f t="shared" si="5"/>
        <v>8226846</v>
      </c>
      <c r="H41" s="21">
        <f>SUM(H36:H40)</f>
        <v>6527812</v>
      </c>
      <c r="I41" s="24">
        <f t="shared" si="5"/>
        <v>5782417</v>
      </c>
      <c r="J41" s="25">
        <f t="shared" si="5"/>
        <v>9644250</v>
      </c>
      <c r="K41" s="21">
        <f t="shared" si="5"/>
        <v>10193972</v>
      </c>
      <c r="L41" s="22">
        <f t="shared" si="5"/>
        <v>10764835</v>
      </c>
    </row>
    <row r="42" spans="1:12" ht="13.5">
      <c r="A42" s="49" t="s">
        <v>25</v>
      </c>
      <c r="B42" s="39"/>
      <c r="C42" s="6">
        <f t="shared" si="4"/>
        <v>4956399</v>
      </c>
      <c r="D42" s="6">
        <f t="shared" si="4"/>
        <v>9120681</v>
      </c>
      <c r="E42" s="61">
        <f t="shared" si="4"/>
        <v>15161464</v>
      </c>
      <c r="F42" s="62">
        <f t="shared" si="4"/>
        <v>9461175</v>
      </c>
      <c r="G42" s="60">
        <f t="shared" si="4"/>
        <v>9669415</v>
      </c>
      <c r="H42" s="60">
        <f t="shared" si="4"/>
        <v>6080515</v>
      </c>
      <c r="I42" s="63">
        <f t="shared" si="4"/>
        <v>7690366</v>
      </c>
      <c r="J42" s="64">
        <f t="shared" si="4"/>
        <v>5200000</v>
      </c>
      <c r="K42" s="60">
        <f t="shared" si="4"/>
        <v>5496400</v>
      </c>
      <c r="L42" s="61">
        <f t="shared" si="4"/>
        <v>5804198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36000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6147957</v>
      </c>
      <c r="D45" s="6">
        <f t="shared" si="4"/>
        <v>4655104</v>
      </c>
      <c r="E45" s="61">
        <f t="shared" si="4"/>
        <v>2975335</v>
      </c>
      <c r="F45" s="62">
        <f t="shared" si="4"/>
        <v>3732500</v>
      </c>
      <c r="G45" s="60">
        <f t="shared" si="4"/>
        <v>3822500</v>
      </c>
      <c r="H45" s="60">
        <f t="shared" si="4"/>
        <v>386067</v>
      </c>
      <c r="I45" s="63">
        <f t="shared" si="4"/>
        <v>97144</v>
      </c>
      <c r="J45" s="64">
        <f t="shared" si="4"/>
        <v>2870000</v>
      </c>
      <c r="K45" s="60">
        <f t="shared" si="4"/>
        <v>3033590</v>
      </c>
      <c r="L45" s="61">
        <f t="shared" si="4"/>
        <v>3203470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117451</v>
      </c>
      <c r="D48" s="6">
        <f t="shared" si="4"/>
        <v>0</v>
      </c>
      <c r="E48" s="61">
        <f t="shared" si="4"/>
        <v>170886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35106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19356723</v>
      </c>
      <c r="D49" s="72">
        <f aca="true" t="shared" si="6" ref="D49:L49">SUM(D41:D48)</f>
        <v>16730081</v>
      </c>
      <c r="E49" s="73">
        <f t="shared" si="6"/>
        <v>34372078</v>
      </c>
      <c r="F49" s="74">
        <f t="shared" si="6"/>
        <v>20674850</v>
      </c>
      <c r="G49" s="72">
        <f t="shared" si="6"/>
        <v>21718761</v>
      </c>
      <c r="H49" s="72">
        <f>SUM(H41:H48)</f>
        <v>12994394</v>
      </c>
      <c r="I49" s="75">
        <f t="shared" si="6"/>
        <v>13641033</v>
      </c>
      <c r="J49" s="76">
        <f t="shared" si="6"/>
        <v>17714250</v>
      </c>
      <c r="K49" s="72">
        <f t="shared" si="6"/>
        <v>18723962</v>
      </c>
      <c r="L49" s="73">
        <f t="shared" si="6"/>
        <v>19772503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105006546</v>
      </c>
      <c r="D52" s="6">
        <v>128866296</v>
      </c>
      <c r="E52" s="7">
        <v>116330893</v>
      </c>
      <c r="F52" s="8">
        <v>78871233</v>
      </c>
      <c r="G52" s="6">
        <v>79516904</v>
      </c>
      <c r="H52" s="6"/>
      <c r="I52" s="9">
        <v>72136983</v>
      </c>
      <c r="J52" s="10">
        <v>5644250</v>
      </c>
      <c r="K52" s="6">
        <v>5965972</v>
      </c>
      <c r="L52" s="7">
        <v>6300067</v>
      </c>
    </row>
    <row r="53" spans="1:12" ht="13.5">
      <c r="A53" s="79" t="s">
        <v>20</v>
      </c>
      <c r="B53" s="47"/>
      <c r="C53" s="6"/>
      <c r="D53" s="6"/>
      <c r="E53" s="7">
        <v>1110463</v>
      </c>
      <c r="F53" s="8">
        <v>3900000</v>
      </c>
      <c r="G53" s="6">
        <v>3900000</v>
      </c>
      <c r="H53" s="6"/>
      <c r="I53" s="9">
        <v>39282572</v>
      </c>
      <c r="J53" s="10">
        <v>4000000</v>
      </c>
      <c r="K53" s="6">
        <v>4228000</v>
      </c>
      <c r="L53" s="7">
        <v>-15307736</v>
      </c>
    </row>
    <row r="54" spans="1:12" ht="13.5">
      <c r="A54" s="79" t="s">
        <v>21</v>
      </c>
      <c r="B54" s="47"/>
      <c r="C54" s="6"/>
      <c r="D54" s="6"/>
      <c r="E54" s="7"/>
      <c r="F54" s="8"/>
      <c r="G54" s="6"/>
      <c r="H54" s="6"/>
      <c r="I54" s="9"/>
      <c r="J54" s="10"/>
      <c r="K54" s="6"/>
      <c r="L54" s="7"/>
    </row>
    <row r="55" spans="1:12" ht="13.5">
      <c r="A55" s="79" t="s">
        <v>22</v>
      </c>
      <c r="B55" s="47"/>
      <c r="C55" s="6"/>
      <c r="D55" s="6"/>
      <c r="E55" s="7"/>
      <c r="F55" s="8"/>
      <c r="G55" s="6"/>
      <c r="H55" s="6"/>
      <c r="I55" s="9"/>
      <c r="J55" s="10">
        <v>356842770</v>
      </c>
      <c r="K55" s="6">
        <v>-18723962</v>
      </c>
      <c r="L55" s="7"/>
    </row>
    <row r="56" spans="1:12" ht="13.5">
      <c r="A56" s="79" t="s">
        <v>23</v>
      </c>
      <c r="B56" s="47"/>
      <c r="C56" s="6">
        <v>2387370</v>
      </c>
      <c r="D56" s="6">
        <v>3311000</v>
      </c>
      <c r="E56" s="7">
        <v>7341716</v>
      </c>
      <c r="F56" s="8">
        <v>14000000</v>
      </c>
      <c r="G56" s="6">
        <v>14100000</v>
      </c>
      <c r="H56" s="6"/>
      <c r="I56" s="9">
        <v>7491338</v>
      </c>
      <c r="J56" s="10"/>
      <c r="K56" s="6"/>
      <c r="L56" s="7"/>
    </row>
    <row r="57" spans="1:12" ht="13.5">
      <c r="A57" s="80" t="s">
        <v>24</v>
      </c>
      <c r="B57" s="47"/>
      <c r="C57" s="21">
        <f>SUM(C52:C56)</f>
        <v>107393916</v>
      </c>
      <c r="D57" s="21">
        <f aca="true" t="shared" si="7" ref="D57:L57">SUM(D52:D56)</f>
        <v>132177296</v>
      </c>
      <c r="E57" s="22">
        <f t="shared" si="7"/>
        <v>124783072</v>
      </c>
      <c r="F57" s="23">
        <f t="shared" si="7"/>
        <v>96771233</v>
      </c>
      <c r="G57" s="21">
        <f t="shared" si="7"/>
        <v>97516904</v>
      </c>
      <c r="H57" s="21">
        <f>SUM(H52:H56)</f>
        <v>0</v>
      </c>
      <c r="I57" s="24">
        <f t="shared" si="7"/>
        <v>118910893</v>
      </c>
      <c r="J57" s="25">
        <f t="shared" si="7"/>
        <v>366487020</v>
      </c>
      <c r="K57" s="21">
        <f t="shared" si="7"/>
        <v>-8529990</v>
      </c>
      <c r="L57" s="22">
        <f t="shared" si="7"/>
        <v>-9007669</v>
      </c>
    </row>
    <row r="58" spans="1:12" ht="13.5">
      <c r="A58" s="77" t="s">
        <v>25</v>
      </c>
      <c r="B58" s="39"/>
      <c r="C58" s="6">
        <v>20845399</v>
      </c>
      <c r="D58" s="6">
        <v>5295681</v>
      </c>
      <c r="E58" s="7">
        <v>18374804</v>
      </c>
      <c r="F58" s="8">
        <v>22800000</v>
      </c>
      <c r="G58" s="6">
        <v>23008240</v>
      </c>
      <c r="H58" s="6"/>
      <c r="I58" s="9">
        <v>-5679149</v>
      </c>
      <c r="J58" s="10">
        <v>5200000</v>
      </c>
      <c r="K58" s="6">
        <v>5496400</v>
      </c>
      <c r="L58" s="7">
        <v>5804198</v>
      </c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>
        <v>72000</v>
      </c>
      <c r="J59" s="15"/>
      <c r="K59" s="11"/>
      <c r="L59" s="12"/>
    </row>
    <row r="60" spans="1:12" ht="13.5">
      <c r="A60" s="77" t="s">
        <v>27</v>
      </c>
      <c r="B60" s="39"/>
      <c r="C60" s="6">
        <v>74253000</v>
      </c>
      <c r="D60" s="6">
        <v>71544000</v>
      </c>
      <c r="E60" s="7">
        <v>71543700</v>
      </c>
      <c r="F60" s="8">
        <v>75000000</v>
      </c>
      <c r="G60" s="6">
        <v>75000000</v>
      </c>
      <c r="H60" s="6"/>
      <c r="I60" s="9">
        <v>71543700</v>
      </c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137946957</v>
      </c>
      <c r="D61" s="6">
        <v>156710104</v>
      </c>
      <c r="E61" s="7">
        <v>158922268</v>
      </c>
      <c r="F61" s="8">
        <v>140000000</v>
      </c>
      <c r="G61" s="6">
        <v>140090000</v>
      </c>
      <c r="H61" s="6"/>
      <c r="I61" s="9">
        <v>156628757</v>
      </c>
      <c r="J61" s="10">
        <v>2870000</v>
      </c>
      <c r="K61" s="6">
        <v>3033590</v>
      </c>
      <c r="L61" s="7">
        <v>3203470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95451</v>
      </c>
      <c r="D64" s="6">
        <v>40000</v>
      </c>
      <c r="E64" s="7">
        <v>284812</v>
      </c>
      <c r="F64" s="8">
        <v>50000</v>
      </c>
      <c r="G64" s="6">
        <v>50000</v>
      </c>
      <c r="H64" s="6"/>
      <c r="I64" s="9">
        <v>73046</v>
      </c>
      <c r="J64" s="10"/>
      <c r="K64" s="6"/>
      <c r="L64" s="7"/>
    </row>
    <row r="65" spans="1:12" ht="13.5">
      <c r="A65" s="70" t="s">
        <v>40</v>
      </c>
      <c r="B65" s="71"/>
      <c r="C65" s="72">
        <f>SUM(C57:C64)</f>
        <v>340534723</v>
      </c>
      <c r="D65" s="72">
        <f aca="true" t="shared" si="8" ref="D65:L65">SUM(D57:D64)</f>
        <v>365767081</v>
      </c>
      <c r="E65" s="73">
        <f t="shared" si="8"/>
        <v>373908656</v>
      </c>
      <c r="F65" s="74">
        <f t="shared" si="8"/>
        <v>334621233</v>
      </c>
      <c r="G65" s="72">
        <f t="shared" si="8"/>
        <v>335665144</v>
      </c>
      <c r="H65" s="72">
        <f>SUM(H57:H64)</f>
        <v>0</v>
      </c>
      <c r="I65" s="75">
        <f t="shared" si="8"/>
        <v>341549247</v>
      </c>
      <c r="J65" s="82">
        <f t="shared" si="8"/>
        <v>374557020</v>
      </c>
      <c r="K65" s="72">
        <f t="shared" si="8"/>
        <v>0</v>
      </c>
      <c r="L65" s="73">
        <f t="shared" si="8"/>
        <v>-1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21922791</v>
      </c>
      <c r="D68" s="60">
        <v>37966674</v>
      </c>
      <c r="E68" s="61">
        <v>25267477</v>
      </c>
      <c r="F68" s="62">
        <v>15000000</v>
      </c>
      <c r="G68" s="60">
        <v>15000000</v>
      </c>
      <c r="H68" s="60"/>
      <c r="I68" s="63">
        <v>21541697</v>
      </c>
      <c r="J68" s="64">
        <v>15000000</v>
      </c>
      <c r="K68" s="60">
        <v>15855000</v>
      </c>
      <c r="L68" s="61">
        <v>16742880</v>
      </c>
    </row>
    <row r="69" spans="1:12" ht="13.5">
      <c r="A69" s="84" t="s">
        <v>43</v>
      </c>
      <c r="B69" s="39" t="s">
        <v>44</v>
      </c>
      <c r="C69" s="60">
        <f>SUM(C75:C79)</f>
        <v>5037054</v>
      </c>
      <c r="D69" s="60">
        <f aca="true" t="shared" si="9" ref="D69:L69">SUM(D75:D79)</f>
        <v>1566301</v>
      </c>
      <c r="E69" s="61">
        <f t="shared" si="9"/>
        <v>3254762</v>
      </c>
      <c r="F69" s="62">
        <f t="shared" si="9"/>
        <v>4503000</v>
      </c>
      <c r="G69" s="60">
        <f t="shared" si="9"/>
        <v>4680000</v>
      </c>
      <c r="H69" s="60">
        <f>SUM(H75:H79)</f>
        <v>1286380</v>
      </c>
      <c r="I69" s="63">
        <f t="shared" si="9"/>
        <v>1356500</v>
      </c>
      <c r="J69" s="64">
        <f t="shared" si="9"/>
        <v>3445000</v>
      </c>
      <c r="K69" s="60">
        <f t="shared" si="9"/>
        <v>3641365</v>
      </c>
      <c r="L69" s="61">
        <f t="shared" si="9"/>
        <v>3845281</v>
      </c>
    </row>
    <row r="70" spans="1:12" ht="13.5">
      <c r="A70" s="79" t="s">
        <v>19</v>
      </c>
      <c r="B70" s="47"/>
      <c r="C70" s="6">
        <v>2658408</v>
      </c>
      <c r="D70" s="6">
        <v>464386</v>
      </c>
      <c r="E70" s="7">
        <v>1676535</v>
      </c>
      <c r="F70" s="8">
        <v>2000000</v>
      </c>
      <c r="G70" s="6">
        <v>2020000</v>
      </c>
      <c r="H70" s="6">
        <v>159484</v>
      </c>
      <c r="I70" s="9">
        <v>273701</v>
      </c>
      <c r="J70" s="10">
        <v>1000000</v>
      </c>
      <c r="K70" s="6">
        <v>1057000</v>
      </c>
      <c r="L70" s="7">
        <v>1116192</v>
      </c>
    </row>
    <row r="71" spans="1:12" ht="13.5">
      <c r="A71" s="79" t="s">
        <v>20</v>
      </c>
      <c r="B71" s="47"/>
      <c r="C71" s="6">
        <v>330864</v>
      </c>
      <c r="D71" s="6">
        <v>210801</v>
      </c>
      <c r="E71" s="7">
        <v>446674</v>
      </c>
      <c r="F71" s="8">
        <v>380000</v>
      </c>
      <c r="G71" s="6">
        <v>430000</v>
      </c>
      <c r="H71" s="6">
        <v>88769</v>
      </c>
      <c r="I71" s="9">
        <v>225831</v>
      </c>
      <c r="J71" s="10">
        <v>230000</v>
      </c>
      <c r="K71" s="6">
        <v>243110</v>
      </c>
      <c r="L71" s="7">
        <v>256724</v>
      </c>
    </row>
    <row r="72" spans="1:12" ht="13.5">
      <c r="A72" s="79" t="s">
        <v>21</v>
      </c>
      <c r="B72" s="47"/>
      <c r="C72" s="6"/>
      <c r="D72" s="6"/>
      <c r="E72" s="7"/>
      <c r="F72" s="8"/>
      <c r="G72" s="6"/>
      <c r="H72" s="6"/>
      <c r="I72" s="9"/>
      <c r="J72" s="10"/>
      <c r="K72" s="6"/>
      <c r="L72" s="7"/>
    </row>
    <row r="73" spans="1:12" ht="13.5">
      <c r="A73" s="79" t="s">
        <v>22</v>
      </c>
      <c r="B73" s="47"/>
      <c r="C73" s="6">
        <v>603510</v>
      </c>
      <c r="D73" s="6">
        <v>195658</v>
      </c>
      <c r="E73" s="7"/>
      <c r="F73" s="8"/>
      <c r="G73" s="6"/>
      <c r="H73" s="6">
        <v>109344</v>
      </c>
      <c r="I73" s="9">
        <v>14000</v>
      </c>
      <c r="J73" s="10"/>
      <c r="K73" s="6"/>
      <c r="L73" s="7"/>
    </row>
    <row r="74" spans="1:12" ht="13.5">
      <c r="A74" s="79" t="s">
        <v>23</v>
      </c>
      <c r="B74" s="47"/>
      <c r="C74" s="6">
        <v>445222</v>
      </c>
      <c r="D74" s="6">
        <v>111942</v>
      </c>
      <c r="E74" s="7">
        <v>242088</v>
      </c>
      <c r="F74" s="8">
        <v>250000</v>
      </c>
      <c r="G74" s="6">
        <v>250000</v>
      </c>
      <c r="H74" s="6">
        <v>126780</v>
      </c>
      <c r="I74" s="9">
        <v>138648</v>
      </c>
      <c r="J74" s="10">
        <v>1200000</v>
      </c>
      <c r="K74" s="6">
        <v>1268400</v>
      </c>
      <c r="L74" s="7">
        <v>1339430</v>
      </c>
    </row>
    <row r="75" spans="1:12" ht="13.5">
      <c r="A75" s="85" t="s">
        <v>24</v>
      </c>
      <c r="B75" s="47"/>
      <c r="C75" s="21">
        <f>SUM(C70:C74)</f>
        <v>4038004</v>
      </c>
      <c r="D75" s="21">
        <f aca="true" t="shared" si="10" ref="D75:L75">SUM(D70:D74)</f>
        <v>982787</v>
      </c>
      <c r="E75" s="22">
        <f t="shared" si="10"/>
        <v>2365297</v>
      </c>
      <c r="F75" s="23">
        <f t="shared" si="10"/>
        <v>2630000</v>
      </c>
      <c r="G75" s="21">
        <f t="shared" si="10"/>
        <v>2700000</v>
      </c>
      <c r="H75" s="21">
        <f>SUM(H70:H74)</f>
        <v>484377</v>
      </c>
      <c r="I75" s="24">
        <f t="shared" si="10"/>
        <v>652180</v>
      </c>
      <c r="J75" s="25">
        <f t="shared" si="10"/>
        <v>2430000</v>
      </c>
      <c r="K75" s="21">
        <f t="shared" si="10"/>
        <v>2568510</v>
      </c>
      <c r="L75" s="22">
        <f t="shared" si="10"/>
        <v>2712346</v>
      </c>
    </row>
    <row r="76" spans="1:12" ht="13.5">
      <c r="A76" s="86" t="s">
        <v>25</v>
      </c>
      <c r="B76" s="39"/>
      <c r="C76" s="6">
        <v>220410</v>
      </c>
      <c r="D76" s="6">
        <v>23981</v>
      </c>
      <c r="E76" s="7">
        <v>110742</v>
      </c>
      <c r="F76" s="8">
        <v>500000</v>
      </c>
      <c r="G76" s="6">
        <v>700000</v>
      </c>
      <c r="H76" s="6">
        <v>250559</v>
      </c>
      <c r="I76" s="9">
        <v>17925</v>
      </c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778640</v>
      </c>
      <c r="D79" s="6">
        <v>559533</v>
      </c>
      <c r="E79" s="7">
        <v>778723</v>
      </c>
      <c r="F79" s="8">
        <v>1373000</v>
      </c>
      <c r="G79" s="6">
        <v>1280000</v>
      </c>
      <c r="H79" s="6">
        <v>551444</v>
      </c>
      <c r="I79" s="9">
        <v>686395</v>
      </c>
      <c r="J79" s="10">
        <v>1015000</v>
      </c>
      <c r="K79" s="6">
        <v>1072855</v>
      </c>
      <c r="L79" s="7">
        <v>1132935</v>
      </c>
    </row>
    <row r="80" spans="1:12" ht="13.5">
      <c r="A80" s="87" t="s">
        <v>46</v>
      </c>
      <c r="B80" s="71"/>
      <c r="C80" s="72">
        <f>SUM(C68:C69)</f>
        <v>26959845</v>
      </c>
      <c r="D80" s="72">
        <f aca="true" t="shared" si="11" ref="D80:L80">SUM(D68:D69)</f>
        <v>39532975</v>
      </c>
      <c r="E80" s="73">
        <f t="shared" si="11"/>
        <v>28522239</v>
      </c>
      <c r="F80" s="74">
        <f t="shared" si="11"/>
        <v>19503000</v>
      </c>
      <c r="G80" s="72">
        <f t="shared" si="11"/>
        <v>19680000</v>
      </c>
      <c r="H80" s="72">
        <f>SUM(H68:H69)</f>
        <v>1286380</v>
      </c>
      <c r="I80" s="75">
        <f t="shared" si="11"/>
        <v>22898197</v>
      </c>
      <c r="J80" s="76">
        <f t="shared" si="11"/>
        <v>18445000</v>
      </c>
      <c r="K80" s="72">
        <f t="shared" si="11"/>
        <v>19496365</v>
      </c>
      <c r="L80" s="73">
        <f t="shared" si="11"/>
        <v>20588161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91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92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93</v>
      </c>
      <c r="B84" s="94"/>
      <c r="C84" s="95">
        <f aca="true" t="shared" si="14" ref="C84:L84">IF(ISERROR(ROUND(C69/C65,3)),0,(ROUND(C69/C65,3)))</f>
        <v>0.015</v>
      </c>
      <c r="D84" s="95">
        <f t="shared" si="14"/>
        <v>0.004</v>
      </c>
      <c r="E84" s="96">
        <f t="shared" si="14"/>
        <v>0.009</v>
      </c>
      <c r="F84" s="97">
        <f t="shared" si="14"/>
        <v>0.013</v>
      </c>
      <c r="G84" s="95">
        <f t="shared" si="14"/>
        <v>0.014</v>
      </c>
      <c r="H84" s="95">
        <f t="shared" si="14"/>
        <v>0</v>
      </c>
      <c r="I84" s="98">
        <f t="shared" si="14"/>
        <v>0.004</v>
      </c>
      <c r="J84" s="99">
        <f t="shared" si="14"/>
        <v>0.009</v>
      </c>
      <c r="K84" s="95">
        <f t="shared" si="14"/>
        <v>0</v>
      </c>
      <c r="L84" s="96">
        <f t="shared" si="14"/>
        <v>-3845281</v>
      </c>
    </row>
    <row r="85" spans="1:12" ht="13.5">
      <c r="A85" s="93" t="s">
        <v>94</v>
      </c>
      <c r="B85" s="94"/>
      <c r="C85" s="95">
        <f aca="true" t="shared" si="15" ref="C85:L85">IF(ISERROR(ROUND((C20+C69)/C65,2)),0,(ROUND((C20+C69)/C65,2)))</f>
        <v>0.01</v>
      </c>
      <c r="D85" s="95">
        <f t="shared" si="15"/>
        <v>0</v>
      </c>
      <c r="E85" s="96">
        <f t="shared" si="15"/>
        <v>0.01</v>
      </c>
      <c r="F85" s="97">
        <f t="shared" si="15"/>
        <v>0.01</v>
      </c>
      <c r="G85" s="95">
        <f t="shared" si="15"/>
        <v>0.01</v>
      </c>
      <c r="H85" s="95">
        <f t="shared" si="15"/>
        <v>0</v>
      </c>
      <c r="I85" s="98">
        <f t="shared" si="15"/>
        <v>0</v>
      </c>
      <c r="J85" s="99">
        <f t="shared" si="15"/>
        <v>0.01</v>
      </c>
      <c r="K85" s="95">
        <f t="shared" si="15"/>
        <v>0</v>
      </c>
      <c r="L85" s="96">
        <f t="shared" si="15"/>
        <v>-3845281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/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>
        <v>1448348</v>
      </c>
      <c r="I92" s="9"/>
      <c r="J92" s="10">
        <v>3445000</v>
      </c>
      <c r="K92" s="6">
        <v>3641365</v>
      </c>
      <c r="L92" s="26">
        <v>3845281</v>
      </c>
    </row>
    <row r="93" spans="1:12" ht="13.5">
      <c r="A93" s="87" t="s">
        <v>103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0</v>
      </c>
      <c r="G93" s="72">
        <f t="shared" si="16"/>
        <v>0</v>
      </c>
      <c r="H93" s="72">
        <f>SUM(H89:H92)</f>
        <v>1448348</v>
      </c>
      <c r="I93" s="75">
        <f t="shared" si="16"/>
        <v>0</v>
      </c>
      <c r="J93" s="76">
        <f t="shared" si="16"/>
        <v>3445000</v>
      </c>
      <c r="K93" s="72">
        <f t="shared" si="16"/>
        <v>3641365</v>
      </c>
      <c r="L93" s="121">
        <f t="shared" si="16"/>
        <v>3845281</v>
      </c>
    </row>
    <row r="94" spans="1:12" ht="13.5">
      <c r="A94" s="1" t="s">
        <v>95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96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97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98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99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100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101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102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64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105433153</v>
      </c>
      <c r="D5" s="40">
        <f aca="true" t="shared" si="0" ref="D5:L5">SUM(D11:D18)</f>
        <v>10201955</v>
      </c>
      <c r="E5" s="41">
        <f t="shared" si="0"/>
        <v>12902800</v>
      </c>
      <c r="F5" s="42">
        <f t="shared" si="0"/>
        <v>12490000</v>
      </c>
      <c r="G5" s="40">
        <f t="shared" si="0"/>
        <v>16154372</v>
      </c>
      <c r="H5" s="40">
        <f>SUM(H11:H18)</f>
        <v>14872038</v>
      </c>
      <c r="I5" s="43">
        <f t="shared" si="0"/>
        <v>14165849</v>
      </c>
      <c r="J5" s="44">
        <f t="shared" si="0"/>
        <v>0</v>
      </c>
      <c r="K5" s="40">
        <f t="shared" si="0"/>
        <v>0</v>
      </c>
      <c r="L5" s="41">
        <f t="shared" si="0"/>
        <v>0</v>
      </c>
    </row>
    <row r="6" spans="1:12" ht="13.5">
      <c r="A6" s="46" t="s">
        <v>19</v>
      </c>
      <c r="B6" s="47"/>
      <c r="C6" s="6">
        <v>98635952</v>
      </c>
      <c r="D6" s="6"/>
      <c r="E6" s="7">
        <v>8599904</v>
      </c>
      <c r="F6" s="8"/>
      <c r="G6" s="6"/>
      <c r="H6" s="6">
        <v>2913470</v>
      </c>
      <c r="I6" s="9"/>
      <c r="J6" s="10"/>
      <c r="K6" s="6"/>
      <c r="L6" s="7"/>
    </row>
    <row r="7" spans="1:12" ht="13.5">
      <c r="A7" s="46" t="s">
        <v>20</v>
      </c>
      <c r="B7" s="47"/>
      <c r="C7" s="6"/>
      <c r="D7" s="6">
        <v>2851910</v>
      </c>
      <c r="E7" s="7">
        <v>2264387</v>
      </c>
      <c r="F7" s="8">
        <v>6500000</v>
      </c>
      <c r="G7" s="6">
        <v>1350000</v>
      </c>
      <c r="H7" s="6">
        <v>4705268</v>
      </c>
      <c r="I7" s="9">
        <v>4770781</v>
      </c>
      <c r="J7" s="10"/>
      <c r="K7" s="6"/>
      <c r="L7" s="7"/>
    </row>
    <row r="8" spans="1:12" ht="13.5">
      <c r="A8" s="46" t="s">
        <v>21</v>
      </c>
      <c r="B8" s="47"/>
      <c r="C8" s="6"/>
      <c r="D8" s="6"/>
      <c r="E8" s="7"/>
      <c r="F8" s="8"/>
      <c r="G8" s="6"/>
      <c r="H8" s="6"/>
      <c r="I8" s="9"/>
      <c r="J8" s="10"/>
      <c r="K8" s="6"/>
      <c r="L8" s="7"/>
    </row>
    <row r="9" spans="1:12" ht="13.5">
      <c r="A9" s="46" t="s">
        <v>22</v>
      </c>
      <c r="B9" s="47"/>
      <c r="C9" s="6"/>
      <c r="D9" s="6"/>
      <c r="E9" s="7"/>
      <c r="F9" s="8"/>
      <c r="G9" s="6"/>
      <c r="H9" s="6"/>
      <c r="I9" s="9"/>
      <c r="J9" s="10"/>
      <c r="K9" s="6"/>
      <c r="L9" s="7"/>
    </row>
    <row r="10" spans="1:12" ht="13.5">
      <c r="A10" s="46" t="s">
        <v>23</v>
      </c>
      <c r="B10" s="47"/>
      <c r="C10" s="6"/>
      <c r="D10" s="6"/>
      <c r="E10" s="7"/>
      <c r="F10" s="8"/>
      <c r="G10" s="6">
        <v>6731488</v>
      </c>
      <c r="H10" s="6">
        <v>939833</v>
      </c>
      <c r="I10" s="9">
        <v>113044</v>
      </c>
      <c r="J10" s="10"/>
      <c r="K10" s="6"/>
      <c r="L10" s="7"/>
    </row>
    <row r="11" spans="1:12" ht="13.5">
      <c r="A11" s="48" t="s">
        <v>24</v>
      </c>
      <c r="B11" s="47"/>
      <c r="C11" s="21">
        <f>SUM(C6:C10)</f>
        <v>98635952</v>
      </c>
      <c r="D11" s="21">
        <f aca="true" t="shared" si="1" ref="D11:L11">SUM(D6:D10)</f>
        <v>2851910</v>
      </c>
      <c r="E11" s="22">
        <f t="shared" si="1"/>
        <v>10864291</v>
      </c>
      <c r="F11" s="23">
        <f t="shared" si="1"/>
        <v>6500000</v>
      </c>
      <c r="G11" s="21">
        <f t="shared" si="1"/>
        <v>8081488</v>
      </c>
      <c r="H11" s="21">
        <f>SUM(H6:H10)</f>
        <v>8558571</v>
      </c>
      <c r="I11" s="24">
        <f t="shared" si="1"/>
        <v>4883825</v>
      </c>
      <c r="J11" s="25">
        <f t="shared" si="1"/>
        <v>0</v>
      </c>
      <c r="K11" s="21">
        <f t="shared" si="1"/>
        <v>0</v>
      </c>
      <c r="L11" s="22">
        <f t="shared" si="1"/>
        <v>0</v>
      </c>
    </row>
    <row r="12" spans="1:12" ht="13.5">
      <c r="A12" s="49" t="s">
        <v>25</v>
      </c>
      <c r="B12" s="39"/>
      <c r="C12" s="6">
        <v>326062</v>
      </c>
      <c r="D12" s="6"/>
      <c r="E12" s="7"/>
      <c r="F12" s="8">
        <v>1000000</v>
      </c>
      <c r="G12" s="6">
        <v>385880</v>
      </c>
      <c r="H12" s="6"/>
      <c r="I12" s="9"/>
      <c r="J12" s="10"/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>
        <v>1000000</v>
      </c>
      <c r="G14" s="6"/>
      <c r="H14" s="6">
        <v>223728</v>
      </c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6431346</v>
      </c>
      <c r="D15" s="6">
        <v>6894870</v>
      </c>
      <c r="E15" s="7">
        <v>1555833</v>
      </c>
      <c r="F15" s="8">
        <v>3790000</v>
      </c>
      <c r="G15" s="6">
        <v>7503152</v>
      </c>
      <c r="H15" s="6">
        <v>6072260</v>
      </c>
      <c r="I15" s="9">
        <v>8592373</v>
      </c>
      <c r="J15" s="10"/>
      <c r="K15" s="6"/>
      <c r="L15" s="7"/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>
        <v>39793</v>
      </c>
      <c r="D18" s="16">
        <v>455175</v>
      </c>
      <c r="E18" s="17">
        <v>482676</v>
      </c>
      <c r="F18" s="18">
        <v>200000</v>
      </c>
      <c r="G18" s="16">
        <v>183852</v>
      </c>
      <c r="H18" s="16">
        <v>17479</v>
      </c>
      <c r="I18" s="19">
        <v>689651</v>
      </c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25076329</v>
      </c>
      <c r="D20" s="53">
        <f aca="true" t="shared" si="2" ref="D20:L20">SUM(D26:D33)</f>
        <v>25392178</v>
      </c>
      <c r="E20" s="54">
        <f t="shared" si="2"/>
        <v>24031650</v>
      </c>
      <c r="F20" s="55">
        <f t="shared" si="2"/>
        <v>28639650</v>
      </c>
      <c r="G20" s="53">
        <f t="shared" si="2"/>
        <v>21639650</v>
      </c>
      <c r="H20" s="53">
        <f>SUM(H26:H33)</f>
        <v>19072146</v>
      </c>
      <c r="I20" s="56">
        <f t="shared" si="2"/>
        <v>21709413</v>
      </c>
      <c r="J20" s="57">
        <f t="shared" si="2"/>
        <v>32145300</v>
      </c>
      <c r="K20" s="53">
        <f t="shared" si="2"/>
        <v>31534200</v>
      </c>
      <c r="L20" s="54">
        <f t="shared" si="2"/>
        <v>39999100</v>
      </c>
    </row>
    <row r="21" spans="1:12" ht="13.5">
      <c r="A21" s="46" t="s">
        <v>19</v>
      </c>
      <c r="B21" s="47"/>
      <c r="C21" s="6">
        <v>21906802</v>
      </c>
      <c r="D21" s="6">
        <v>24170483</v>
      </c>
      <c r="E21" s="7">
        <v>22170524</v>
      </c>
      <c r="F21" s="8">
        <v>18519955</v>
      </c>
      <c r="G21" s="6">
        <v>20619949</v>
      </c>
      <c r="H21" s="6">
        <v>15702326</v>
      </c>
      <c r="I21" s="9">
        <v>18365374</v>
      </c>
      <c r="J21" s="10">
        <v>15645300</v>
      </c>
      <c r="K21" s="6">
        <v>28534200</v>
      </c>
      <c r="L21" s="7">
        <v>29999100</v>
      </c>
    </row>
    <row r="22" spans="1:12" ht="13.5">
      <c r="A22" s="46" t="s">
        <v>20</v>
      </c>
      <c r="B22" s="47"/>
      <c r="C22" s="6">
        <v>967204</v>
      </c>
      <c r="D22" s="6"/>
      <c r="E22" s="7">
        <v>1731383</v>
      </c>
      <c r="F22" s="8">
        <v>2000000</v>
      </c>
      <c r="G22" s="6"/>
      <c r="H22" s="6">
        <v>2458048</v>
      </c>
      <c r="I22" s="9">
        <v>2432268</v>
      </c>
      <c r="J22" s="10">
        <v>9200000</v>
      </c>
      <c r="K22" s="6">
        <v>3000000</v>
      </c>
      <c r="L22" s="7">
        <v>10000000</v>
      </c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22874006</v>
      </c>
      <c r="D26" s="21">
        <f t="shared" si="3"/>
        <v>24170483</v>
      </c>
      <c r="E26" s="22">
        <f t="shared" si="3"/>
        <v>23901907</v>
      </c>
      <c r="F26" s="23">
        <f t="shared" si="3"/>
        <v>20519955</v>
      </c>
      <c r="G26" s="21">
        <f t="shared" si="3"/>
        <v>20619949</v>
      </c>
      <c r="H26" s="21">
        <f>SUM(H21:H25)</f>
        <v>18160374</v>
      </c>
      <c r="I26" s="24">
        <f t="shared" si="3"/>
        <v>20797642</v>
      </c>
      <c r="J26" s="25">
        <f t="shared" si="3"/>
        <v>24845300</v>
      </c>
      <c r="K26" s="21">
        <f t="shared" si="3"/>
        <v>31534200</v>
      </c>
      <c r="L26" s="22">
        <f t="shared" si="3"/>
        <v>39999100</v>
      </c>
    </row>
    <row r="27" spans="1:12" ht="13.5">
      <c r="A27" s="49" t="s">
        <v>25</v>
      </c>
      <c r="B27" s="59"/>
      <c r="C27" s="6">
        <v>2202323</v>
      </c>
      <c r="D27" s="6">
        <v>1221695</v>
      </c>
      <c r="E27" s="7">
        <v>129743</v>
      </c>
      <c r="F27" s="8">
        <v>8119695</v>
      </c>
      <c r="G27" s="6">
        <v>1019701</v>
      </c>
      <c r="H27" s="6">
        <v>911772</v>
      </c>
      <c r="I27" s="9">
        <v>911771</v>
      </c>
      <c r="J27" s="10">
        <v>7300000</v>
      </c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120542754</v>
      </c>
      <c r="D36" s="6">
        <f t="shared" si="4"/>
        <v>24170483</v>
      </c>
      <c r="E36" s="7">
        <f t="shared" si="4"/>
        <v>30770428</v>
      </c>
      <c r="F36" s="8">
        <f t="shared" si="4"/>
        <v>18519955</v>
      </c>
      <c r="G36" s="6">
        <f t="shared" si="4"/>
        <v>20619949</v>
      </c>
      <c r="H36" s="6">
        <f>H6+H21</f>
        <v>18615796</v>
      </c>
      <c r="I36" s="9">
        <f t="shared" si="4"/>
        <v>18365374</v>
      </c>
      <c r="J36" s="10">
        <f t="shared" si="4"/>
        <v>15645300</v>
      </c>
      <c r="K36" s="6">
        <f t="shared" si="4"/>
        <v>28534200</v>
      </c>
      <c r="L36" s="7">
        <f t="shared" si="4"/>
        <v>29999100</v>
      </c>
    </row>
    <row r="37" spans="1:12" ht="13.5">
      <c r="A37" s="46" t="s">
        <v>20</v>
      </c>
      <c r="B37" s="47"/>
      <c r="C37" s="6">
        <f t="shared" si="4"/>
        <v>967204</v>
      </c>
      <c r="D37" s="6">
        <f t="shared" si="4"/>
        <v>2851910</v>
      </c>
      <c r="E37" s="7">
        <f t="shared" si="4"/>
        <v>3995770</v>
      </c>
      <c r="F37" s="8">
        <f t="shared" si="4"/>
        <v>8500000</v>
      </c>
      <c r="G37" s="6">
        <f t="shared" si="4"/>
        <v>1350000</v>
      </c>
      <c r="H37" s="6">
        <f>H7+H22</f>
        <v>7163316</v>
      </c>
      <c r="I37" s="9">
        <f t="shared" si="4"/>
        <v>7203049</v>
      </c>
      <c r="J37" s="10">
        <f t="shared" si="4"/>
        <v>9200000</v>
      </c>
      <c r="K37" s="6">
        <f t="shared" si="4"/>
        <v>3000000</v>
      </c>
      <c r="L37" s="7">
        <f t="shared" si="4"/>
        <v>10000000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0</v>
      </c>
      <c r="E38" s="7">
        <f t="shared" si="4"/>
        <v>0</v>
      </c>
      <c r="F38" s="8">
        <f t="shared" si="4"/>
        <v>0</v>
      </c>
      <c r="G38" s="6">
        <f t="shared" si="4"/>
        <v>0</v>
      </c>
      <c r="H38" s="6">
        <f>H8+H23</f>
        <v>0</v>
      </c>
      <c r="I38" s="9">
        <f t="shared" si="4"/>
        <v>0</v>
      </c>
      <c r="J38" s="10">
        <f t="shared" si="4"/>
        <v>0</v>
      </c>
      <c r="K38" s="6">
        <f t="shared" si="4"/>
        <v>0</v>
      </c>
      <c r="L38" s="7">
        <f t="shared" si="4"/>
        <v>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0</v>
      </c>
      <c r="G39" s="6">
        <f t="shared" si="4"/>
        <v>0</v>
      </c>
      <c r="H39" s="6">
        <f>H9+H24</f>
        <v>0</v>
      </c>
      <c r="I39" s="9">
        <f t="shared" si="4"/>
        <v>0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0</v>
      </c>
      <c r="E40" s="7">
        <f t="shared" si="4"/>
        <v>0</v>
      </c>
      <c r="F40" s="8">
        <f t="shared" si="4"/>
        <v>0</v>
      </c>
      <c r="G40" s="6">
        <f t="shared" si="4"/>
        <v>6731488</v>
      </c>
      <c r="H40" s="6">
        <f>H10+H25</f>
        <v>939833</v>
      </c>
      <c r="I40" s="9">
        <f t="shared" si="4"/>
        <v>113044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121509958</v>
      </c>
      <c r="D41" s="21">
        <f aca="true" t="shared" si="5" ref="D41:L41">SUM(D36:D40)</f>
        <v>27022393</v>
      </c>
      <c r="E41" s="22">
        <f t="shared" si="5"/>
        <v>34766198</v>
      </c>
      <c r="F41" s="23">
        <f t="shared" si="5"/>
        <v>27019955</v>
      </c>
      <c r="G41" s="21">
        <f t="shared" si="5"/>
        <v>28701437</v>
      </c>
      <c r="H41" s="21">
        <f>SUM(H36:H40)</f>
        <v>26718945</v>
      </c>
      <c r="I41" s="24">
        <f t="shared" si="5"/>
        <v>25681467</v>
      </c>
      <c r="J41" s="25">
        <f t="shared" si="5"/>
        <v>24845300</v>
      </c>
      <c r="K41" s="21">
        <f t="shared" si="5"/>
        <v>31534200</v>
      </c>
      <c r="L41" s="22">
        <f t="shared" si="5"/>
        <v>39999100</v>
      </c>
    </row>
    <row r="42" spans="1:12" ht="13.5">
      <c r="A42" s="49" t="s">
        <v>25</v>
      </c>
      <c r="B42" s="39"/>
      <c r="C42" s="6">
        <f t="shared" si="4"/>
        <v>2528385</v>
      </c>
      <c r="D42" s="6">
        <f t="shared" si="4"/>
        <v>1221695</v>
      </c>
      <c r="E42" s="61">
        <f t="shared" si="4"/>
        <v>129743</v>
      </c>
      <c r="F42" s="62">
        <f t="shared" si="4"/>
        <v>9119695</v>
      </c>
      <c r="G42" s="60">
        <f t="shared" si="4"/>
        <v>1405581</v>
      </c>
      <c r="H42" s="60">
        <f t="shared" si="4"/>
        <v>911772</v>
      </c>
      <c r="I42" s="63">
        <f t="shared" si="4"/>
        <v>911771</v>
      </c>
      <c r="J42" s="64">
        <f t="shared" si="4"/>
        <v>7300000</v>
      </c>
      <c r="K42" s="60">
        <f t="shared" si="4"/>
        <v>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1000000</v>
      </c>
      <c r="G44" s="60">
        <f t="shared" si="4"/>
        <v>0</v>
      </c>
      <c r="H44" s="60">
        <f t="shared" si="4"/>
        <v>223728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6431346</v>
      </c>
      <c r="D45" s="6">
        <f t="shared" si="4"/>
        <v>6894870</v>
      </c>
      <c r="E45" s="61">
        <f t="shared" si="4"/>
        <v>1555833</v>
      </c>
      <c r="F45" s="62">
        <f t="shared" si="4"/>
        <v>3790000</v>
      </c>
      <c r="G45" s="60">
        <f t="shared" si="4"/>
        <v>7503152</v>
      </c>
      <c r="H45" s="60">
        <f t="shared" si="4"/>
        <v>6072260</v>
      </c>
      <c r="I45" s="63">
        <f t="shared" si="4"/>
        <v>8592373</v>
      </c>
      <c r="J45" s="64">
        <f t="shared" si="4"/>
        <v>0</v>
      </c>
      <c r="K45" s="60">
        <f t="shared" si="4"/>
        <v>0</v>
      </c>
      <c r="L45" s="61">
        <f t="shared" si="4"/>
        <v>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39793</v>
      </c>
      <c r="D48" s="6">
        <f t="shared" si="4"/>
        <v>455175</v>
      </c>
      <c r="E48" s="61">
        <f t="shared" si="4"/>
        <v>482676</v>
      </c>
      <c r="F48" s="62">
        <f t="shared" si="4"/>
        <v>200000</v>
      </c>
      <c r="G48" s="60">
        <f t="shared" si="4"/>
        <v>183852</v>
      </c>
      <c r="H48" s="60">
        <f t="shared" si="4"/>
        <v>17479</v>
      </c>
      <c r="I48" s="63">
        <f t="shared" si="4"/>
        <v>689651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130509482</v>
      </c>
      <c r="D49" s="72">
        <f aca="true" t="shared" si="6" ref="D49:L49">SUM(D41:D48)</f>
        <v>35594133</v>
      </c>
      <c r="E49" s="73">
        <f t="shared" si="6"/>
        <v>36934450</v>
      </c>
      <c r="F49" s="74">
        <f t="shared" si="6"/>
        <v>41129650</v>
      </c>
      <c r="G49" s="72">
        <f t="shared" si="6"/>
        <v>37794022</v>
      </c>
      <c r="H49" s="72">
        <f>SUM(H41:H48)</f>
        <v>33944184</v>
      </c>
      <c r="I49" s="75">
        <f t="shared" si="6"/>
        <v>35875262</v>
      </c>
      <c r="J49" s="76">
        <f t="shared" si="6"/>
        <v>32145300</v>
      </c>
      <c r="K49" s="72">
        <f t="shared" si="6"/>
        <v>31534200</v>
      </c>
      <c r="L49" s="73">
        <f t="shared" si="6"/>
        <v>39999100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293980651</v>
      </c>
      <c r="D52" s="6">
        <v>297408880</v>
      </c>
      <c r="E52" s="7">
        <v>274296968</v>
      </c>
      <c r="F52" s="8">
        <v>297408881</v>
      </c>
      <c r="G52" s="6">
        <v>264330912</v>
      </c>
      <c r="H52" s="6"/>
      <c r="I52" s="9">
        <v>266544821</v>
      </c>
      <c r="J52" s="10">
        <v>15645300</v>
      </c>
      <c r="K52" s="6">
        <v>28534200</v>
      </c>
      <c r="L52" s="7">
        <v>29999100</v>
      </c>
    </row>
    <row r="53" spans="1:12" ht="13.5">
      <c r="A53" s="79" t="s">
        <v>20</v>
      </c>
      <c r="B53" s="47"/>
      <c r="C53" s="6">
        <v>40776233</v>
      </c>
      <c r="D53" s="6">
        <v>41383674</v>
      </c>
      <c r="E53" s="7">
        <v>37787655</v>
      </c>
      <c r="F53" s="8">
        <v>41383673</v>
      </c>
      <c r="G53" s="6">
        <v>53403748</v>
      </c>
      <c r="H53" s="6"/>
      <c r="I53" s="9">
        <v>41873378</v>
      </c>
      <c r="J53" s="10">
        <v>9200000</v>
      </c>
      <c r="K53" s="6">
        <v>3000000</v>
      </c>
      <c r="L53" s="7">
        <v>505056864</v>
      </c>
    </row>
    <row r="54" spans="1:12" ht="13.5">
      <c r="A54" s="79" t="s">
        <v>21</v>
      </c>
      <c r="B54" s="47"/>
      <c r="C54" s="6">
        <v>7294052</v>
      </c>
      <c r="D54" s="6">
        <v>7042334</v>
      </c>
      <c r="E54" s="7"/>
      <c r="F54" s="8"/>
      <c r="G54" s="6"/>
      <c r="H54" s="6"/>
      <c r="I54" s="9"/>
      <c r="J54" s="10"/>
      <c r="K54" s="6"/>
      <c r="L54" s="7"/>
    </row>
    <row r="55" spans="1:12" ht="13.5">
      <c r="A55" s="79" t="s">
        <v>22</v>
      </c>
      <c r="B55" s="47"/>
      <c r="C55" s="6"/>
      <c r="D55" s="6"/>
      <c r="E55" s="7"/>
      <c r="F55" s="8"/>
      <c r="G55" s="6"/>
      <c r="H55" s="6"/>
      <c r="I55" s="9"/>
      <c r="J55" s="10"/>
      <c r="K55" s="6"/>
      <c r="L55" s="7"/>
    </row>
    <row r="56" spans="1:12" ht="13.5">
      <c r="A56" s="79" t="s">
        <v>23</v>
      </c>
      <c r="B56" s="47"/>
      <c r="C56" s="6"/>
      <c r="D56" s="6">
        <v>8976249</v>
      </c>
      <c r="E56" s="7">
        <v>2688386</v>
      </c>
      <c r="F56" s="8">
        <v>7042334</v>
      </c>
      <c r="G56" s="6">
        <v>13773822</v>
      </c>
      <c r="H56" s="6"/>
      <c r="I56" s="9">
        <v>2975903</v>
      </c>
      <c r="J56" s="10"/>
      <c r="K56" s="6">
        <v>475147584</v>
      </c>
      <c r="L56" s="7"/>
    </row>
    <row r="57" spans="1:12" ht="13.5">
      <c r="A57" s="80" t="s">
        <v>24</v>
      </c>
      <c r="B57" s="47"/>
      <c r="C57" s="21">
        <f>SUM(C52:C56)</f>
        <v>342050936</v>
      </c>
      <c r="D57" s="21">
        <f aca="true" t="shared" si="7" ref="D57:L57">SUM(D52:D56)</f>
        <v>354811137</v>
      </c>
      <c r="E57" s="22">
        <f t="shared" si="7"/>
        <v>314773009</v>
      </c>
      <c r="F57" s="23">
        <f t="shared" si="7"/>
        <v>345834888</v>
      </c>
      <c r="G57" s="21">
        <f t="shared" si="7"/>
        <v>331508482</v>
      </c>
      <c r="H57" s="21">
        <f>SUM(H52:H56)</f>
        <v>0</v>
      </c>
      <c r="I57" s="24">
        <f t="shared" si="7"/>
        <v>311394102</v>
      </c>
      <c r="J57" s="25">
        <f t="shared" si="7"/>
        <v>24845300</v>
      </c>
      <c r="K57" s="21">
        <f t="shared" si="7"/>
        <v>506681784</v>
      </c>
      <c r="L57" s="22">
        <f t="shared" si="7"/>
        <v>535055964</v>
      </c>
    </row>
    <row r="58" spans="1:12" ht="13.5">
      <c r="A58" s="77" t="s">
        <v>25</v>
      </c>
      <c r="B58" s="39"/>
      <c r="C58" s="6"/>
      <c r="D58" s="6"/>
      <c r="E58" s="7">
        <v>129743</v>
      </c>
      <c r="F58" s="8">
        <v>-1</v>
      </c>
      <c r="G58" s="6">
        <v>2425277</v>
      </c>
      <c r="H58" s="6"/>
      <c r="I58" s="9">
        <v>1478878</v>
      </c>
      <c r="J58" s="10">
        <v>454513058</v>
      </c>
      <c r="K58" s="6"/>
      <c r="L58" s="7"/>
    </row>
    <row r="59" spans="1:12" ht="13.5">
      <c r="A59" s="77" t="s">
        <v>26</v>
      </c>
      <c r="B59" s="39"/>
      <c r="C59" s="11">
        <v>563500</v>
      </c>
      <c r="D59" s="11">
        <v>610183</v>
      </c>
      <c r="E59" s="12">
        <v>610183</v>
      </c>
      <c r="F59" s="13">
        <v>610182</v>
      </c>
      <c r="G59" s="11">
        <v>610183</v>
      </c>
      <c r="H59" s="11"/>
      <c r="I59" s="14">
        <v>610183</v>
      </c>
      <c r="J59" s="15"/>
      <c r="K59" s="11"/>
      <c r="L59" s="12"/>
    </row>
    <row r="60" spans="1:12" ht="13.5">
      <c r="A60" s="77" t="s">
        <v>27</v>
      </c>
      <c r="B60" s="39"/>
      <c r="C60" s="6">
        <v>57960022</v>
      </c>
      <c r="D60" s="6">
        <v>58864620</v>
      </c>
      <c r="E60" s="7">
        <v>56815964</v>
      </c>
      <c r="F60" s="8">
        <v>55473917</v>
      </c>
      <c r="G60" s="6">
        <v>57166415</v>
      </c>
      <c r="H60" s="6"/>
      <c r="I60" s="9">
        <v>55001082</v>
      </c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64431818</v>
      </c>
      <c r="D61" s="6">
        <v>57570855</v>
      </c>
      <c r="E61" s="7">
        <v>126873464</v>
      </c>
      <c r="F61" s="8">
        <v>65983313</v>
      </c>
      <c r="G61" s="6">
        <v>62401698</v>
      </c>
      <c r="H61" s="6"/>
      <c r="I61" s="9">
        <v>82950408</v>
      </c>
      <c r="J61" s="10"/>
      <c r="K61" s="6"/>
      <c r="L61" s="7"/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>
        <v>1358970</v>
      </c>
      <c r="J62" s="10"/>
      <c r="K62" s="6"/>
      <c r="L62" s="7"/>
    </row>
    <row r="63" spans="1:12" ht="13.5">
      <c r="A63" s="77" t="s">
        <v>31</v>
      </c>
      <c r="B63" s="39"/>
      <c r="C63" s="6">
        <v>610183</v>
      </c>
      <c r="D63" s="6">
        <v>4931102</v>
      </c>
      <c r="E63" s="7">
        <v>4931102</v>
      </c>
      <c r="F63" s="8">
        <v>610183</v>
      </c>
      <c r="G63" s="6">
        <v>4931102</v>
      </c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249065</v>
      </c>
      <c r="D64" s="6">
        <v>612917</v>
      </c>
      <c r="E64" s="7">
        <v>1262693</v>
      </c>
      <c r="F64" s="8">
        <v>991586</v>
      </c>
      <c r="G64" s="6">
        <v>942808</v>
      </c>
      <c r="H64" s="6"/>
      <c r="I64" s="9">
        <v>1190149</v>
      </c>
      <c r="J64" s="10"/>
      <c r="K64" s="6"/>
      <c r="L64" s="7"/>
    </row>
    <row r="65" spans="1:12" ht="13.5">
      <c r="A65" s="70" t="s">
        <v>40</v>
      </c>
      <c r="B65" s="71"/>
      <c r="C65" s="72">
        <f>SUM(C57:C64)</f>
        <v>465865524</v>
      </c>
      <c r="D65" s="72">
        <f aca="true" t="shared" si="8" ref="D65:L65">SUM(D57:D64)</f>
        <v>477400814</v>
      </c>
      <c r="E65" s="73">
        <f t="shared" si="8"/>
        <v>505396158</v>
      </c>
      <c r="F65" s="74">
        <f t="shared" si="8"/>
        <v>469504068</v>
      </c>
      <c r="G65" s="72">
        <f t="shared" si="8"/>
        <v>459985965</v>
      </c>
      <c r="H65" s="72">
        <f>SUM(H57:H64)</f>
        <v>0</v>
      </c>
      <c r="I65" s="75">
        <f t="shared" si="8"/>
        <v>453983772</v>
      </c>
      <c r="J65" s="82">
        <f t="shared" si="8"/>
        <v>479358358</v>
      </c>
      <c r="K65" s="72">
        <f t="shared" si="8"/>
        <v>506681784</v>
      </c>
      <c r="L65" s="73">
        <f t="shared" si="8"/>
        <v>535055964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23913786</v>
      </c>
      <c r="D68" s="60">
        <v>30236642</v>
      </c>
      <c r="E68" s="61">
        <v>28845440</v>
      </c>
      <c r="F68" s="62">
        <v>30000000</v>
      </c>
      <c r="G68" s="60">
        <v>30000000</v>
      </c>
      <c r="H68" s="60"/>
      <c r="I68" s="63">
        <v>29037532</v>
      </c>
      <c r="J68" s="64">
        <v>26000000</v>
      </c>
      <c r="K68" s="60">
        <v>27482000</v>
      </c>
      <c r="L68" s="61">
        <v>29020992</v>
      </c>
    </row>
    <row r="69" spans="1:12" ht="13.5">
      <c r="A69" s="84" t="s">
        <v>43</v>
      </c>
      <c r="B69" s="39" t="s">
        <v>44</v>
      </c>
      <c r="C69" s="60">
        <f>SUM(C75:C79)</f>
        <v>6034720</v>
      </c>
      <c r="D69" s="60">
        <f aca="true" t="shared" si="9" ref="D69:L69">SUM(D75:D79)</f>
        <v>6721837</v>
      </c>
      <c r="E69" s="61">
        <f t="shared" si="9"/>
        <v>0</v>
      </c>
      <c r="F69" s="62">
        <f t="shared" si="9"/>
        <v>7586558</v>
      </c>
      <c r="G69" s="60">
        <f t="shared" si="9"/>
        <v>0</v>
      </c>
      <c r="H69" s="60">
        <f>SUM(H75:H79)</f>
        <v>0</v>
      </c>
      <c r="I69" s="63">
        <f t="shared" si="9"/>
        <v>0</v>
      </c>
      <c r="J69" s="64">
        <f t="shared" si="9"/>
        <v>7565766</v>
      </c>
      <c r="K69" s="60">
        <f t="shared" si="9"/>
        <v>7997015</v>
      </c>
      <c r="L69" s="61">
        <f t="shared" si="9"/>
        <v>8444847</v>
      </c>
    </row>
    <row r="70" spans="1:12" ht="13.5">
      <c r="A70" s="79" t="s">
        <v>19</v>
      </c>
      <c r="B70" s="47"/>
      <c r="C70" s="6">
        <v>2244399</v>
      </c>
      <c r="D70" s="6">
        <v>1609777</v>
      </c>
      <c r="E70" s="7"/>
      <c r="F70" s="8">
        <v>2100000</v>
      </c>
      <c r="G70" s="6"/>
      <c r="H70" s="6"/>
      <c r="I70" s="9"/>
      <c r="J70" s="10">
        <v>2710000</v>
      </c>
      <c r="K70" s="6">
        <v>2864470</v>
      </c>
      <c r="L70" s="7">
        <v>3024880</v>
      </c>
    </row>
    <row r="71" spans="1:12" ht="13.5">
      <c r="A71" s="79" t="s">
        <v>20</v>
      </c>
      <c r="B71" s="47"/>
      <c r="C71" s="6">
        <v>374828</v>
      </c>
      <c r="D71" s="6">
        <v>363517</v>
      </c>
      <c r="E71" s="7"/>
      <c r="F71" s="8">
        <v>542000</v>
      </c>
      <c r="G71" s="6"/>
      <c r="H71" s="6"/>
      <c r="I71" s="9"/>
      <c r="J71" s="10">
        <v>550000</v>
      </c>
      <c r="K71" s="6">
        <v>581350</v>
      </c>
      <c r="L71" s="7">
        <v>613906</v>
      </c>
    </row>
    <row r="72" spans="1:12" ht="13.5">
      <c r="A72" s="79" t="s">
        <v>21</v>
      </c>
      <c r="B72" s="47"/>
      <c r="C72" s="6"/>
      <c r="D72" s="6"/>
      <c r="E72" s="7"/>
      <c r="F72" s="8"/>
      <c r="G72" s="6"/>
      <c r="H72" s="6"/>
      <c r="I72" s="9"/>
      <c r="J72" s="10"/>
      <c r="K72" s="6"/>
      <c r="L72" s="7"/>
    </row>
    <row r="73" spans="1:12" ht="13.5">
      <c r="A73" s="79" t="s">
        <v>22</v>
      </c>
      <c r="B73" s="47"/>
      <c r="C73" s="6"/>
      <c r="D73" s="6"/>
      <c r="E73" s="7"/>
      <c r="F73" s="8"/>
      <c r="G73" s="6"/>
      <c r="H73" s="6"/>
      <c r="I73" s="9"/>
      <c r="J73" s="10"/>
      <c r="K73" s="6"/>
      <c r="L73" s="7"/>
    </row>
    <row r="74" spans="1:12" ht="13.5">
      <c r="A74" s="79" t="s">
        <v>23</v>
      </c>
      <c r="B74" s="47"/>
      <c r="C74" s="6"/>
      <c r="D74" s="6"/>
      <c r="E74" s="7"/>
      <c r="F74" s="8"/>
      <c r="G74" s="6"/>
      <c r="H74" s="6"/>
      <c r="I74" s="9"/>
      <c r="J74" s="10">
        <v>200000</v>
      </c>
      <c r="K74" s="6">
        <v>211400</v>
      </c>
      <c r="L74" s="7">
        <v>223238</v>
      </c>
    </row>
    <row r="75" spans="1:12" ht="13.5">
      <c r="A75" s="85" t="s">
        <v>24</v>
      </c>
      <c r="B75" s="47"/>
      <c r="C75" s="21">
        <f>SUM(C70:C74)</f>
        <v>2619227</v>
      </c>
      <c r="D75" s="21">
        <f aca="true" t="shared" si="10" ref="D75:L75">SUM(D70:D74)</f>
        <v>1973294</v>
      </c>
      <c r="E75" s="22">
        <f t="shared" si="10"/>
        <v>0</v>
      </c>
      <c r="F75" s="23">
        <f t="shared" si="10"/>
        <v>2642000</v>
      </c>
      <c r="G75" s="21">
        <f t="shared" si="10"/>
        <v>0</v>
      </c>
      <c r="H75" s="21">
        <f>SUM(H70:H74)</f>
        <v>0</v>
      </c>
      <c r="I75" s="24">
        <f t="shared" si="10"/>
        <v>0</v>
      </c>
      <c r="J75" s="25">
        <f t="shared" si="10"/>
        <v>3460000</v>
      </c>
      <c r="K75" s="21">
        <f t="shared" si="10"/>
        <v>3657220</v>
      </c>
      <c r="L75" s="22">
        <f t="shared" si="10"/>
        <v>3862024</v>
      </c>
    </row>
    <row r="76" spans="1:12" ht="13.5">
      <c r="A76" s="86" t="s">
        <v>25</v>
      </c>
      <c r="B76" s="39"/>
      <c r="C76" s="6">
        <v>347170</v>
      </c>
      <c r="D76" s="6">
        <v>82328</v>
      </c>
      <c r="E76" s="7"/>
      <c r="F76" s="8">
        <v>502000</v>
      </c>
      <c r="G76" s="6"/>
      <c r="H76" s="6"/>
      <c r="I76" s="9"/>
      <c r="J76" s="10">
        <v>502000</v>
      </c>
      <c r="K76" s="6">
        <v>530614</v>
      </c>
      <c r="L76" s="7">
        <v>560328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>
        <v>644266</v>
      </c>
      <c r="K78" s="6">
        <v>680989</v>
      </c>
      <c r="L78" s="7">
        <v>719125</v>
      </c>
    </row>
    <row r="79" spans="1:12" ht="13.5">
      <c r="A79" s="86" t="s">
        <v>28</v>
      </c>
      <c r="B79" s="39" t="s">
        <v>45</v>
      </c>
      <c r="C79" s="6">
        <v>3068323</v>
      </c>
      <c r="D79" s="6">
        <v>4666215</v>
      </c>
      <c r="E79" s="7"/>
      <c r="F79" s="8">
        <v>4442558</v>
      </c>
      <c r="G79" s="6"/>
      <c r="H79" s="6"/>
      <c r="I79" s="9"/>
      <c r="J79" s="10">
        <v>2959500</v>
      </c>
      <c r="K79" s="6">
        <v>3128192</v>
      </c>
      <c r="L79" s="7">
        <v>3303370</v>
      </c>
    </row>
    <row r="80" spans="1:12" ht="13.5">
      <c r="A80" s="87" t="s">
        <v>46</v>
      </c>
      <c r="B80" s="71"/>
      <c r="C80" s="72">
        <f>SUM(C68:C69)</f>
        <v>29948506</v>
      </c>
      <c r="D80" s="72">
        <f aca="true" t="shared" si="11" ref="D80:L80">SUM(D68:D69)</f>
        <v>36958479</v>
      </c>
      <c r="E80" s="73">
        <f t="shared" si="11"/>
        <v>28845440</v>
      </c>
      <c r="F80" s="74">
        <f t="shared" si="11"/>
        <v>37586558</v>
      </c>
      <c r="G80" s="72">
        <f t="shared" si="11"/>
        <v>30000000</v>
      </c>
      <c r="H80" s="72">
        <f>SUM(H68:H69)</f>
        <v>0</v>
      </c>
      <c r="I80" s="75">
        <f t="shared" si="11"/>
        <v>29037532</v>
      </c>
      <c r="J80" s="76">
        <f t="shared" si="11"/>
        <v>33565766</v>
      </c>
      <c r="K80" s="72">
        <f t="shared" si="11"/>
        <v>35479015</v>
      </c>
      <c r="L80" s="73">
        <f t="shared" si="11"/>
        <v>37465839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91</v>
      </c>
      <c r="B82" s="94"/>
      <c r="C82" s="95">
        <f aca="true" t="shared" si="12" ref="C82:L82">IF(ISERROR(C20/C5),0,(C20/C5))</f>
        <v>0.23784102330696683</v>
      </c>
      <c r="D82" s="95">
        <f t="shared" si="12"/>
        <v>2.488952166521025</v>
      </c>
      <c r="E82" s="96">
        <f t="shared" si="12"/>
        <v>1.862514337973153</v>
      </c>
      <c r="F82" s="97">
        <f t="shared" si="12"/>
        <v>2.2930064051240993</v>
      </c>
      <c r="G82" s="95">
        <f t="shared" si="12"/>
        <v>1.3395537752875817</v>
      </c>
      <c r="H82" s="95">
        <f t="shared" si="12"/>
        <v>1.282416438150575</v>
      </c>
      <c r="I82" s="98">
        <f t="shared" si="12"/>
        <v>1.5325176062514856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92</v>
      </c>
      <c r="B83" s="94"/>
      <c r="C83" s="95">
        <f aca="true" t="shared" si="13" ref="C83:L83">IF(ISERROR(C20/C68),0,(C20/C68))</f>
        <v>1.0486139250388875</v>
      </c>
      <c r="D83" s="95">
        <f t="shared" si="13"/>
        <v>0.8397816794603051</v>
      </c>
      <c r="E83" s="96">
        <f t="shared" si="13"/>
        <v>0.8331178168889086</v>
      </c>
      <c r="F83" s="97">
        <f t="shared" si="13"/>
        <v>0.954655</v>
      </c>
      <c r="G83" s="95">
        <f t="shared" si="13"/>
        <v>0.7213216666666666</v>
      </c>
      <c r="H83" s="95">
        <f t="shared" si="13"/>
        <v>0</v>
      </c>
      <c r="I83" s="98">
        <f t="shared" si="13"/>
        <v>0.7476328566766625</v>
      </c>
      <c r="J83" s="99">
        <f t="shared" si="13"/>
        <v>1.2363576923076922</v>
      </c>
      <c r="K83" s="95">
        <f t="shared" si="13"/>
        <v>1.1474492395022196</v>
      </c>
      <c r="L83" s="96">
        <f t="shared" si="13"/>
        <v>1.378281624556459</v>
      </c>
    </row>
    <row r="84" spans="1:12" ht="13.5">
      <c r="A84" s="93" t="s">
        <v>93</v>
      </c>
      <c r="B84" s="94"/>
      <c r="C84" s="95">
        <f aca="true" t="shared" si="14" ref="C84:L84">IF(ISERROR(ROUND(C69/C65,3)),0,(ROUND(C69/C65,3)))</f>
        <v>0.013</v>
      </c>
      <c r="D84" s="95">
        <f t="shared" si="14"/>
        <v>0.014</v>
      </c>
      <c r="E84" s="96">
        <f t="shared" si="14"/>
        <v>0</v>
      </c>
      <c r="F84" s="97">
        <f t="shared" si="14"/>
        <v>0.016</v>
      </c>
      <c r="G84" s="95">
        <f t="shared" si="14"/>
        <v>0</v>
      </c>
      <c r="H84" s="95">
        <f t="shared" si="14"/>
        <v>0</v>
      </c>
      <c r="I84" s="98">
        <f t="shared" si="14"/>
        <v>0</v>
      </c>
      <c r="J84" s="99">
        <f t="shared" si="14"/>
        <v>0.016</v>
      </c>
      <c r="K84" s="95">
        <f t="shared" si="14"/>
        <v>0.016</v>
      </c>
      <c r="L84" s="96">
        <f t="shared" si="14"/>
        <v>0.016</v>
      </c>
    </row>
    <row r="85" spans="1:12" ht="13.5">
      <c r="A85" s="93" t="s">
        <v>94</v>
      </c>
      <c r="B85" s="94"/>
      <c r="C85" s="95">
        <f aca="true" t="shared" si="15" ref="C85:L85">IF(ISERROR(ROUND((C20+C69)/C65,2)),0,(ROUND((C20+C69)/C65,2)))</f>
        <v>0.07</v>
      </c>
      <c r="D85" s="95">
        <f t="shared" si="15"/>
        <v>0.07</v>
      </c>
      <c r="E85" s="96">
        <f t="shared" si="15"/>
        <v>0.05</v>
      </c>
      <c r="F85" s="97">
        <f t="shared" si="15"/>
        <v>0.08</v>
      </c>
      <c r="G85" s="95">
        <f t="shared" si="15"/>
        <v>0.05</v>
      </c>
      <c r="H85" s="95">
        <f t="shared" si="15"/>
        <v>0</v>
      </c>
      <c r="I85" s="98">
        <f t="shared" si="15"/>
        <v>0.05</v>
      </c>
      <c r="J85" s="99">
        <f t="shared" si="15"/>
        <v>0.08</v>
      </c>
      <c r="K85" s="95">
        <f t="shared" si="15"/>
        <v>0.08</v>
      </c>
      <c r="L85" s="96">
        <f t="shared" si="15"/>
        <v>0.09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/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>
        <v>7586558</v>
      </c>
      <c r="G92" s="6"/>
      <c r="H92" s="6">
        <v>6771752</v>
      </c>
      <c r="I92" s="9"/>
      <c r="J92" s="10">
        <v>7565766</v>
      </c>
      <c r="K92" s="6">
        <v>7997015</v>
      </c>
      <c r="L92" s="26">
        <v>8444847</v>
      </c>
    </row>
    <row r="93" spans="1:12" ht="13.5">
      <c r="A93" s="87" t="s">
        <v>103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7586558</v>
      </c>
      <c r="G93" s="72">
        <f t="shared" si="16"/>
        <v>0</v>
      </c>
      <c r="H93" s="72">
        <f>SUM(H89:H92)</f>
        <v>6771752</v>
      </c>
      <c r="I93" s="75">
        <f t="shared" si="16"/>
        <v>0</v>
      </c>
      <c r="J93" s="76">
        <f t="shared" si="16"/>
        <v>7565766</v>
      </c>
      <c r="K93" s="72">
        <f t="shared" si="16"/>
        <v>7997015</v>
      </c>
      <c r="L93" s="121">
        <f t="shared" si="16"/>
        <v>8444847</v>
      </c>
    </row>
    <row r="94" spans="1:12" ht="13.5">
      <c r="A94" s="1" t="s">
        <v>95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96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97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98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99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100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101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102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65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40505970</v>
      </c>
      <c r="D5" s="40">
        <f aca="true" t="shared" si="0" ref="D5:L5">SUM(D11:D18)</f>
        <v>26667166</v>
      </c>
      <c r="E5" s="41">
        <f t="shared" si="0"/>
        <v>23618471</v>
      </c>
      <c r="F5" s="42">
        <f t="shared" si="0"/>
        <v>31517283</v>
      </c>
      <c r="G5" s="40">
        <f t="shared" si="0"/>
        <v>31551733</v>
      </c>
      <c r="H5" s="40">
        <f>SUM(H11:H18)</f>
        <v>25426907</v>
      </c>
      <c r="I5" s="43">
        <f t="shared" si="0"/>
        <v>23427402</v>
      </c>
      <c r="J5" s="44">
        <f t="shared" si="0"/>
        <v>30401022</v>
      </c>
      <c r="K5" s="40">
        <f t="shared" si="0"/>
        <v>32840671</v>
      </c>
      <c r="L5" s="41">
        <f t="shared" si="0"/>
        <v>34210960</v>
      </c>
    </row>
    <row r="6" spans="1:12" ht="13.5">
      <c r="A6" s="46" t="s">
        <v>19</v>
      </c>
      <c r="B6" s="47"/>
      <c r="C6" s="6">
        <v>10792842</v>
      </c>
      <c r="D6" s="6">
        <v>24762632</v>
      </c>
      <c r="E6" s="7">
        <v>16530455</v>
      </c>
      <c r="F6" s="8">
        <v>16600000</v>
      </c>
      <c r="G6" s="6">
        <v>14218237</v>
      </c>
      <c r="H6" s="6">
        <v>12237414</v>
      </c>
      <c r="I6" s="9">
        <v>13330403</v>
      </c>
      <c r="J6" s="10">
        <v>16369888</v>
      </c>
      <c r="K6" s="6">
        <v>16369888</v>
      </c>
      <c r="L6" s="7">
        <v>19027960</v>
      </c>
    </row>
    <row r="7" spans="1:12" ht="13.5">
      <c r="A7" s="46" t="s">
        <v>20</v>
      </c>
      <c r="B7" s="47"/>
      <c r="C7" s="6"/>
      <c r="D7" s="6"/>
      <c r="E7" s="7"/>
      <c r="F7" s="8">
        <v>4000000</v>
      </c>
      <c r="G7" s="6">
        <v>4000000</v>
      </c>
      <c r="H7" s="6">
        <v>1350651</v>
      </c>
      <c r="I7" s="9"/>
      <c r="J7" s="10">
        <v>3000000</v>
      </c>
      <c r="K7" s="6">
        <v>3000000</v>
      </c>
      <c r="L7" s="7">
        <v>3000000</v>
      </c>
    </row>
    <row r="8" spans="1:12" ht="13.5">
      <c r="A8" s="46" t="s">
        <v>21</v>
      </c>
      <c r="B8" s="47"/>
      <c r="C8" s="6"/>
      <c r="D8" s="6"/>
      <c r="E8" s="7"/>
      <c r="F8" s="8"/>
      <c r="G8" s="6"/>
      <c r="H8" s="6"/>
      <c r="I8" s="9"/>
      <c r="J8" s="10"/>
      <c r="K8" s="6"/>
      <c r="L8" s="7"/>
    </row>
    <row r="9" spans="1:12" ht="13.5">
      <c r="A9" s="46" t="s">
        <v>22</v>
      </c>
      <c r="B9" s="47"/>
      <c r="C9" s="6"/>
      <c r="D9" s="6"/>
      <c r="E9" s="7"/>
      <c r="F9" s="8"/>
      <c r="G9" s="6"/>
      <c r="H9" s="6"/>
      <c r="I9" s="9"/>
      <c r="J9" s="10"/>
      <c r="K9" s="6"/>
      <c r="L9" s="7"/>
    </row>
    <row r="10" spans="1:12" ht="13.5">
      <c r="A10" s="46" t="s">
        <v>23</v>
      </c>
      <c r="B10" s="47"/>
      <c r="C10" s="6"/>
      <c r="D10" s="6"/>
      <c r="E10" s="7"/>
      <c r="F10" s="8">
        <v>3120000</v>
      </c>
      <c r="G10" s="6">
        <v>1009231</v>
      </c>
      <c r="H10" s="6">
        <v>1933526</v>
      </c>
      <c r="I10" s="9"/>
      <c r="J10" s="10"/>
      <c r="K10" s="6"/>
      <c r="L10" s="7"/>
    </row>
    <row r="11" spans="1:12" ht="13.5">
      <c r="A11" s="48" t="s">
        <v>24</v>
      </c>
      <c r="B11" s="47"/>
      <c r="C11" s="21">
        <f>SUM(C6:C10)</f>
        <v>10792842</v>
      </c>
      <c r="D11" s="21">
        <f aca="true" t="shared" si="1" ref="D11:L11">SUM(D6:D10)</f>
        <v>24762632</v>
      </c>
      <c r="E11" s="22">
        <f t="shared" si="1"/>
        <v>16530455</v>
      </c>
      <c r="F11" s="23">
        <f t="shared" si="1"/>
        <v>23720000</v>
      </c>
      <c r="G11" s="21">
        <f t="shared" si="1"/>
        <v>19227468</v>
      </c>
      <c r="H11" s="21">
        <f>SUM(H6:H10)</f>
        <v>15521591</v>
      </c>
      <c r="I11" s="24">
        <f t="shared" si="1"/>
        <v>13330403</v>
      </c>
      <c r="J11" s="25">
        <f t="shared" si="1"/>
        <v>19369888</v>
      </c>
      <c r="K11" s="21">
        <f t="shared" si="1"/>
        <v>19369888</v>
      </c>
      <c r="L11" s="22">
        <f t="shared" si="1"/>
        <v>22027960</v>
      </c>
    </row>
    <row r="12" spans="1:12" ht="13.5">
      <c r="A12" s="49" t="s">
        <v>25</v>
      </c>
      <c r="B12" s="39"/>
      <c r="C12" s="6">
        <v>15032910</v>
      </c>
      <c r="D12" s="6"/>
      <c r="E12" s="7">
        <v>4333283</v>
      </c>
      <c r="F12" s="8">
        <v>4684368</v>
      </c>
      <c r="G12" s="6">
        <v>5784076</v>
      </c>
      <c r="H12" s="6">
        <v>6453832</v>
      </c>
      <c r="I12" s="9">
        <v>5812097</v>
      </c>
      <c r="J12" s="10">
        <v>5772838</v>
      </c>
      <c r="K12" s="6">
        <v>9154661</v>
      </c>
      <c r="L12" s="7">
        <v>8963000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14680218</v>
      </c>
      <c r="D15" s="6">
        <v>1904534</v>
      </c>
      <c r="E15" s="7">
        <v>2689988</v>
      </c>
      <c r="F15" s="8">
        <v>2812915</v>
      </c>
      <c r="G15" s="6">
        <v>6111511</v>
      </c>
      <c r="H15" s="6">
        <v>3449084</v>
      </c>
      <c r="I15" s="9">
        <v>3245696</v>
      </c>
      <c r="J15" s="10">
        <v>5258296</v>
      </c>
      <c r="K15" s="6">
        <v>4316122</v>
      </c>
      <c r="L15" s="7">
        <v>3220000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>
        <v>64745</v>
      </c>
      <c r="F18" s="18">
        <v>300000</v>
      </c>
      <c r="G18" s="16">
        <v>428678</v>
      </c>
      <c r="H18" s="16">
        <v>2400</v>
      </c>
      <c r="I18" s="19">
        <v>1039206</v>
      </c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10792842</v>
      </c>
      <c r="D36" s="6">
        <f t="shared" si="4"/>
        <v>24762632</v>
      </c>
      <c r="E36" s="7">
        <f t="shared" si="4"/>
        <v>16530455</v>
      </c>
      <c r="F36" s="8">
        <f t="shared" si="4"/>
        <v>16600000</v>
      </c>
      <c r="G36" s="6">
        <f t="shared" si="4"/>
        <v>14218237</v>
      </c>
      <c r="H36" s="6">
        <f>H6+H21</f>
        <v>12237414</v>
      </c>
      <c r="I36" s="9">
        <f t="shared" si="4"/>
        <v>13330403</v>
      </c>
      <c r="J36" s="10">
        <f t="shared" si="4"/>
        <v>16369888</v>
      </c>
      <c r="K36" s="6">
        <f t="shared" si="4"/>
        <v>16369888</v>
      </c>
      <c r="L36" s="7">
        <f t="shared" si="4"/>
        <v>19027960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0</v>
      </c>
      <c r="E37" s="7">
        <f t="shared" si="4"/>
        <v>0</v>
      </c>
      <c r="F37" s="8">
        <f t="shared" si="4"/>
        <v>4000000</v>
      </c>
      <c r="G37" s="6">
        <f t="shared" si="4"/>
        <v>4000000</v>
      </c>
      <c r="H37" s="6">
        <f>H7+H22</f>
        <v>1350651</v>
      </c>
      <c r="I37" s="9">
        <f t="shared" si="4"/>
        <v>0</v>
      </c>
      <c r="J37" s="10">
        <f t="shared" si="4"/>
        <v>3000000</v>
      </c>
      <c r="K37" s="6">
        <f t="shared" si="4"/>
        <v>3000000</v>
      </c>
      <c r="L37" s="7">
        <f t="shared" si="4"/>
        <v>3000000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0</v>
      </c>
      <c r="E38" s="7">
        <f t="shared" si="4"/>
        <v>0</v>
      </c>
      <c r="F38" s="8">
        <f t="shared" si="4"/>
        <v>0</v>
      </c>
      <c r="G38" s="6">
        <f t="shared" si="4"/>
        <v>0</v>
      </c>
      <c r="H38" s="6">
        <f>H8+H23</f>
        <v>0</v>
      </c>
      <c r="I38" s="9">
        <f t="shared" si="4"/>
        <v>0</v>
      </c>
      <c r="J38" s="10">
        <f t="shared" si="4"/>
        <v>0</v>
      </c>
      <c r="K38" s="6">
        <f t="shared" si="4"/>
        <v>0</v>
      </c>
      <c r="L38" s="7">
        <f t="shared" si="4"/>
        <v>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0</v>
      </c>
      <c r="G39" s="6">
        <f t="shared" si="4"/>
        <v>0</v>
      </c>
      <c r="H39" s="6">
        <f>H9+H24</f>
        <v>0</v>
      </c>
      <c r="I39" s="9">
        <f t="shared" si="4"/>
        <v>0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0</v>
      </c>
      <c r="E40" s="7">
        <f t="shared" si="4"/>
        <v>0</v>
      </c>
      <c r="F40" s="8">
        <f t="shared" si="4"/>
        <v>3120000</v>
      </c>
      <c r="G40" s="6">
        <f t="shared" si="4"/>
        <v>1009231</v>
      </c>
      <c r="H40" s="6">
        <f>H10+H25</f>
        <v>1933526</v>
      </c>
      <c r="I40" s="9">
        <f t="shared" si="4"/>
        <v>0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10792842</v>
      </c>
      <c r="D41" s="21">
        <f aca="true" t="shared" si="5" ref="D41:L41">SUM(D36:D40)</f>
        <v>24762632</v>
      </c>
      <c r="E41" s="22">
        <f t="shared" si="5"/>
        <v>16530455</v>
      </c>
      <c r="F41" s="23">
        <f t="shared" si="5"/>
        <v>23720000</v>
      </c>
      <c r="G41" s="21">
        <f t="shared" si="5"/>
        <v>19227468</v>
      </c>
      <c r="H41" s="21">
        <f>SUM(H36:H40)</f>
        <v>15521591</v>
      </c>
      <c r="I41" s="24">
        <f t="shared" si="5"/>
        <v>13330403</v>
      </c>
      <c r="J41" s="25">
        <f t="shared" si="5"/>
        <v>19369888</v>
      </c>
      <c r="K41" s="21">
        <f t="shared" si="5"/>
        <v>19369888</v>
      </c>
      <c r="L41" s="22">
        <f t="shared" si="5"/>
        <v>22027960</v>
      </c>
    </row>
    <row r="42" spans="1:12" ht="13.5">
      <c r="A42" s="49" t="s">
        <v>25</v>
      </c>
      <c r="B42" s="39"/>
      <c r="C42" s="6">
        <f t="shared" si="4"/>
        <v>15032910</v>
      </c>
      <c r="D42" s="6">
        <f t="shared" si="4"/>
        <v>0</v>
      </c>
      <c r="E42" s="61">
        <f t="shared" si="4"/>
        <v>4333283</v>
      </c>
      <c r="F42" s="62">
        <f t="shared" si="4"/>
        <v>4684368</v>
      </c>
      <c r="G42" s="60">
        <f t="shared" si="4"/>
        <v>5784076</v>
      </c>
      <c r="H42" s="60">
        <f t="shared" si="4"/>
        <v>6453832</v>
      </c>
      <c r="I42" s="63">
        <f t="shared" si="4"/>
        <v>5812097</v>
      </c>
      <c r="J42" s="64">
        <f t="shared" si="4"/>
        <v>5772838</v>
      </c>
      <c r="K42" s="60">
        <f t="shared" si="4"/>
        <v>9154661</v>
      </c>
      <c r="L42" s="61">
        <f t="shared" si="4"/>
        <v>8963000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14680218</v>
      </c>
      <c r="D45" s="6">
        <f t="shared" si="4"/>
        <v>1904534</v>
      </c>
      <c r="E45" s="61">
        <f t="shared" si="4"/>
        <v>2689988</v>
      </c>
      <c r="F45" s="62">
        <f t="shared" si="4"/>
        <v>2812915</v>
      </c>
      <c r="G45" s="60">
        <f t="shared" si="4"/>
        <v>6111511</v>
      </c>
      <c r="H45" s="60">
        <f t="shared" si="4"/>
        <v>3449084</v>
      </c>
      <c r="I45" s="63">
        <f t="shared" si="4"/>
        <v>3245696</v>
      </c>
      <c r="J45" s="64">
        <f t="shared" si="4"/>
        <v>5258296</v>
      </c>
      <c r="K45" s="60">
        <f t="shared" si="4"/>
        <v>4316122</v>
      </c>
      <c r="L45" s="61">
        <f t="shared" si="4"/>
        <v>3220000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64745</v>
      </c>
      <c r="F48" s="62">
        <f t="shared" si="4"/>
        <v>300000</v>
      </c>
      <c r="G48" s="60">
        <f t="shared" si="4"/>
        <v>428678</v>
      </c>
      <c r="H48" s="60">
        <f t="shared" si="4"/>
        <v>2400</v>
      </c>
      <c r="I48" s="63">
        <f t="shared" si="4"/>
        <v>1039206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40505970</v>
      </c>
      <c r="D49" s="72">
        <f aca="true" t="shared" si="6" ref="D49:L49">SUM(D41:D48)</f>
        <v>26667166</v>
      </c>
      <c r="E49" s="73">
        <f t="shared" si="6"/>
        <v>23618471</v>
      </c>
      <c r="F49" s="74">
        <f t="shared" si="6"/>
        <v>31517283</v>
      </c>
      <c r="G49" s="72">
        <f t="shared" si="6"/>
        <v>31551733</v>
      </c>
      <c r="H49" s="72">
        <f>SUM(H41:H48)</f>
        <v>25426907</v>
      </c>
      <c r="I49" s="75">
        <f t="shared" si="6"/>
        <v>23427402</v>
      </c>
      <c r="J49" s="76">
        <f t="shared" si="6"/>
        <v>30401022</v>
      </c>
      <c r="K49" s="72">
        <f t="shared" si="6"/>
        <v>32840671</v>
      </c>
      <c r="L49" s="73">
        <f t="shared" si="6"/>
        <v>34210960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20538361</v>
      </c>
      <c r="D52" s="6">
        <v>35994042</v>
      </c>
      <c r="E52" s="7">
        <v>36577796</v>
      </c>
      <c r="F52" s="8">
        <v>16600000</v>
      </c>
      <c r="G52" s="6">
        <v>44920369</v>
      </c>
      <c r="H52" s="6"/>
      <c r="I52" s="9">
        <v>13330403</v>
      </c>
      <c r="J52" s="10">
        <v>16369888</v>
      </c>
      <c r="K52" s="6">
        <v>16369888</v>
      </c>
      <c r="L52" s="7">
        <v>19027960</v>
      </c>
    </row>
    <row r="53" spans="1:12" ht="13.5">
      <c r="A53" s="79" t="s">
        <v>20</v>
      </c>
      <c r="B53" s="47"/>
      <c r="C53" s="6">
        <v>2436380</v>
      </c>
      <c r="D53" s="6"/>
      <c r="E53" s="7"/>
      <c r="F53" s="8">
        <v>4000000</v>
      </c>
      <c r="G53" s="6">
        <v>4000000</v>
      </c>
      <c r="H53" s="6"/>
      <c r="I53" s="9"/>
      <c r="J53" s="10">
        <v>204933004</v>
      </c>
      <c r="K53" s="6">
        <v>3000000</v>
      </c>
      <c r="L53" s="7">
        <v>3000000</v>
      </c>
    </row>
    <row r="54" spans="1:12" ht="13.5">
      <c r="A54" s="79" t="s">
        <v>21</v>
      </c>
      <c r="B54" s="47"/>
      <c r="C54" s="6"/>
      <c r="D54" s="6"/>
      <c r="E54" s="7"/>
      <c r="F54" s="8"/>
      <c r="G54" s="6"/>
      <c r="H54" s="6"/>
      <c r="I54" s="9"/>
      <c r="J54" s="10"/>
      <c r="K54" s="6"/>
      <c r="L54" s="7"/>
    </row>
    <row r="55" spans="1:12" ht="13.5">
      <c r="A55" s="79" t="s">
        <v>22</v>
      </c>
      <c r="B55" s="47"/>
      <c r="C55" s="6"/>
      <c r="D55" s="6"/>
      <c r="E55" s="7"/>
      <c r="F55" s="8"/>
      <c r="G55" s="6"/>
      <c r="H55" s="6"/>
      <c r="I55" s="9"/>
      <c r="J55" s="10"/>
      <c r="K55" s="6">
        <v>226412410</v>
      </c>
      <c r="L55" s="7">
        <v>251143746</v>
      </c>
    </row>
    <row r="56" spans="1:12" ht="13.5">
      <c r="A56" s="79" t="s">
        <v>23</v>
      </c>
      <c r="B56" s="47"/>
      <c r="C56" s="6">
        <v>42473948</v>
      </c>
      <c r="D56" s="6">
        <v>23052526</v>
      </c>
      <c r="E56" s="7">
        <v>36618639</v>
      </c>
      <c r="F56" s="8">
        <v>3120000</v>
      </c>
      <c r="G56" s="6">
        <v>49294849</v>
      </c>
      <c r="H56" s="6"/>
      <c r="I56" s="9">
        <v>53619892</v>
      </c>
      <c r="J56" s="10"/>
      <c r="K56" s="6"/>
      <c r="L56" s="7"/>
    </row>
    <row r="57" spans="1:12" ht="13.5">
      <c r="A57" s="80" t="s">
        <v>24</v>
      </c>
      <c r="B57" s="47"/>
      <c r="C57" s="21">
        <f>SUM(C52:C56)</f>
        <v>65448689</v>
      </c>
      <c r="D57" s="21">
        <f aca="true" t="shared" si="7" ref="D57:L57">SUM(D52:D56)</f>
        <v>59046568</v>
      </c>
      <c r="E57" s="22">
        <f t="shared" si="7"/>
        <v>73196435</v>
      </c>
      <c r="F57" s="23">
        <f t="shared" si="7"/>
        <v>23720000</v>
      </c>
      <c r="G57" s="21">
        <f t="shared" si="7"/>
        <v>98215218</v>
      </c>
      <c r="H57" s="21">
        <f>SUM(H52:H56)</f>
        <v>0</v>
      </c>
      <c r="I57" s="24">
        <f t="shared" si="7"/>
        <v>66950295</v>
      </c>
      <c r="J57" s="25">
        <f t="shared" si="7"/>
        <v>221302892</v>
      </c>
      <c r="K57" s="21">
        <f t="shared" si="7"/>
        <v>245782298</v>
      </c>
      <c r="L57" s="22">
        <f t="shared" si="7"/>
        <v>273171706</v>
      </c>
    </row>
    <row r="58" spans="1:12" ht="13.5">
      <c r="A58" s="77" t="s">
        <v>25</v>
      </c>
      <c r="B58" s="39"/>
      <c r="C58" s="6">
        <v>25949988</v>
      </c>
      <c r="D58" s="6">
        <v>7439696</v>
      </c>
      <c r="E58" s="7">
        <v>12739954</v>
      </c>
      <c r="F58" s="8">
        <v>4684368</v>
      </c>
      <c r="G58" s="6">
        <v>4684368</v>
      </c>
      <c r="H58" s="6"/>
      <c r="I58" s="9">
        <v>17093566</v>
      </c>
      <c r="J58" s="10">
        <v>5772838</v>
      </c>
      <c r="K58" s="6">
        <v>9154661</v>
      </c>
      <c r="L58" s="7">
        <v>8963000</v>
      </c>
    </row>
    <row r="59" spans="1:12" ht="13.5">
      <c r="A59" s="77" t="s">
        <v>26</v>
      </c>
      <c r="B59" s="39"/>
      <c r="C59" s="11"/>
      <c r="D59" s="11"/>
      <c r="E59" s="12">
        <v>3</v>
      </c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>
        <v>37976900</v>
      </c>
      <c r="D60" s="6">
        <v>37951900</v>
      </c>
      <c r="E60" s="7">
        <v>24058000</v>
      </c>
      <c r="F60" s="8">
        <v>37976900</v>
      </c>
      <c r="G60" s="6">
        <v>37951900</v>
      </c>
      <c r="H60" s="6"/>
      <c r="I60" s="9">
        <v>24058000</v>
      </c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92985292</v>
      </c>
      <c r="D61" s="6">
        <v>80183942</v>
      </c>
      <c r="E61" s="7">
        <v>78578713</v>
      </c>
      <c r="F61" s="8">
        <v>2812915</v>
      </c>
      <c r="G61" s="6">
        <v>91732931</v>
      </c>
      <c r="H61" s="6"/>
      <c r="I61" s="9">
        <v>86012840</v>
      </c>
      <c r="J61" s="10">
        <v>5258296</v>
      </c>
      <c r="K61" s="6">
        <v>4316122</v>
      </c>
      <c r="L61" s="7">
        <v>3220000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>
        <v>2</v>
      </c>
      <c r="D63" s="6">
        <v>2</v>
      </c>
      <c r="E63" s="7"/>
      <c r="F63" s="8"/>
      <c r="G63" s="6"/>
      <c r="H63" s="6"/>
      <c r="I63" s="9">
        <v>3</v>
      </c>
      <c r="J63" s="10"/>
      <c r="K63" s="6"/>
      <c r="L63" s="7"/>
    </row>
    <row r="64" spans="1:12" ht="13.5">
      <c r="A64" s="77" t="s">
        <v>32</v>
      </c>
      <c r="B64" s="39"/>
      <c r="C64" s="6">
        <v>1206634</v>
      </c>
      <c r="D64" s="6">
        <v>965517</v>
      </c>
      <c r="E64" s="7">
        <v>630616</v>
      </c>
      <c r="F64" s="8">
        <v>1265517</v>
      </c>
      <c r="G64" s="6">
        <v>565871</v>
      </c>
      <c r="H64" s="6"/>
      <c r="I64" s="9">
        <v>2287654</v>
      </c>
      <c r="J64" s="10"/>
      <c r="K64" s="6"/>
      <c r="L64" s="7"/>
    </row>
    <row r="65" spans="1:12" ht="13.5">
      <c r="A65" s="70" t="s">
        <v>40</v>
      </c>
      <c r="B65" s="71"/>
      <c r="C65" s="72">
        <f>SUM(C57:C64)</f>
        <v>223567505</v>
      </c>
      <c r="D65" s="72">
        <f aca="true" t="shared" si="8" ref="D65:L65">SUM(D57:D64)</f>
        <v>185587625</v>
      </c>
      <c r="E65" s="73">
        <f t="shared" si="8"/>
        <v>189203721</v>
      </c>
      <c r="F65" s="74">
        <f t="shared" si="8"/>
        <v>70459700</v>
      </c>
      <c r="G65" s="72">
        <f t="shared" si="8"/>
        <v>233150288</v>
      </c>
      <c r="H65" s="72">
        <f>SUM(H57:H64)</f>
        <v>0</v>
      </c>
      <c r="I65" s="75">
        <f t="shared" si="8"/>
        <v>196402358</v>
      </c>
      <c r="J65" s="82">
        <f t="shared" si="8"/>
        <v>232334026</v>
      </c>
      <c r="K65" s="72">
        <f t="shared" si="8"/>
        <v>259253081</v>
      </c>
      <c r="L65" s="73">
        <f t="shared" si="8"/>
        <v>285354706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17537186</v>
      </c>
      <c r="D68" s="60">
        <v>20187718</v>
      </c>
      <c r="E68" s="61">
        <v>14249190</v>
      </c>
      <c r="F68" s="62">
        <v>21268923</v>
      </c>
      <c r="G68" s="60">
        <v>19898238</v>
      </c>
      <c r="H68" s="60"/>
      <c r="I68" s="63">
        <v>16756177</v>
      </c>
      <c r="J68" s="64">
        <v>19898238</v>
      </c>
      <c r="K68" s="60">
        <v>20032438</v>
      </c>
      <c r="L68" s="61">
        <v>21996160</v>
      </c>
    </row>
    <row r="69" spans="1:12" ht="13.5">
      <c r="A69" s="84" t="s">
        <v>43</v>
      </c>
      <c r="B69" s="39" t="s">
        <v>44</v>
      </c>
      <c r="C69" s="60">
        <f>SUM(C75:C79)</f>
        <v>3786571</v>
      </c>
      <c r="D69" s="60">
        <f aca="true" t="shared" si="9" ref="D69:L69">SUM(D75:D79)</f>
        <v>1325290</v>
      </c>
      <c r="E69" s="61">
        <f t="shared" si="9"/>
        <v>3647549</v>
      </c>
      <c r="F69" s="62">
        <f t="shared" si="9"/>
        <v>10310180</v>
      </c>
      <c r="G69" s="60">
        <f t="shared" si="9"/>
        <v>10672471</v>
      </c>
      <c r="H69" s="60">
        <f>SUM(H75:H79)</f>
        <v>0</v>
      </c>
      <c r="I69" s="63">
        <f t="shared" si="9"/>
        <v>6012391</v>
      </c>
      <c r="J69" s="64">
        <f t="shared" si="9"/>
        <v>2047120</v>
      </c>
      <c r="K69" s="60">
        <f t="shared" si="9"/>
        <v>0</v>
      </c>
      <c r="L69" s="61">
        <f t="shared" si="9"/>
        <v>0</v>
      </c>
    </row>
    <row r="70" spans="1:12" ht="13.5">
      <c r="A70" s="79" t="s">
        <v>19</v>
      </c>
      <c r="B70" s="47"/>
      <c r="C70" s="6">
        <v>1175922</v>
      </c>
      <c r="D70" s="6">
        <v>418005</v>
      </c>
      <c r="E70" s="7">
        <v>1119154</v>
      </c>
      <c r="F70" s="8">
        <v>5705200</v>
      </c>
      <c r="G70" s="6">
        <v>3115200</v>
      </c>
      <c r="H70" s="6"/>
      <c r="I70" s="9">
        <v>1680200</v>
      </c>
      <c r="J70" s="10">
        <v>957477</v>
      </c>
      <c r="K70" s="6"/>
      <c r="L70" s="7"/>
    </row>
    <row r="71" spans="1:12" ht="13.5">
      <c r="A71" s="79" t="s">
        <v>20</v>
      </c>
      <c r="B71" s="47"/>
      <c r="C71" s="6"/>
      <c r="D71" s="6"/>
      <c r="E71" s="7"/>
      <c r="F71" s="8">
        <v>2711599</v>
      </c>
      <c r="G71" s="6">
        <v>2350000</v>
      </c>
      <c r="H71" s="6"/>
      <c r="I71" s="9"/>
      <c r="J71" s="10"/>
      <c r="K71" s="6"/>
      <c r="L71" s="7"/>
    </row>
    <row r="72" spans="1:12" ht="13.5">
      <c r="A72" s="79" t="s">
        <v>21</v>
      </c>
      <c r="B72" s="47"/>
      <c r="C72" s="6"/>
      <c r="D72" s="6"/>
      <c r="E72" s="7"/>
      <c r="F72" s="8"/>
      <c r="G72" s="6"/>
      <c r="H72" s="6"/>
      <c r="I72" s="9"/>
      <c r="J72" s="10"/>
      <c r="K72" s="6"/>
      <c r="L72" s="7"/>
    </row>
    <row r="73" spans="1:12" ht="13.5">
      <c r="A73" s="79" t="s">
        <v>22</v>
      </c>
      <c r="B73" s="47"/>
      <c r="C73" s="6"/>
      <c r="D73" s="6"/>
      <c r="E73" s="7"/>
      <c r="F73" s="8"/>
      <c r="G73" s="6"/>
      <c r="H73" s="6"/>
      <c r="I73" s="9"/>
      <c r="J73" s="10"/>
      <c r="K73" s="6"/>
      <c r="L73" s="7"/>
    </row>
    <row r="74" spans="1:12" ht="13.5">
      <c r="A74" s="79" t="s">
        <v>23</v>
      </c>
      <c r="B74" s="47"/>
      <c r="C74" s="6"/>
      <c r="D74" s="6"/>
      <c r="E74" s="7"/>
      <c r="F74" s="8"/>
      <c r="G74" s="6"/>
      <c r="H74" s="6"/>
      <c r="I74" s="9"/>
      <c r="J74" s="10">
        <v>486030</v>
      </c>
      <c r="K74" s="6"/>
      <c r="L74" s="7"/>
    </row>
    <row r="75" spans="1:12" ht="13.5">
      <c r="A75" s="85" t="s">
        <v>24</v>
      </c>
      <c r="B75" s="47"/>
      <c r="C75" s="21">
        <f>SUM(C70:C74)</f>
        <v>1175922</v>
      </c>
      <c r="D75" s="21">
        <f aca="true" t="shared" si="10" ref="D75:L75">SUM(D70:D74)</f>
        <v>418005</v>
      </c>
      <c r="E75" s="22">
        <f t="shared" si="10"/>
        <v>1119154</v>
      </c>
      <c r="F75" s="23">
        <f t="shared" si="10"/>
        <v>8416799</v>
      </c>
      <c r="G75" s="21">
        <f t="shared" si="10"/>
        <v>5465200</v>
      </c>
      <c r="H75" s="21">
        <f>SUM(H70:H74)</f>
        <v>0</v>
      </c>
      <c r="I75" s="24">
        <f t="shared" si="10"/>
        <v>1680200</v>
      </c>
      <c r="J75" s="25">
        <f t="shared" si="10"/>
        <v>1443507</v>
      </c>
      <c r="K75" s="21">
        <f t="shared" si="10"/>
        <v>0</v>
      </c>
      <c r="L75" s="22">
        <f t="shared" si="10"/>
        <v>0</v>
      </c>
    </row>
    <row r="76" spans="1:12" ht="13.5">
      <c r="A76" s="86" t="s">
        <v>25</v>
      </c>
      <c r="B76" s="39"/>
      <c r="C76" s="6"/>
      <c r="D76" s="6"/>
      <c r="E76" s="7">
        <v>11096</v>
      </c>
      <c r="F76" s="8">
        <v>537080</v>
      </c>
      <c r="G76" s="6"/>
      <c r="H76" s="6"/>
      <c r="I76" s="9">
        <v>581204</v>
      </c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2610649</v>
      </c>
      <c r="D79" s="6">
        <v>907285</v>
      </c>
      <c r="E79" s="7">
        <v>2517299</v>
      </c>
      <c r="F79" s="8">
        <v>1356301</v>
      </c>
      <c r="G79" s="6">
        <v>5207271</v>
      </c>
      <c r="H79" s="6"/>
      <c r="I79" s="9">
        <v>3750987</v>
      </c>
      <c r="J79" s="10">
        <v>603613</v>
      </c>
      <c r="K79" s="6"/>
      <c r="L79" s="7"/>
    </row>
    <row r="80" spans="1:12" ht="13.5">
      <c r="A80" s="87" t="s">
        <v>46</v>
      </c>
      <c r="B80" s="71"/>
      <c r="C80" s="72">
        <f>SUM(C68:C69)</f>
        <v>21323757</v>
      </c>
      <c r="D80" s="72">
        <f aca="true" t="shared" si="11" ref="D80:L80">SUM(D68:D69)</f>
        <v>21513008</v>
      </c>
      <c r="E80" s="73">
        <f t="shared" si="11"/>
        <v>17896739</v>
      </c>
      <c r="F80" s="74">
        <f t="shared" si="11"/>
        <v>31579103</v>
      </c>
      <c r="G80" s="72">
        <f t="shared" si="11"/>
        <v>30570709</v>
      </c>
      <c r="H80" s="72">
        <f>SUM(H68:H69)</f>
        <v>0</v>
      </c>
      <c r="I80" s="75">
        <f t="shared" si="11"/>
        <v>22768568</v>
      </c>
      <c r="J80" s="76">
        <f t="shared" si="11"/>
        <v>21945358</v>
      </c>
      <c r="K80" s="72">
        <f t="shared" si="11"/>
        <v>20032438</v>
      </c>
      <c r="L80" s="73">
        <f t="shared" si="11"/>
        <v>21996160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91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92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93</v>
      </c>
      <c r="B84" s="94"/>
      <c r="C84" s="95">
        <f aca="true" t="shared" si="14" ref="C84:L84">IF(ISERROR(ROUND(C69/C65,3)),0,(ROUND(C69/C65,3)))</f>
        <v>0.017</v>
      </c>
      <c r="D84" s="95">
        <f t="shared" si="14"/>
        <v>0.007</v>
      </c>
      <c r="E84" s="96">
        <f t="shared" si="14"/>
        <v>0.019</v>
      </c>
      <c r="F84" s="97">
        <f t="shared" si="14"/>
        <v>0.146</v>
      </c>
      <c r="G84" s="95">
        <f t="shared" si="14"/>
        <v>0.046</v>
      </c>
      <c r="H84" s="95">
        <f t="shared" si="14"/>
        <v>0</v>
      </c>
      <c r="I84" s="98">
        <f t="shared" si="14"/>
        <v>0.031</v>
      </c>
      <c r="J84" s="99">
        <f t="shared" si="14"/>
        <v>0.009</v>
      </c>
      <c r="K84" s="95">
        <f t="shared" si="14"/>
        <v>0</v>
      </c>
      <c r="L84" s="96">
        <f t="shared" si="14"/>
        <v>0</v>
      </c>
    </row>
    <row r="85" spans="1:12" ht="13.5">
      <c r="A85" s="93" t="s">
        <v>94</v>
      </c>
      <c r="B85" s="94"/>
      <c r="C85" s="95">
        <f aca="true" t="shared" si="15" ref="C85:L85">IF(ISERROR(ROUND((C20+C69)/C65,2)),0,(ROUND((C20+C69)/C65,2)))</f>
        <v>0.02</v>
      </c>
      <c r="D85" s="95">
        <f t="shared" si="15"/>
        <v>0.01</v>
      </c>
      <c r="E85" s="96">
        <f t="shared" si="15"/>
        <v>0.02</v>
      </c>
      <c r="F85" s="97">
        <f t="shared" si="15"/>
        <v>0.15</v>
      </c>
      <c r="G85" s="95">
        <f t="shared" si="15"/>
        <v>0.05</v>
      </c>
      <c r="H85" s="95">
        <f t="shared" si="15"/>
        <v>0</v>
      </c>
      <c r="I85" s="98">
        <f t="shared" si="15"/>
        <v>0.03</v>
      </c>
      <c r="J85" s="99">
        <f t="shared" si="15"/>
        <v>0.01</v>
      </c>
      <c r="K85" s="95">
        <f t="shared" si="15"/>
        <v>0</v>
      </c>
      <c r="L85" s="96">
        <f t="shared" si="15"/>
        <v>0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>
        <v>10310180</v>
      </c>
      <c r="G90" s="11"/>
      <c r="H90" s="11"/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>
        <v>6695293</v>
      </c>
      <c r="I92" s="9"/>
      <c r="J92" s="10"/>
      <c r="K92" s="6"/>
      <c r="L92" s="26"/>
    </row>
    <row r="93" spans="1:12" ht="13.5">
      <c r="A93" s="87" t="s">
        <v>103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10310180</v>
      </c>
      <c r="G93" s="72">
        <f t="shared" si="16"/>
        <v>0</v>
      </c>
      <c r="H93" s="72">
        <f>SUM(H89:H92)</f>
        <v>6695293</v>
      </c>
      <c r="I93" s="75">
        <f t="shared" si="16"/>
        <v>0</v>
      </c>
      <c r="J93" s="76">
        <f t="shared" si="16"/>
        <v>0</v>
      </c>
      <c r="K93" s="72">
        <f t="shared" si="16"/>
        <v>0</v>
      </c>
      <c r="L93" s="121">
        <f t="shared" si="16"/>
        <v>0</v>
      </c>
    </row>
    <row r="94" spans="1:12" ht="13.5">
      <c r="A94" s="1" t="s">
        <v>95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96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97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98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99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100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101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102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66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0</v>
      </c>
      <c r="D5" s="40">
        <f aca="true" t="shared" si="0" ref="D5:L5">SUM(D11:D18)</f>
        <v>0</v>
      </c>
      <c r="E5" s="41">
        <f t="shared" si="0"/>
        <v>0</v>
      </c>
      <c r="F5" s="42">
        <f t="shared" si="0"/>
        <v>50499000</v>
      </c>
      <c r="G5" s="40">
        <f t="shared" si="0"/>
        <v>50499000</v>
      </c>
      <c r="H5" s="40">
        <f>SUM(H11:H18)</f>
        <v>51850737</v>
      </c>
      <c r="I5" s="43">
        <f t="shared" si="0"/>
        <v>43396349</v>
      </c>
      <c r="J5" s="44">
        <f t="shared" si="0"/>
        <v>45389300</v>
      </c>
      <c r="K5" s="40">
        <f t="shared" si="0"/>
        <v>40542050</v>
      </c>
      <c r="L5" s="41">
        <f t="shared" si="0"/>
        <v>42709950</v>
      </c>
    </row>
    <row r="6" spans="1:12" ht="13.5">
      <c r="A6" s="46" t="s">
        <v>19</v>
      </c>
      <c r="B6" s="47"/>
      <c r="C6" s="6"/>
      <c r="D6" s="6"/>
      <c r="E6" s="7"/>
      <c r="F6" s="8">
        <v>15622982</v>
      </c>
      <c r="G6" s="6">
        <v>15622982</v>
      </c>
      <c r="H6" s="6">
        <v>27010392</v>
      </c>
      <c r="I6" s="9">
        <v>29461675</v>
      </c>
      <c r="J6" s="10">
        <v>20529300</v>
      </c>
      <c r="K6" s="6">
        <v>24326850</v>
      </c>
      <c r="L6" s="7">
        <v>23970000</v>
      </c>
    </row>
    <row r="7" spans="1:12" ht="13.5">
      <c r="A7" s="46" t="s">
        <v>20</v>
      </c>
      <c r="B7" s="47"/>
      <c r="C7" s="6"/>
      <c r="D7" s="6"/>
      <c r="E7" s="7"/>
      <c r="F7" s="8">
        <v>7000000</v>
      </c>
      <c r="G7" s="6">
        <v>7000000</v>
      </c>
      <c r="H7" s="6">
        <v>6132391</v>
      </c>
      <c r="I7" s="9">
        <v>2983178</v>
      </c>
      <c r="J7" s="10">
        <v>2000000</v>
      </c>
      <c r="K7" s="6">
        <v>6500000</v>
      </c>
      <c r="L7" s="7">
        <v>6500000</v>
      </c>
    </row>
    <row r="8" spans="1:12" ht="13.5">
      <c r="A8" s="46" t="s">
        <v>21</v>
      </c>
      <c r="B8" s="47"/>
      <c r="C8" s="6"/>
      <c r="D8" s="6"/>
      <c r="E8" s="7"/>
      <c r="F8" s="8"/>
      <c r="G8" s="6"/>
      <c r="H8" s="6"/>
      <c r="I8" s="9"/>
      <c r="J8" s="10"/>
      <c r="K8" s="6"/>
      <c r="L8" s="7"/>
    </row>
    <row r="9" spans="1:12" ht="13.5">
      <c r="A9" s="46" t="s">
        <v>22</v>
      </c>
      <c r="B9" s="47"/>
      <c r="C9" s="6"/>
      <c r="D9" s="6"/>
      <c r="E9" s="7"/>
      <c r="F9" s="8"/>
      <c r="G9" s="6"/>
      <c r="H9" s="6"/>
      <c r="I9" s="9"/>
      <c r="J9" s="10"/>
      <c r="K9" s="6"/>
      <c r="L9" s="7"/>
    </row>
    <row r="10" spans="1:12" ht="13.5">
      <c r="A10" s="46" t="s">
        <v>23</v>
      </c>
      <c r="B10" s="47"/>
      <c r="C10" s="6"/>
      <c r="D10" s="6"/>
      <c r="E10" s="7"/>
      <c r="F10" s="8">
        <v>2134966</v>
      </c>
      <c r="G10" s="6">
        <v>2134966</v>
      </c>
      <c r="H10" s="6"/>
      <c r="I10" s="9">
        <v>1260725</v>
      </c>
      <c r="J10" s="10"/>
      <c r="K10" s="6"/>
      <c r="L10" s="7"/>
    </row>
    <row r="11" spans="1:12" ht="13.5">
      <c r="A11" s="48" t="s">
        <v>24</v>
      </c>
      <c r="B11" s="47"/>
      <c r="C11" s="21">
        <f>SUM(C6:C10)</f>
        <v>0</v>
      </c>
      <c r="D11" s="21">
        <f aca="true" t="shared" si="1" ref="D11:L11">SUM(D6:D10)</f>
        <v>0</v>
      </c>
      <c r="E11" s="22">
        <f t="shared" si="1"/>
        <v>0</v>
      </c>
      <c r="F11" s="23">
        <f t="shared" si="1"/>
        <v>24757948</v>
      </c>
      <c r="G11" s="21">
        <f t="shared" si="1"/>
        <v>24757948</v>
      </c>
      <c r="H11" s="21">
        <f>SUM(H6:H10)</f>
        <v>33142783</v>
      </c>
      <c r="I11" s="24">
        <f t="shared" si="1"/>
        <v>33705578</v>
      </c>
      <c r="J11" s="25">
        <f t="shared" si="1"/>
        <v>22529300</v>
      </c>
      <c r="K11" s="21">
        <f t="shared" si="1"/>
        <v>30826850</v>
      </c>
      <c r="L11" s="22">
        <f t="shared" si="1"/>
        <v>30470000</v>
      </c>
    </row>
    <row r="12" spans="1:12" ht="13.5">
      <c r="A12" s="49" t="s">
        <v>25</v>
      </c>
      <c r="B12" s="39"/>
      <c r="C12" s="6"/>
      <c r="D12" s="6"/>
      <c r="E12" s="7"/>
      <c r="F12" s="8">
        <v>12660622</v>
      </c>
      <c r="G12" s="6">
        <v>12660622</v>
      </c>
      <c r="H12" s="6">
        <v>4891390</v>
      </c>
      <c r="I12" s="9">
        <v>5385755</v>
      </c>
      <c r="J12" s="10">
        <v>20360000</v>
      </c>
      <c r="K12" s="6">
        <v>9110200</v>
      </c>
      <c r="L12" s="7">
        <v>11634950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/>
      <c r="D15" s="6"/>
      <c r="E15" s="7"/>
      <c r="F15" s="8">
        <v>13080430</v>
      </c>
      <c r="G15" s="6">
        <v>13080430</v>
      </c>
      <c r="H15" s="6">
        <v>13816564</v>
      </c>
      <c r="I15" s="9">
        <v>4305016</v>
      </c>
      <c r="J15" s="10">
        <v>2500000</v>
      </c>
      <c r="K15" s="6">
        <v>605000</v>
      </c>
      <c r="L15" s="7">
        <v>605000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0</v>
      </c>
      <c r="D36" s="6">
        <f t="shared" si="4"/>
        <v>0</v>
      </c>
      <c r="E36" s="7">
        <f t="shared" si="4"/>
        <v>0</v>
      </c>
      <c r="F36" s="8">
        <f t="shared" si="4"/>
        <v>15622982</v>
      </c>
      <c r="G36" s="6">
        <f t="shared" si="4"/>
        <v>15622982</v>
      </c>
      <c r="H36" s="6">
        <f>H6+H21</f>
        <v>27010392</v>
      </c>
      <c r="I36" s="9">
        <f t="shared" si="4"/>
        <v>29461675</v>
      </c>
      <c r="J36" s="10">
        <f t="shared" si="4"/>
        <v>20529300</v>
      </c>
      <c r="K36" s="6">
        <f t="shared" si="4"/>
        <v>24326850</v>
      </c>
      <c r="L36" s="7">
        <f t="shared" si="4"/>
        <v>23970000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0</v>
      </c>
      <c r="E37" s="7">
        <f t="shared" si="4"/>
        <v>0</v>
      </c>
      <c r="F37" s="8">
        <f t="shared" si="4"/>
        <v>7000000</v>
      </c>
      <c r="G37" s="6">
        <f t="shared" si="4"/>
        <v>7000000</v>
      </c>
      <c r="H37" s="6">
        <f>H7+H22</f>
        <v>6132391</v>
      </c>
      <c r="I37" s="9">
        <f t="shared" si="4"/>
        <v>2983178</v>
      </c>
      <c r="J37" s="10">
        <f t="shared" si="4"/>
        <v>2000000</v>
      </c>
      <c r="K37" s="6">
        <f t="shared" si="4"/>
        <v>6500000</v>
      </c>
      <c r="L37" s="7">
        <f t="shared" si="4"/>
        <v>6500000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0</v>
      </c>
      <c r="E38" s="7">
        <f t="shared" si="4"/>
        <v>0</v>
      </c>
      <c r="F38" s="8">
        <f t="shared" si="4"/>
        <v>0</v>
      </c>
      <c r="G38" s="6">
        <f t="shared" si="4"/>
        <v>0</v>
      </c>
      <c r="H38" s="6">
        <f>H8+H23</f>
        <v>0</v>
      </c>
      <c r="I38" s="9">
        <f t="shared" si="4"/>
        <v>0</v>
      </c>
      <c r="J38" s="10">
        <f t="shared" si="4"/>
        <v>0</v>
      </c>
      <c r="K38" s="6">
        <f t="shared" si="4"/>
        <v>0</v>
      </c>
      <c r="L38" s="7">
        <f t="shared" si="4"/>
        <v>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0</v>
      </c>
      <c r="G39" s="6">
        <f t="shared" si="4"/>
        <v>0</v>
      </c>
      <c r="H39" s="6">
        <f>H9+H24</f>
        <v>0</v>
      </c>
      <c r="I39" s="9">
        <f t="shared" si="4"/>
        <v>0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0</v>
      </c>
      <c r="E40" s="7">
        <f t="shared" si="4"/>
        <v>0</v>
      </c>
      <c r="F40" s="8">
        <f t="shared" si="4"/>
        <v>2134966</v>
      </c>
      <c r="G40" s="6">
        <f t="shared" si="4"/>
        <v>2134966</v>
      </c>
      <c r="H40" s="6">
        <f>H10+H25</f>
        <v>0</v>
      </c>
      <c r="I40" s="9">
        <f t="shared" si="4"/>
        <v>1260725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0</v>
      </c>
      <c r="D41" s="21">
        <f aca="true" t="shared" si="5" ref="D41:L41">SUM(D36:D40)</f>
        <v>0</v>
      </c>
      <c r="E41" s="22">
        <f t="shared" si="5"/>
        <v>0</v>
      </c>
      <c r="F41" s="23">
        <f t="shared" si="5"/>
        <v>24757948</v>
      </c>
      <c r="G41" s="21">
        <f t="shared" si="5"/>
        <v>24757948</v>
      </c>
      <c r="H41" s="21">
        <f>SUM(H36:H40)</f>
        <v>33142783</v>
      </c>
      <c r="I41" s="24">
        <f t="shared" si="5"/>
        <v>33705578</v>
      </c>
      <c r="J41" s="25">
        <f t="shared" si="5"/>
        <v>22529300</v>
      </c>
      <c r="K41" s="21">
        <f t="shared" si="5"/>
        <v>30826850</v>
      </c>
      <c r="L41" s="22">
        <f t="shared" si="5"/>
        <v>30470000</v>
      </c>
    </row>
    <row r="42" spans="1:12" ht="13.5">
      <c r="A42" s="49" t="s">
        <v>25</v>
      </c>
      <c r="B42" s="39"/>
      <c r="C42" s="6">
        <f t="shared" si="4"/>
        <v>0</v>
      </c>
      <c r="D42" s="6">
        <f t="shared" si="4"/>
        <v>0</v>
      </c>
      <c r="E42" s="61">
        <f t="shared" si="4"/>
        <v>0</v>
      </c>
      <c r="F42" s="62">
        <f t="shared" si="4"/>
        <v>12660622</v>
      </c>
      <c r="G42" s="60">
        <f t="shared" si="4"/>
        <v>12660622</v>
      </c>
      <c r="H42" s="60">
        <f t="shared" si="4"/>
        <v>4891390</v>
      </c>
      <c r="I42" s="63">
        <f t="shared" si="4"/>
        <v>5385755</v>
      </c>
      <c r="J42" s="64">
        <f t="shared" si="4"/>
        <v>20360000</v>
      </c>
      <c r="K42" s="60">
        <f t="shared" si="4"/>
        <v>9110200</v>
      </c>
      <c r="L42" s="61">
        <f t="shared" si="4"/>
        <v>11634950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0</v>
      </c>
      <c r="D45" s="6">
        <f t="shared" si="4"/>
        <v>0</v>
      </c>
      <c r="E45" s="61">
        <f t="shared" si="4"/>
        <v>0</v>
      </c>
      <c r="F45" s="62">
        <f t="shared" si="4"/>
        <v>13080430</v>
      </c>
      <c r="G45" s="60">
        <f t="shared" si="4"/>
        <v>13080430</v>
      </c>
      <c r="H45" s="60">
        <f t="shared" si="4"/>
        <v>13816564</v>
      </c>
      <c r="I45" s="63">
        <f t="shared" si="4"/>
        <v>4305016</v>
      </c>
      <c r="J45" s="64">
        <f t="shared" si="4"/>
        <v>2500000</v>
      </c>
      <c r="K45" s="60">
        <f t="shared" si="4"/>
        <v>605000</v>
      </c>
      <c r="L45" s="61">
        <f t="shared" si="4"/>
        <v>605000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0</v>
      </c>
      <c r="D49" s="72">
        <f aca="true" t="shared" si="6" ref="D49:L49">SUM(D41:D48)</f>
        <v>0</v>
      </c>
      <c r="E49" s="73">
        <f t="shared" si="6"/>
        <v>0</v>
      </c>
      <c r="F49" s="74">
        <f t="shared" si="6"/>
        <v>50499000</v>
      </c>
      <c r="G49" s="72">
        <f t="shared" si="6"/>
        <v>50499000</v>
      </c>
      <c r="H49" s="72">
        <f>SUM(H41:H48)</f>
        <v>51850737</v>
      </c>
      <c r="I49" s="75">
        <f t="shared" si="6"/>
        <v>43396349</v>
      </c>
      <c r="J49" s="76">
        <f t="shared" si="6"/>
        <v>45389300</v>
      </c>
      <c r="K49" s="72">
        <f t="shared" si="6"/>
        <v>40542050</v>
      </c>
      <c r="L49" s="73">
        <f t="shared" si="6"/>
        <v>42709950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/>
      <c r="D52" s="6"/>
      <c r="E52" s="7"/>
      <c r="F52" s="8">
        <v>15622982</v>
      </c>
      <c r="G52" s="6">
        <v>15622982</v>
      </c>
      <c r="H52" s="6"/>
      <c r="I52" s="9">
        <v>149842415</v>
      </c>
      <c r="J52" s="10">
        <v>20529300</v>
      </c>
      <c r="K52" s="6">
        <v>24326850</v>
      </c>
      <c r="L52" s="7">
        <v>23970000</v>
      </c>
    </row>
    <row r="53" spans="1:12" ht="13.5">
      <c r="A53" s="79" t="s">
        <v>20</v>
      </c>
      <c r="B53" s="47"/>
      <c r="C53" s="6"/>
      <c r="D53" s="6"/>
      <c r="E53" s="7"/>
      <c r="F53" s="8">
        <v>7000000</v>
      </c>
      <c r="G53" s="6">
        <v>7000000</v>
      </c>
      <c r="H53" s="6"/>
      <c r="I53" s="9">
        <v>56056665</v>
      </c>
      <c r="J53" s="10">
        <v>588012496</v>
      </c>
      <c r="K53" s="6">
        <v>641763358</v>
      </c>
      <c r="L53" s="7">
        <v>6500000</v>
      </c>
    </row>
    <row r="54" spans="1:12" ht="13.5">
      <c r="A54" s="79" t="s">
        <v>21</v>
      </c>
      <c r="B54" s="47"/>
      <c r="C54" s="6"/>
      <c r="D54" s="6"/>
      <c r="E54" s="7"/>
      <c r="F54" s="8"/>
      <c r="G54" s="6"/>
      <c r="H54" s="6"/>
      <c r="I54" s="9"/>
      <c r="J54" s="10"/>
      <c r="K54" s="6"/>
      <c r="L54" s="7"/>
    </row>
    <row r="55" spans="1:12" ht="13.5">
      <c r="A55" s="79" t="s">
        <v>22</v>
      </c>
      <c r="B55" s="47"/>
      <c r="C55" s="6"/>
      <c r="D55" s="6"/>
      <c r="E55" s="7"/>
      <c r="F55" s="8"/>
      <c r="G55" s="6"/>
      <c r="H55" s="6"/>
      <c r="I55" s="9"/>
      <c r="J55" s="10"/>
      <c r="K55" s="6"/>
      <c r="L55" s="7"/>
    </row>
    <row r="56" spans="1:12" ht="13.5">
      <c r="A56" s="79" t="s">
        <v>23</v>
      </c>
      <c r="B56" s="47"/>
      <c r="C56" s="6"/>
      <c r="D56" s="6"/>
      <c r="E56" s="7"/>
      <c r="F56" s="8">
        <v>2134966</v>
      </c>
      <c r="G56" s="6">
        <v>2134966</v>
      </c>
      <c r="H56" s="6"/>
      <c r="I56" s="9">
        <v>140013236</v>
      </c>
      <c r="J56" s="10"/>
      <c r="K56" s="6"/>
      <c r="L56" s="7">
        <v>662598576</v>
      </c>
    </row>
    <row r="57" spans="1:12" ht="13.5">
      <c r="A57" s="80" t="s">
        <v>24</v>
      </c>
      <c r="B57" s="47"/>
      <c r="C57" s="21">
        <f>SUM(C52:C56)</f>
        <v>0</v>
      </c>
      <c r="D57" s="21">
        <f aca="true" t="shared" si="7" ref="D57:L57">SUM(D52:D56)</f>
        <v>0</v>
      </c>
      <c r="E57" s="22">
        <f t="shared" si="7"/>
        <v>0</v>
      </c>
      <c r="F57" s="23">
        <f t="shared" si="7"/>
        <v>24757948</v>
      </c>
      <c r="G57" s="21">
        <f t="shared" si="7"/>
        <v>24757948</v>
      </c>
      <c r="H57" s="21">
        <f>SUM(H52:H56)</f>
        <v>0</v>
      </c>
      <c r="I57" s="24">
        <f t="shared" si="7"/>
        <v>345912316</v>
      </c>
      <c r="J57" s="25">
        <f t="shared" si="7"/>
        <v>608541796</v>
      </c>
      <c r="K57" s="21">
        <f t="shared" si="7"/>
        <v>666090208</v>
      </c>
      <c r="L57" s="22">
        <f t="shared" si="7"/>
        <v>693068576</v>
      </c>
    </row>
    <row r="58" spans="1:12" ht="13.5">
      <c r="A58" s="77" t="s">
        <v>25</v>
      </c>
      <c r="B58" s="39"/>
      <c r="C58" s="6"/>
      <c r="D58" s="6"/>
      <c r="E58" s="7"/>
      <c r="F58" s="8">
        <v>12660622</v>
      </c>
      <c r="G58" s="6">
        <v>12660622</v>
      </c>
      <c r="H58" s="6"/>
      <c r="I58" s="9">
        <v>44972725</v>
      </c>
      <c r="J58" s="10">
        <v>20360000</v>
      </c>
      <c r="K58" s="6">
        <v>9110200</v>
      </c>
      <c r="L58" s="7">
        <v>11634950</v>
      </c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>
        <v>70000000</v>
      </c>
      <c r="J59" s="15"/>
      <c r="K59" s="11"/>
      <c r="L59" s="12"/>
    </row>
    <row r="60" spans="1:12" ht="13.5">
      <c r="A60" s="77" t="s">
        <v>27</v>
      </c>
      <c r="B60" s="39"/>
      <c r="C60" s="6"/>
      <c r="D60" s="6"/>
      <c r="E60" s="7"/>
      <c r="F60" s="8"/>
      <c r="G60" s="6"/>
      <c r="H60" s="6"/>
      <c r="I60" s="9">
        <v>49737270</v>
      </c>
      <c r="J60" s="10"/>
      <c r="K60" s="6"/>
      <c r="L60" s="7"/>
    </row>
    <row r="61" spans="1:12" ht="13.5">
      <c r="A61" s="77" t="s">
        <v>28</v>
      </c>
      <c r="B61" s="39" t="s">
        <v>29</v>
      </c>
      <c r="C61" s="6"/>
      <c r="D61" s="6"/>
      <c r="E61" s="7"/>
      <c r="F61" s="8">
        <v>13080430</v>
      </c>
      <c r="G61" s="6">
        <v>13080430</v>
      </c>
      <c r="H61" s="6"/>
      <c r="I61" s="9">
        <v>95846103</v>
      </c>
      <c r="J61" s="10">
        <v>2500000</v>
      </c>
      <c r="K61" s="6">
        <v>605000</v>
      </c>
      <c r="L61" s="7">
        <v>605000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/>
      <c r="D64" s="6"/>
      <c r="E64" s="7"/>
      <c r="F64" s="8"/>
      <c r="G64" s="6"/>
      <c r="H64" s="6"/>
      <c r="I64" s="9">
        <v>12893</v>
      </c>
      <c r="J64" s="10"/>
      <c r="K64" s="6"/>
      <c r="L64" s="7"/>
    </row>
    <row r="65" spans="1:12" ht="13.5">
      <c r="A65" s="70" t="s">
        <v>40</v>
      </c>
      <c r="B65" s="71"/>
      <c r="C65" s="72">
        <f>SUM(C57:C64)</f>
        <v>0</v>
      </c>
      <c r="D65" s="72">
        <f aca="true" t="shared" si="8" ref="D65:L65">SUM(D57:D64)</f>
        <v>0</v>
      </c>
      <c r="E65" s="73">
        <f t="shared" si="8"/>
        <v>0</v>
      </c>
      <c r="F65" s="74">
        <f t="shared" si="8"/>
        <v>50499000</v>
      </c>
      <c r="G65" s="72">
        <f t="shared" si="8"/>
        <v>50499000</v>
      </c>
      <c r="H65" s="72">
        <f>SUM(H57:H64)</f>
        <v>0</v>
      </c>
      <c r="I65" s="75">
        <f t="shared" si="8"/>
        <v>606481307</v>
      </c>
      <c r="J65" s="82">
        <f t="shared" si="8"/>
        <v>631401796</v>
      </c>
      <c r="K65" s="72">
        <f t="shared" si="8"/>
        <v>675805408</v>
      </c>
      <c r="L65" s="73">
        <f t="shared" si="8"/>
        <v>705308526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/>
      <c r="D68" s="60"/>
      <c r="E68" s="61"/>
      <c r="F68" s="62">
        <v>30761646</v>
      </c>
      <c r="G68" s="60">
        <v>30761646</v>
      </c>
      <c r="H68" s="60"/>
      <c r="I68" s="63">
        <v>31227731</v>
      </c>
      <c r="J68" s="64">
        <v>45721694</v>
      </c>
      <c r="K68" s="60">
        <v>48464996</v>
      </c>
      <c r="L68" s="61">
        <v>32135951</v>
      </c>
    </row>
    <row r="69" spans="1:12" ht="13.5">
      <c r="A69" s="84" t="s">
        <v>43</v>
      </c>
      <c r="B69" s="39" t="s">
        <v>44</v>
      </c>
      <c r="C69" s="60">
        <f>SUM(C75:C79)</f>
        <v>0</v>
      </c>
      <c r="D69" s="60">
        <f aca="true" t="shared" si="9" ref="D69:L69">SUM(D75:D79)</f>
        <v>0</v>
      </c>
      <c r="E69" s="61">
        <f t="shared" si="9"/>
        <v>0</v>
      </c>
      <c r="F69" s="62">
        <f t="shared" si="9"/>
        <v>0</v>
      </c>
      <c r="G69" s="60">
        <f t="shared" si="9"/>
        <v>0</v>
      </c>
      <c r="H69" s="60">
        <f>SUM(H75:H79)</f>
        <v>0</v>
      </c>
      <c r="I69" s="63">
        <f t="shared" si="9"/>
        <v>0</v>
      </c>
      <c r="J69" s="64">
        <f t="shared" si="9"/>
        <v>2000000</v>
      </c>
      <c r="K69" s="60">
        <f t="shared" si="9"/>
        <v>2100000</v>
      </c>
      <c r="L69" s="61">
        <f t="shared" si="9"/>
        <v>2250000</v>
      </c>
    </row>
    <row r="70" spans="1:12" ht="13.5">
      <c r="A70" s="79" t="s">
        <v>19</v>
      </c>
      <c r="B70" s="47"/>
      <c r="C70" s="6"/>
      <c r="D70" s="6"/>
      <c r="E70" s="7"/>
      <c r="F70" s="8"/>
      <c r="G70" s="6"/>
      <c r="H70" s="6"/>
      <c r="I70" s="9"/>
      <c r="J70" s="10"/>
      <c r="K70" s="6"/>
      <c r="L70" s="7"/>
    </row>
    <row r="71" spans="1:12" ht="13.5">
      <c r="A71" s="79" t="s">
        <v>20</v>
      </c>
      <c r="B71" s="47"/>
      <c r="C71" s="6"/>
      <c r="D71" s="6"/>
      <c r="E71" s="7"/>
      <c r="F71" s="8"/>
      <c r="G71" s="6"/>
      <c r="H71" s="6"/>
      <c r="I71" s="9"/>
      <c r="J71" s="10">
        <v>1500000</v>
      </c>
      <c r="K71" s="6">
        <v>1600000</v>
      </c>
      <c r="L71" s="7">
        <v>1650000</v>
      </c>
    </row>
    <row r="72" spans="1:12" ht="13.5">
      <c r="A72" s="79" t="s">
        <v>21</v>
      </c>
      <c r="B72" s="47"/>
      <c r="C72" s="6"/>
      <c r="D72" s="6"/>
      <c r="E72" s="7"/>
      <c r="F72" s="8"/>
      <c r="G72" s="6"/>
      <c r="H72" s="6"/>
      <c r="I72" s="9"/>
      <c r="J72" s="10"/>
      <c r="K72" s="6"/>
      <c r="L72" s="7"/>
    </row>
    <row r="73" spans="1:12" ht="13.5">
      <c r="A73" s="79" t="s">
        <v>22</v>
      </c>
      <c r="B73" s="47"/>
      <c r="C73" s="6"/>
      <c r="D73" s="6"/>
      <c r="E73" s="7"/>
      <c r="F73" s="8"/>
      <c r="G73" s="6"/>
      <c r="H73" s="6"/>
      <c r="I73" s="9"/>
      <c r="J73" s="10"/>
      <c r="K73" s="6"/>
      <c r="L73" s="7"/>
    </row>
    <row r="74" spans="1:12" ht="13.5">
      <c r="A74" s="79" t="s">
        <v>23</v>
      </c>
      <c r="B74" s="47"/>
      <c r="C74" s="6"/>
      <c r="D74" s="6"/>
      <c r="E74" s="7"/>
      <c r="F74" s="8"/>
      <c r="G74" s="6"/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0</v>
      </c>
      <c r="D75" s="21">
        <f aca="true" t="shared" si="10" ref="D75:L75">SUM(D70:D74)</f>
        <v>0</v>
      </c>
      <c r="E75" s="22">
        <f t="shared" si="10"/>
        <v>0</v>
      </c>
      <c r="F75" s="23">
        <f t="shared" si="10"/>
        <v>0</v>
      </c>
      <c r="G75" s="21">
        <f t="shared" si="10"/>
        <v>0</v>
      </c>
      <c r="H75" s="21">
        <f>SUM(H70:H74)</f>
        <v>0</v>
      </c>
      <c r="I75" s="24">
        <f t="shared" si="10"/>
        <v>0</v>
      </c>
      <c r="J75" s="25">
        <f t="shared" si="10"/>
        <v>1500000</v>
      </c>
      <c r="K75" s="21">
        <f t="shared" si="10"/>
        <v>1600000</v>
      </c>
      <c r="L75" s="22">
        <f t="shared" si="10"/>
        <v>1650000</v>
      </c>
    </row>
    <row r="76" spans="1:12" ht="13.5">
      <c r="A76" s="86" t="s">
        <v>25</v>
      </c>
      <c r="B76" s="39"/>
      <c r="C76" s="6"/>
      <c r="D76" s="6"/>
      <c r="E76" s="7"/>
      <c r="F76" s="8"/>
      <c r="G76" s="6"/>
      <c r="H76" s="6"/>
      <c r="I76" s="9"/>
      <c r="J76" s="10">
        <v>250000</v>
      </c>
      <c r="K76" s="6">
        <v>200000</v>
      </c>
      <c r="L76" s="7">
        <v>250000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>
        <v>250000</v>
      </c>
      <c r="K78" s="6">
        <v>300000</v>
      </c>
      <c r="L78" s="7">
        <v>350000</v>
      </c>
    </row>
    <row r="79" spans="1:12" ht="13.5">
      <c r="A79" s="86" t="s">
        <v>28</v>
      </c>
      <c r="B79" s="39" t="s">
        <v>45</v>
      </c>
      <c r="C79" s="6"/>
      <c r="D79" s="6"/>
      <c r="E79" s="7"/>
      <c r="F79" s="8"/>
      <c r="G79" s="6"/>
      <c r="H79" s="6"/>
      <c r="I79" s="9"/>
      <c r="J79" s="10"/>
      <c r="K79" s="6"/>
      <c r="L79" s="7"/>
    </row>
    <row r="80" spans="1:12" ht="13.5">
      <c r="A80" s="87" t="s">
        <v>46</v>
      </c>
      <c r="B80" s="71"/>
      <c r="C80" s="72">
        <f>SUM(C68:C69)</f>
        <v>0</v>
      </c>
      <c r="D80" s="72">
        <f aca="true" t="shared" si="11" ref="D80:L80">SUM(D68:D69)</f>
        <v>0</v>
      </c>
      <c r="E80" s="73">
        <f t="shared" si="11"/>
        <v>0</v>
      </c>
      <c r="F80" s="74">
        <f t="shared" si="11"/>
        <v>30761646</v>
      </c>
      <c r="G80" s="72">
        <f t="shared" si="11"/>
        <v>30761646</v>
      </c>
      <c r="H80" s="72">
        <f>SUM(H68:H69)</f>
        <v>0</v>
      </c>
      <c r="I80" s="75">
        <f t="shared" si="11"/>
        <v>31227731</v>
      </c>
      <c r="J80" s="76">
        <f t="shared" si="11"/>
        <v>47721694</v>
      </c>
      <c r="K80" s="72">
        <f t="shared" si="11"/>
        <v>50564996</v>
      </c>
      <c r="L80" s="73">
        <f t="shared" si="11"/>
        <v>34385951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91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92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93</v>
      </c>
      <c r="B84" s="94"/>
      <c r="C84" s="95">
        <f aca="true" t="shared" si="14" ref="C84:L84">IF(ISERROR(ROUND(C69/C65,3)),0,(ROUND(C69/C65,3)))</f>
        <v>0</v>
      </c>
      <c r="D84" s="95">
        <f t="shared" si="14"/>
        <v>0</v>
      </c>
      <c r="E84" s="96">
        <f t="shared" si="14"/>
        <v>0</v>
      </c>
      <c r="F84" s="97">
        <f t="shared" si="14"/>
        <v>0</v>
      </c>
      <c r="G84" s="95">
        <f t="shared" si="14"/>
        <v>0</v>
      </c>
      <c r="H84" s="95">
        <f t="shared" si="14"/>
        <v>0</v>
      </c>
      <c r="I84" s="98">
        <f t="shared" si="14"/>
        <v>0</v>
      </c>
      <c r="J84" s="99">
        <f t="shared" si="14"/>
        <v>0.003</v>
      </c>
      <c r="K84" s="95">
        <f t="shared" si="14"/>
        <v>0.003</v>
      </c>
      <c r="L84" s="96">
        <f t="shared" si="14"/>
        <v>0.003</v>
      </c>
    </row>
    <row r="85" spans="1:12" ht="13.5">
      <c r="A85" s="93" t="s">
        <v>94</v>
      </c>
      <c r="B85" s="94"/>
      <c r="C85" s="95">
        <f aca="true" t="shared" si="15" ref="C85:L85">IF(ISERROR(ROUND((C20+C69)/C65,2)),0,(ROUND((C20+C69)/C65,2)))</f>
        <v>0</v>
      </c>
      <c r="D85" s="95">
        <f t="shared" si="15"/>
        <v>0</v>
      </c>
      <c r="E85" s="96">
        <f t="shared" si="15"/>
        <v>0</v>
      </c>
      <c r="F85" s="97">
        <f t="shared" si="15"/>
        <v>0</v>
      </c>
      <c r="G85" s="95">
        <f t="shared" si="15"/>
        <v>0</v>
      </c>
      <c r="H85" s="95">
        <f t="shared" si="15"/>
        <v>0</v>
      </c>
      <c r="I85" s="98">
        <f t="shared" si="15"/>
        <v>0</v>
      </c>
      <c r="J85" s="99">
        <f t="shared" si="15"/>
        <v>0</v>
      </c>
      <c r="K85" s="95">
        <f t="shared" si="15"/>
        <v>0</v>
      </c>
      <c r="L85" s="96">
        <f t="shared" si="15"/>
        <v>0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/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>
        <v>9004770</v>
      </c>
      <c r="G92" s="6"/>
      <c r="H92" s="6">
        <v>6419521</v>
      </c>
      <c r="I92" s="9"/>
      <c r="J92" s="10">
        <v>5170000</v>
      </c>
      <c r="K92" s="6">
        <v>5390000</v>
      </c>
      <c r="L92" s="26">
        <v>5830000</v>
      </c>
    </row>
    <row r="93" spans="1:12" ht="13.5">
      <c r="A93" s="87" t="s">
        <v>103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9004770</v>
      </c>
      <c r="G93" s="72">
        <f t="shared" si="16"/>
        <v>0</v>
      </c>
      <c r="H93" s="72">
        <f>SUM(H89:H92)</f>
        <v>6419521</v>
      </c>
      <c r="I93" s="75">
        <f t="shared" si="16"/>
        <v>0</v>
      </c>
      <c r="J93" s="76">
        <f t="shared" si="16"/>
        <v>5170000</v>
      </c>
      <c r="K93" s="72">
        <f t="shared" si="16"/>
        <v>5390000</v>
      </c>
      <c r="L93" s="121">
        <f t="shared" si="16"/>
        <v>5830000</v>
      </c>
    </row>
    <row r="94" spans="1:12" ht="13.5">
      <c r="A94" s="1" t="s">
        <v>95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96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97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98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99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100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101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102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67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459546354</v>
      </c>
      <c r="D5" s="40">
        <f aca="true" t="shared" si="0" ref="D5:L5">SUM(D11:D18)</f>
        <v>45593864</v>
      </c>
      <c r="E5" s="41">
        <f t="shared" si="0"/>
        <v>153492864</v>
      </c>
      <c r="F5" s="42">
        <f t="shared" si="0"/>
        <v>502632547</v>
      </c>
      <c r="G5" s="40">
        <f t="shared" si="0"/>
        <v>502632547</v>
      </c>
      <c r="H5" s="40">
        <f>SUM(H11:H18)</f>
        <v>268156379</v>
      </c>
      <c r="I5" s="43">
        <f t="shared" si="0"/>
        <v>32180119</v>
      </c>
      <c r="J5" s="44">
        <f t="shared" si="0"/>
        <v>532220380</v>
      </c>
      <c r="K5" s="40">
        <f t="shared" si="0"/>
        <v>513617243</v>
      </c>
      <c r="L5" s="41">
        <f t="shared" si="0"/>
        <v>532697914</v>
      </c>
    </row>
    <row r="6" spans="1:12" ht="13.5">
      <c r="A6" s="46" t="s">
        <v>19</v>
      </c>
      <c r="B6" s="47"/>
      <c r="C6" s="6"/>
      <c r="D6" s="6"/>
      <c r="E6" s="7"/>
      <c r="F6" s="8"/>
      <c r="G6" s="6"/>
      <c r="H6" s="6">
        <v>19678704</v>
      </c>
      <c r="I6" s="9"/>
      <c r="J6" s="10"/>
      <c r="K6" s="6"/>
      <c r="L6" s="7"/>
    </row>
    <row r="7" spans="1:12" ht="13.5">
      <c r="A7" s="46" t="s">
        <v>20</v>
      </c>
      <c r="B7" s="47"/>
      <c r="C7" s="6"/>
      <c r="D7" s="6"/>
      <c r="E7" s="7"/>
      <c r="F7" s="8"/>
      <c r="G7" s="6"/>
      <c r="H7" s="6"/>
      <c r="I7" s="9"/>
      <c r="J7" s="10"/>
      <c r="K7" s="6"/>
      <c r="L7" s="7"/>
    </row>
    <row r="8" spans="1:12" ht="13.5">
      <c r="A8" s="46" t="s">
        <v>21</v>
      </c>
      <c r="B8" s="47"/>
      <c r="C8" s="6">
        <v>307023977</v>
      </c>
      <c r="D8" s="6">
        <v>11442572</v>
      </c>
      <c r="E8" s="7"/>
      <c r="F8" s="8">
        <v>479632547</v>
      </c>
      <c r="G8" s="6">
        <v>479632547</v>
      </c>
      <c r="H8" s="6">
        <v>105003718</v>
      </c>
      <c r="I8" s="9">
        <v>58651184</v>
      </c>
      <c r="J8" s="10">
        <v>3234258</v>
      </c>
      <c r="K8" s="6"/>
      <c r="L8" s="7"/>
    </row>
    <row r="9" spans="1:12" ht="13.5">
      <c r="A9" s="46" t="s">
        <v>22</v>
      </c>
      <c r="B9" s="47"/>
      <c r="C9" s="6"/>
      <c r="D9" s="6"/>
      <c r="E9" s="7"/>
      <c r="F9" s="8"/>
      <c r="G9" s="6"/>
      <c r="H9" s="6">
        <v>124886592</v>
      </c>
      <c r="I9" s="9">
        <v>84701</v>
      </c>
      <c r="J9" s="10"/>
      <c r="K9" s="6"/>
      <c r="L9" s="7"/>
    </row>
    <row r="10" spans="1:12" ht="13.5">
      <c r="A10" s="46" t="s">
        <v>23</v>
      </c>
      <c r="B10" s="47"/>
      <c r="C10" s="6">
        <v>119709571</v>
      </c>
      <c r="D10" s="6">
        <v>33293396</v>
      </c>
      <c r="E10" s="7"/>
      <c r="F10" s="8"/>
      <c r="G10" s="6"/>
      <c r="H10" s="6">
        <v>10630565</v>
      </c>
      <c r="I10" s="9"/>
      <c r="J10" s="10"/>
      <c r="K10" s="6"/>
      <c r="L10" s="7"/>
    </row>
    <row r="11" spans="1:12" ht="13.5">
      <c r="A11" s="48" t="s">
        <v>24</v>
      </c>
      <c r="B11" s="47"/>
      <c r="C11" s="21">
        <f>SUM(C6:C10)</f>
        <v>426733548</v>
      </c>
      <c r="D11" s="21">
        <f aca="true" t="shared" si="1" ref="D11:L11">SUM(D6:D10)</f>
        <v>44735968</v>
      </c>
      <c r="E11" s="22">
        <f t="shared" si="1"/>
        <v>0</v>
      </c>
      <c r="F11" s="23">
        <f t="shared" si="1"/>
        <v>479632547</v>
      </c>
      <c r="G11" s="21">
        <f t="shared" si="1"/>
        <v>479632547</v>
      </c>
      <c r="H11" s="21">
        <f>SUM(H6:H10)</f>
        <v>260199579</v>
      </c>
      <c r="I11" s="24">
        <f t="shared" si="1"/>
        <v>58735885</v>
      </c>
      <c r="J11" s="25">
        <f t="shared" si="1"/>
        <v>3234258</v>
      </c>
      <c r="K11" s="21">
        <f t="shared" si="1"/>
        <v>0</v>
      </c>
      <c r="L11" s="22">
        <f t="shared" si="1"/>
        <v>0</v>
      </c>
    </row>
    <row r="12" spans="1:12" ht="13.5">
      <c r="A12" s="49" t="s">
        <v>25</v>
      </c>
      <c r="B12" s="39"/>
      <c r="C12" s="6"/>
      <c r="D12" s="6">
        <v>857896</v>
      </c>
      <c r="E12" s="7"/>
      <c r="F12" s="8"/>
      <c r="G12" s="6"/>
      <c r="H12" s="6"/>
      <c r="I12" s="9"/>
      <c r="J12" s="10"/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31670614</v>
      </c>
      <c r="D15" s="6"/>
      <c r="E15" s="7">
        <v>153492864</v>
      </c>
      <c r="F15" s="8"/>
      <c r="G15" s="6"/>
      <c r="H15" s="6">
        <v>7956800</v>
      </c>
      <c r="I15" s="9">
        <v>3203308</v>
      </c>
      <c r="J15" s="10">
        <v>528986122</v>
      </c>
      <c r="K15" s="6">
        <v>513617243</v>
      </c>
      <c r="L15" s="7">
        <v>532697914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>
        <v>1142192</v>
      </c>
      <c r="D18" s="16"/>
      <c r="E18" s="17"/>
      <c r="F18" s="18">
        <v>23000000</v>
      </c>
      <c r="G18" s="16">
        <v>23000000</v>
      </c>
      <c r="H18" s="16"/>
      <c r="I18" s="19">
        <v>-29759074</v>
      </c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19578967</v>
      </c>
      <c r="D20" s="53">
        <f aca="true" t="shared" si="2" ref="D20:L20">SUM(D26:D33)</f>
        <v>680540491</v>
      </c>
      <c r="E20" s="54">
        <f t="shared" si="2"/>
        <v>0</v>
      </c>
      <c r="F20" s="55">
        <f t="shared" si="2"/>
        <v>7300000</v>
      </c>
      <c r="G20" s="53">
        <f t="shared" si="2"/>
        <v>7300000</v>
      </c>
      <c r="H20" s="53">
        <f>SUM(H26:H33)</f>
        <v>1964498</v>
      </c>
      <c r="I20" s="56">
        <f t="shared" si="2"/>
        <v>0</v>
      </c>
      <c r="J20" s="57">
        <f t="shared" si="2"/>
        <v>5300648</v>
      </c>
      <c r="K20" s="53">
        <f t="shared" si="2"/>
        <v>500000</v>
      </c>
      <c r="L20" s="54">
        <f t="shared" si="2"/>
        <v>3000000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>
        <v>680540491</v>
      </c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680540491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>
        <v>19578967</v>
      </c>
      <c r="D30" s="6"/>
      <c r="E30" s="7"/>
      <c r="F30" s="8">
        <v>7300000</v>
      </c>
      <c r="G30" s="6">
        <v>7300000</v>
      </c>
      <c r="H30" s="6">
        <v>1964498</v>
      </c>
      <c r="I30" s="9"/>
      <c r="J30" s="10">
        <v>5300648</v>
      </c>
      <c r="K30" s="6">
        <v>500000</v>
      </c>
      <c r="L30" s="7">
        <v>3000000</v>
      </c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0</v>
      </c>
      <c r="D36" s="6">
        <f t="shared" si="4"/>
        <v>0</v>
      </c>
      <c r="E36" s="7">
        <f t="shared" si="4"/>
        <v>0</v>
      </c>
      <c r="F36" s="8">
        <f t="shared" si="4"/>
        <v>0</v>
      </c>
      <c r="G36" s="6">
        <f t="shared" si="4"/>
        <v>0</v>
      </c>
      <c r="H36" s="6">
        <f>H6+H21</f>
        <v>19678704</v>
      </c>
      <c r="I36" s="9">
        <f t="shared" si="4"/>
        <v>0</v>
      </c>
      <c r="J36" s="10">
        <f t="shared" si="4"/>
        <v>0</v>
      </c>
      <c r="K36" s="6">
        <f t="shared" si="4"/>
        <v>0</v>
      </c>
      <c r="L36" s="7">
        <f t="shared" si="4"/>
        <v>0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0</v>
      </c>
      <c r="E37" s="7">
        <f t="shared" si="4"/>
        <v>0</v>
      </c>
      <c r="F37" s="8">
        <f t="shared" si="4"/>
        <v>0</v>
      </c>
      <c r="G37" s="6">
        <f t="shared" si="4"/>
        <v>0</v>
      </c>
      <c r="H37" s="6">
        <f>H7+H22</f>
        <v>0</v>
      </c>
      <c r="I37" s="9">
        <f t="shared" si="4"/>
        <v>0</v>
      </c>
      <c r="J37" s="10">
        <f t="shared" si="4"/>
        <v>0</v>
      </c>
      <c r="K37" s="6">
        <f t="shared" si="4"/>
        <v>0</v>
      </c>
      <c r="L37" s="7">
        <f t="shared" si="4"/>
        <v>0</v>
      </c>
    </row>
    <row r="38" spans="1:12" ht="13.5">
      <c r="A38" s="46" t="s">
        <v>21</v>
      </c>
      <c r="B38" s="47"/>
      <c r="C38" s="6">
        <f t="shared" si="4"/>
        <v>307023977</v>
      </c>
      <c r="D38" s="6">
        <f t="shared" si="4"/>
        <v>691983063</v>
      </c>
      <c r="E38" s="7">
        <f t="shared" si="4"/>
        <v>0</v>
      </c>
      <c r="F38" s="8">
        <f t="shared" si="4"/>
        <v>479632547</v>
      </c>
      <c r="G38" s="6">
        <f t="shared" si="4"/>
        <v>479632547</v>
      </c>
      <c r="H38" s="6">
        <f>H8+H23</f>
        <v>105003718</v>
      </c>
      <c r="I38" s="9">
        <f t="shared" si="4"/>
        <v>58651184</v>
      </c>
      <c r="J38" s="10">
        <f t="shared" si="4"/>
        <v>3234258</v>
      </c>
      <c r="K38" s="6">
        <f t="shared" si="4"/>
        <v>0</v>
      </c>
      <c r="L38" s="7">
        <f t="shared" si="4"/>
        <v>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0</v>
      </c>
      <c r="G39" s="6">
        <f t="shared" si="4"/>
        <v>0</v>
      </c>
      <c r="H39" s="6">
        <f>H9+H24</f>
        <v>124886592</v>
      </c>
      <c r="I39" s="9">
        <f t="shared" si="4"/>
        <v>84701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119709571</v>
      </c>
      <c r="D40" s="6">
        <f t="shared" si="4"/>
        <v>33293396</v>
      </c>
      <c r="E40" s="7">
        <f t="shared" si="4"/>
        <v>0</v>
      </c>
      <c r="F40" s="8">
        <f t="shared" si="4"/>
        <v>0</v>
      </c>
      <c r="G40" s="6">
        <f t="shared" si="4"/>
        <v>0</v>
      </c>
      <c r="H40" s="6">
        <f>H10+H25</f>
        <v>10630565</v>
      </c>
      <c r="I40" s="9">
        <f t="shared" si="4"/>
        <v>0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426733548</v>
      </c>
      <c r="D41" s="21">
        <f aca="true" t="shared" si="5" ref="D41:L41">SUM(D36:D40)</f>
        <v>725276459</v>
      </c>
      <c r="E41" s="22">
        <f t="shared" si="5"/>
        <v>0</v>
      </c>
      <c r="F41" s="23">
        <f t="shared" si="5"/>
        <v>479632547</v>
      </c>
      <c r="G41" s="21">
        <f t="shared" si="5"/>
        <v>479632547</v>
      </c>
      <c r="H41" s="21">
        <f>SUM(H36:H40)</f>
        <v>260199579</v>
      </c>
      <c r="I41" s="24">
        <f t="shared" si="5"/>
        <v>58735885</v>
      </c>
      <c r="J41" s="25">
        <f t="shared" si="5"/>
        <v>3234258</v>
      </c>
      <c r="K41" s="21">
        <f t="shared" si="5"/>
        <v>0</v>
      </c>
      <c r="L41" s="22">
        <f t="shared" si="5"/>
        <v>0</v>
      </c>
    </row>
    <row r="42" spans="1:12" ht="13.5">
      <c r="A42" s="49" t="s">
        <v>25</v>
      </c>
      <c r="B42" s="39"/>
      <c r="C42" s="6">
        <f t="shared" si="4"/>
        <v>0</v>
      </c>
      <c r="D42" s="6">
        <f t="shared" si="4"/>
        <v>857896</v>
      </c>
      <c r="E42" s="61">
        <f t="shared" si="4"/>
        <v>0</v>
      </c>
      <c r="F42" s="62">
        <f t="shared" si="4"/>
        <v>0</v>
      </c>
      <c r="G42" s="60">
        <f t="shared" si="4"/>
        <v>0</v>
      </c>
      <c r="H42" s="60">
        <f t="shared" si="4"/>
        <v>0</v>
      </c>
      <c r="I42" s="63">
        <f t="shared" si="4"/>
        <v>0</v>
      </c>
      <c r="J42" s="64">
        <f t="shared" si="4"/>
        <v>0</v>
      </c>
      <c r="K42" s="60">
        <f t="shared" si="4"/>
        <v>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51249581</v>
      </c>
      <c r="D45" s="6">
        <f t="shared" si="4"/>
        <v>0</v>
      </c>
      <c r="E45" s="61">
        <f t="shared" si="4"/>
        <v>153492864</v>
      </c>
      <c r="F45" s="62">
        <f t="shared" si="4"/>
        <v>7300000</v>
      </c>
      <c r="G45" s="60">
        <f t="shared" si="4"/>
        <v>7300000</v>
      </c>
      <c r="H45" s="60">
        <f t="shared" si="4"/>
        <v>9921298</v>
      </c>
      <c r="I45" s="63">
        <f t="shared" si="4"/>
        <v>3203308</v>
      </c>
      <c r="J45" s="64">
        <f t="shared" si="4"/>
        <v>534286770</v>
      </c>
      <c r="K45" s="60">
        <f t="shared" si="4"/>
        <v>514117243</v>
      </c>
      <c r="L45" s="61">
        <f t="shared" si="4"/>
        <v>535697914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1142192</v>
      </c>
      <c r="D48" s="6">
        <f t="shared" si="4"/>
        <v>0</v>
      </c>
      <c r="E48" s="61">
        <f t="shared" si="4"/>
        <v>0</v>
      </c>
      <c r="F48" s="62">
        <f t="shared" si="4"/>
        <v>23000000</v>
      </c>
      <c r="G48" s="60">
        <f t="shared" si="4"/>
        <v>23000000</v>
      </c>
      <c r="H48" s="60">
        <f t="shared" si="4"/>
        <v>0</v>
      </c>
      <c r="I48" s="63">
        <f t="shared" si="4"/>
        <v>-29759074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479125321</v>
      </c>
      <c r="D49" s="72">
        <f aca="true" t="shared" si="6" ref="D49:L49">SUM(D41:D48)</f>
        <v>726134355</v>
      </c>
      <c r="E49" s="73">
        <f t="shared" si="6"/>
        <v>153492864</v>
      </c>
      <c r="F49" s="74">
        <f t="shared" si="6"/>
        <v>509932547</v>
      </c>
      <c r="G49" s="72">
        <f t="shared" si="6"/>
        <v>509932547</v>
      </c>
      <c r="H49" s="72">
        <f>SUM(H41:H48)</f>
        <v>270120877</v>
      </c>
      <c r="I49" s="75">
        <f t="shared" si="6"/>
        <v>32180119</v>
      </c>
      <c r="J49" s="76">
        <f t="shared" si="6"/>
        <v>537521028</v>
      </c>
      <c r="K49" s="72">
        <f t="shared" si="6"/>
        <v>514117243</v>
      </c>
      <c r="L49" s="73">
        <f t="shared" si="6"/>
        <v>535697914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/>
      <c r="D52" s="6"/>
      <c r="E52" s="7"/>
      <c r="F52" s="8"/>
      <c r="G52" s="6"/>
      <c r="H52" s="6"/>
      <c r="I52" s="9"/>
      <c r="J52" s="10"/>
      <c r="K52" s="6"/>
      <c r="L52" s="7"/>
    </row>
    <row r="53" spans="1:12" ht="13.5">
      <c r="A53" s="79" t="s">
        <v>20</v>
      </c>
      <c r="B53" s="47"/>
      <c r="C53" s="6"/>
      <c r="D53" s="6"/>
      <c r="E53" s="7"/>
      <c r="F53" s="8"/>
      <c r="G53" s="6"/>
      <c r="H53" s="6"/>
      <c r="I53" s="9"/>
      <c r="J53" s="10"/>
      <c r="K53" s="6"/>
      <c r="L53" s="7"/>
    </row>
    <row r="54" spans="1:12" ht="13.5">
      <c r="A54" s="79" t="s">
        <v>21</v>
      </c>
      <c r="B54" s="47"/>
      <c r="C54" s="6">
        <v>323634977</v>
      </c>
      <c r="D54" s="6">
        <v>3637045385</v>
      </c>
      <c r="E54" s="7">
        <v>4325124158</v>
      </c>
      <c r="F54" s="8">
        <v>479632547</v>
      </c>
      <c r="G54" s="6">
        <v>479632547</v>
      </c>
      <c r="H54" s="6"/>
      <c r="I54" s="9">
        <v>4459422261</v>
      </c>
      <c r="J54" s="10">
        <v>4523292541</v>
      </c>
      <c r="K54" s="6">
        <v>4907674911</v>
      </c>
      <c r="L54" s="7">
        <v>5302194135</v>
      </c>
    </row>
    <row r="55" spans="1:12" ht="13.5">
      <c r="A55" s="79" t="s">
        <v>22</v>
      </c>
      <c r="B55" s="47"/>
      <c r="C55" s="6"/>
      <c r="D55" s="6"/>
      <c r="E55" s="7"/>
      <c r="F55" s="8"/>
      <c r="G55" s="6"/>
      <c r="H55" s="6"/>
      <c r="I55" s="9">
        <v>84701</v>
      </c>
      <c r="J55" s="10"/>
      <c r="K55" s="6"/>
      <c r="L55" s="7"/>
    </row>
    <row r="56" spans="1:12" ht="13.5">
      <c r="A56" s="79" t="s">
        <v>23</v>
      </c>
      <c r="B56" s="47"/>
      <c r="C56" s="6">
        <v>119709571</v>
      </c>
      <c r="D56" s="6">
        <v>117390982</v>
      </c>
      <c r="E56" s="7"/>
      <c r="F56" s="8"/>
      <c r="G56" s="6"/>
      <c r="H56" s="6"/>
      <c r="I56" s="9"/>
      <c r="J56" s="10"/>
      <c r="K56" s="6"/>
      <c r="L56" s="7"/>
    </row>
    <row r="57" spans="1:12" ht="13.5">
      <c r="A57" s="80" t="s">
        <v>24</v>
      </c>
      <c r="B57" s="47"/>
      <c r="C57" s="21">
        <f>SUM(C52:C56)</f>
        <v>443344548</v>
      </c>
      <c r="D57" s="21">
        <f aca="true" t="shared" si="7" ref="D57:L57">SUM(D52:D56)</f>
        <v>3754436367</v>
      </c>
      <c r="E57" s="22">
        <f t="shared" si="7"/>
        <v>4325124158</v>
      </c>
      <c r="F57" s="23">
        <f t="shared" si="7"/>
        <v>479632547</v>
      </c>
      <c r="G57" s="21">
        <f t="shared" si="7"/>
        <v>479632547</v>
      </c>
      <c r="H57" s="21">
        <f>SUM(H52:H56)</f>
        <v>0</v>
      </c>
      <c r="I57" s="24">
        <f t="shared" si="7"/>
        <v>4459506962</v>
      </c>
      <c r="J57" s="25">
        <f t="shared" si="7"/>
        <v>4523292541</v>
      </c>
      <c r="K57" s="21">
        <f t="shared" si="7"/>
        <v>4907674911</v>
      </c>
      <c r="L57" s="22">
        <f t="shared" si="7"/>
        <v>5302194135</v>
      </c>
    </row>
    <row r="58" spans="1:12" ht="13.5">
      <c r="A58" s="77" t="s">
        <v>25</v>
      </c>
      <c r="B58" s="39"/>
      <c r="C58" s="6"/>
      <c r="D58" s="6">
        <v>57389535</v>
      </c>
      <c r="E58" s="7">
        <v>55812356</v>
      </c>
      <c r="F58" s="8"/>
      <c r="G58" s="6"/>
      <c r="H58" s="6"/>
      <c r="I58" s="9">
        <v>53746753</v>
      </c>
      <c r="J58" s="10">
        <v>54749981</v>
      </c>
      <c r="K58" s="6">
        <v>54571112</v>
      </c>
      <c r="L58" s="7">
        <v>54377935</v>
      </c>
    </row>
    <row r="59" spans="1:12" ht="13.5">
      <c r="A59" s="77" t="s">
        <v>26</v>
      </c>
      <c r="B59" s="39"/>
      <c r="C59" s="11">
        <v>400000</v>
      </c>
      <c r="D59" s="11"/>
      <c r="E59" s="12">
        <v>400000</v>
      </c>
      <c r="F59" s="13"/>
      <c r="G59" s="11"/>
      <c r="H59" s="11"/>
      <c r="I59" s="14">
        <v>400000</v>
      </c>
      <c r="J59" s="15"/>
      <c r="K59" s="11"/>
      <c r="L59" s="12"/>
    </row>
    <row r="60" spans="1:12" ht="13.5">
      <c r="A60" s="77" t="s">
        <v>27</v>
      </c>
      <c r="B60" s="39"/>
      <c r="C60" s="6">
        <v>92886148</v>
      </c>
      <c r="D60" s="6"/>
      <c r="E60" s="7">
        <v>152479387</v>
      </c>
      <c r="F60" s="8">
        <v>98532816</v>
      </c>
      <c r="G60" s="6">
        <v>98532816</v>
      </c>
      <c r="H60" s="6"/>
      <c r="I60" s="9">
        <v>152121774</v>
      </c>
      <c r="J60" s="10">
        <v>400000</v>
      </c>
      <c r="K60" s="6">
        <v>400000</v>
      </c>
      <c r="L60" s="7">
        <v>400000</v>
      </c>
    </row>
    <row r="61" spans="1:12" ht="13.5">
      <c r="A61" s="77" t="s">
        <v>28</v>
      </c>
      <c r="B61" s="39" t="s">
        <v>29</v>
      </c>
      <c r="C61" s="6">
        <v>3055945685</v>
      </c>
      <c r="D61" s="6">
        <v>27196104</v>
      </c>
      <c r="E61" s="7">
        <v>128285938</v>
      </c>
      <c r="F61" s="8">
        <v>7300000</v>
      </c>
      <c r="G61" s="6">
        <v>7300000</v>
      </c>
      <c r="H61" s="6"/>
      <c r="I61" s="9">
        <v>113322635</v>
      </c>
      <c r="J61" s="10">
        <v>812947194</v>
      </c>
      <c r="K61" s="6">
        <v>797966742</v>
      </c>
      <c r="L61" s="7">
        <v>816641066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1142192</v>
      </c>
      <c r="D64" s="6"/>
      <c r="E64" s="7">
        <v>14990903</v>
      </c>
      <c r="F64" s="8">
        <v>27351033</v>
      </c>
      <c r="G64" s="6">
        <v>27351033</v>
      </c>
      <c r="H64" s="6"/>
      <c r="I64" s="9">
        <v>-36128611</v>
      </c>
      <c r="J64" s="10">
        <v>43496758</v>
      </c>
      <c r="K64" s="6">
        <v>74782113</v>
      </c>
      <c r="L64" s="7">
        <v>74782113</v>
      </c>
    </row>
    <row r="65" spans="1:12" ht="13.5">
      <c r="A65" s="70" t="s">
        <v>40</v>
      </c>
      <c r="B65" s="71"/>
      <c r="C65" s="72">
        <f>SUM(C57:C64)</f>
        <v>3593718573</v>
      </c>
      <c r="D65" s="72">
        <f aca="true" t="shared" si="8" ref="D65:L65">SUM(D57:D64)</f>
        <v>3839022006</v>
      </c>
      <c r="E65" s="73">
        <f t="shared" si="8"/>
        <v>4677092742</v>
      </c>
      <c r="F65" s="74">
        <f t="shared" si="8"/>
        <v>612816396</v>
      </c>
      <c r="G65" s="72">
        <f t="shared" si="8"/>
        <v>612816396</v>
      </c>
      <c r="H65" s="72">
        <f>SUM(H57:H64)</f>
        <v>0</v>
      </c>
      <c r="I65" s="75">
        <f t="shared" si="8"/>
        <v>4742969513</v>
      </c>
      <c r="J65" s="82">
        <f t="shared" si="8"/>
        <v>5434886474</v>
      </c>
      <c r="K65" s="72">
        <f t="shared" si="8"/>
        <v>5835394878</v>
      </c>
      <c r="L65" s="73">
        <f t="shared" si="8"/>
        <v>6248395249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106308634</v>
      </c>
      <c r="D68" s="60">
        <v>90856216</v>
      </c>
      <c r="E68" s="61">
        <v>76747216</v>
      </c>
      <c r="F68" s="62">
        <v>212025280</v>
      </c>
      <c r="G68" s="60">
        <v>212025280</v>
      </c>
      <c r="H68" s="60"/>
      <c r="I68" s="63">
        <v>113142385</v>
      </c>
      <c r="J68" s="64">
        <v>107594254</v>
      </c>
      <c r="K68" s="60">
        <v>113942733</v>
      </c>
      <c r="L68" s="61">
        <v>123057659</v>
      </c>
    </row>
    <row r="69" spans="1:12" ht="13.5">
      <c r="A69" s="84" t="s">
        <v>43</v>
      </c>
      <c r="B69" s="39" t="s">
        <v>44</v>
      </c>
      <c r="C69" s="60">
        <f>SUM(C75:C79)</f>
        <v>21179070</v>
      </c>
      <c r="D69" s="60">
        <f aca="true" t="shared" si="9" ref="D69:L69">SUM(D75:D79)</f>
        <v>0</v>
      </c>
      <c r="E69" s="61">
        <f t="shared" si="9"/>
        <v>0</v>
      </c>
      <c r="F69" s="62">
        <f t="shared" si="9"/>
        <v>24050461</v>
      </c>
      <c r="G69" s="60">
        <f t="shared" si="9"/>
        <v>24050461</v>
      </c>
      <c r="H69" s="60">
        <f>SUM(H75:H79)</f>
        <v>0</v>
      </c>
      <c r="I69" s="63">
        <f t="shared" si="9"/>
        <v>0</v>
      </c>
      <c r="J69" s="64">
        <f t="shared" si="9"/>
        <v>19100000</v>
      </c>
      <c r="K69" s="60">
        <f t="shared" si="9"/>
        <v>16520403</v>
      </c>
      <c r="L69" s="61">
        <f t="shared" si="9"/>
        <v>20000100</v>
      </c>
    </row>
    <row r="70" spans="1:12" ht="13.5">
      <c r="A70" s="79" t="s">
        <v>19</v>
      </c>
      <c r="B70" s="47"/>
      <c r="C70" s="6">
        <v>833</v>
      </c>
      <c r="D70" s="6"/>
      <c r="E70" s="7"/>
      <c r="F70" s="8"/>
      <c r="G70" s="6"/>
      <c r="H70" s="6"/>
      <c r="I70" s="9"/>
      <c r="J70" s="10"/>
      <c r="K70" s="6"/>
      <c r="L70" s="7"/>
    </row>
    <row r="71" spans="1:12" ht="13.5">
      <c r="A71" s="79" t="s">
        <v>20</v>
      </c>
      <c r="B71" s="47"/>
      <c r="C71" s="6"/>
      <c r="D71" s="6"/>
      <c r="E71" s="7"/>
      <c r="F71" s="8"/>
      <c r="G71" s="6"/>
      <c r="H71" s="6"/>
      <c r="I71" s="9"/>
      <c r="J71" s="10"/>
      <c r="K71" s="6"/>
      <c r="L71" s="7"/>
    </row>
    <row r="72" spans="1:12" ht="13.5">
      <c r="A72" s="79" t="s">
        <v>21</v>
      </c>
      <c r="B72" s="47"/>
      <c r="C72" s="6">
        <v>10041039</v>
      </c>
      <c r="D72" s="6"/>
      <c r="E72" s="7"/>
      <c r="F72" s="8">
        <v>12406507</v>
      </c>
      <c r="G72" s="6">
        <v>12406507</v>
      </c>
      <c r="H72" s="6"/>
      <c r="I72" s="9"/>
      <c r="J72" s="10"/>
      <c r="K72" s="6"/>
      <c r="L72" s="7"/>
    </row>
    <row r="73" spans="1:12" ht="13.5">
      <c r="A73" s="79" t="s">
        <v>22</v>
      </c>
      <c r="B73" s="47"/>
      <c r="C73" s="6">
        <v>5276722</v>
      </c>
      <c r="D73" s="6"/>
      <c r="E73" s="7"/>
      <c r="F73" s="8">
        <v>4860312</v>
      </c>
      <c r="G73" s="6">
        <v>4860312</v>
      </c>
      <c r="H73" s="6"/>
      <c r="I73" s="9"/>
      <c r="J73" s="10"/>
      <c r="K73" s="6"/>
      <c r="L73" s="7"/>
    </row>
    <row r="74" spans="1:12" ht="13.5">
      <c r="A74" s="79" t="s">
        <v>23</v>
      </c>
      <c r="B74" s="47"/>
      <c r="C74" s="6"/>
      <c r="D74" s="6"/>
      <c r="E74" s="7"/>
      <c r="F74" s="8"/>
      <c r="G74" s="6"/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15318594</v>
      </c>
      <c r="D75" s="21">
        <f aca="true" t="shared" si="10" ref="D75:L75">SUM(D70:D74)</f>
        <v>0</v>
      </c>
      <c r="E75" s="22">
        <f t="shared" si="10"/>
        <v>0</v>
      </c>
      <c r="F75" s="23">
        <f t="shared" si="10"/>
        <v>17266819</v>
      </c>
      <c r="G75" s="21">
        <f t="shared" si="10"/>
        <v>17266819</v>
      </c>
      <c r="H75" s="21">
        <f>SUM(H70:H74)</f>
        <v>0</v>
      </c>
      <c r="I75" s="24">
        <f t="shared" si="10"/>
        <v>0</v>
      </c>
      <c r="J75" s="25">
        <f t="shared" si="10"/>
        <v>0</v>
      </c>
      <c r="K75" s="21">
        <f t="shared" si="10"/>
        <v>0</v>
      </c>
      <c r="L75" s="22">
        <f t="shared" si="10"/>
        <v>0</v>
      </c>
    </row>
    <row r="76" spans="1:12" ht="13.5">
      <c r="A76" s="86" t="s">
        <v>25</v>
      </c>
      <c r="B76" s="39"/>
      <c r="C76" s="6"/>
      <c r="D76" s="6"/>
      <c r="E76" s="7"/>
      <c r="F76" s="8"/>
      <c r="G76" s="6"/>
      <c r="H76" s="6"/>
      <c r="I76" s="9"/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5860476</v>
      </c>
      <c r="D79" s="6"/>
      <c r="E79" s="7"/>
      <c r="F79" s="8">
        <v>6783642</v>
      </c>
      <c r="G79" s="6">
        <v>6783642</v>
      </c>
      <c r="H79" s="6"/>
      <c r="I79" s="9"/>
      <c r="J79" s="10">
        <v>19100000</v>
      </c>
      <c r="K79" s="6">
        <v>16520403</v>
      </c>
      <c r="L79" s="7">
        <v>20000100</v>
      </c>
    </row>
    <row r="80" spans="1:12" ht="13.5">
      <c r="A80" s="87" t="s">
        <v>46</v>
      </c>
      <c r="B80" s="71"/>
      <c r="C80" s="72">
        <f>SUM(C68:C69)</f>
        <v>127487704</v>
      </c>
      <c r="D80" s="72">
        <f aca="true" t="shared" si="11" ref="D80:L80">SUM(D68:D69)</f>
        <v>90856216</v>
      </c>
      <c r="E80" s="73">
        <f t="shared" si="11"/>
        <v>76747216</v>
      </c>
      <c r="F80" s="74">
        <f t="shared" si="11"/>
        <v>236075741</v>
      </c>
      <c r="G80" s="72">
        <f t="shared" si="11"/>
        <v>236075741</v>
      </c>
      <c r="H80" s="72">
        <f>SUM(H68:H69)</f>
        <v>0</v>
      </c>
      <c r="I80" s="75">
        <f t="shared" si="11"/>
        <v>113142385</v>
      </c>
      <c r="J80" s="76">
        <f t="shared" si="11"/>
        <v>126694254</v>
      </c>
      <c r="K80" s="72">
        <f t="shared" si="11"/>
        <v>130463136</v>
      </c>
      <c r="L80" s="73">
        <f t="shared" si="11"/>
        <v>143057759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91</v>
      </c>
      <c r="B82" s="94"/>
      <c r="C82" s="95">
        <f aca="true" t="shared" si="12" ref="C82:L82">IF(ISERROR(C20/C5),0,(C20/C5))</f>
        <v>0.04260498822279852</v>
      </c>
      <c r="D82" s="95">
        <f t="shared" si="12"/>
        <v>14.92614205718559</v>
      </c>
      <c r="E82" s="96">
        <f t="shared" si="12"/>
        <v>0</v>
      </c>
      <c r="F82" s="97">
        <f t="shared" si="12"/>
        <v>0.014523532237557231</v>
      </c>
      <c r="G82" s="95">
        <f t="shared" si="12"/>
        <v>0.014523532237557231</v>
      </c>
      <c r="H82" s="95">
        <f t="shared" si="12"/>
        <v>0.007325941703590799</v>
      </c>
      <c r="I82" s="98">
        <f t="shared" si="12"/>
        <v>0</v>
      </c>
      <c r="J82" s="99">
        <f t="shared" si="12"/>
        <v>0.009959498356676984</v>
      </c>
      <c r="K82" s="95">
        <f t="shared" si="12"/>
        <v>0.0009734875664990087</v>
      </c>
      <c r="L82" s="96">
        <f t="shared" si="12"/>
        <v>0.005631709682272193</v>
      </c>
    </row>
    <row r="83" spans="1:12" ht="13.5">
      <c r="A83" s="93" t="s">
        <v>92</v>
      </c>
      <c r="B83" s="94"/>
      <c r="C83" s="95">
        <f aca="true" t="shared" si="13" ref="C83:L83">IF(ISERROR(C20/C68),0,(C20/C68))</f>
        <v>0.18417099593246583</v>
      </c>
      <c r="D83" s="95">
        <f t="shared" si="13"/>
        <v>7.490301940375769</v>
      </c>
      <c r="E83" s="96">
        <f t="shared" si="13"/>
        <v>0</v>
      </c>
      <c r="F83" s="97">
        <f t="shared" si="13"/>
        <v>0.03442985666614849</v>
      </c>
      <c r="G83" s="95">
        <f t="shared" si="13"/>
        <v>0.03442985666614849</v>
      </c>
      <c r="H83" s="95">
        <f t="shared" si="13"/>
        <v>0</v>
      </c>
      <c r="I83" s="98">
        <f t="shared" si="13"/>
        <v>0</v>
      </c>
      <c r="J83" s="99">
        <f t="shared" si="13"/>
        <v>0.04926515871377295</v>
      </c>
      <c r="K83" s="95">
        <f t="shared" si="13"/>
        <v>0.004388169274472291</v>
      </c>
      <c r="L83" s="96">
        <f t="shared" si="13"/>
        <v>0.024378815787483816</v>
      </c>
    </row>
    <row r="84" spans="1:12" ht="13.5">
      <c r="A84" s="93" t="s">
        <v>93</v>
      </c>
      <c r="B84" s="94"/>
      <c r="C84" s="95">
        <f aca="true" t="shared" si="14" ref="C84:L84">IF(ISERROR(ROUND(C69/C65,3)),0,(ROUND(C69/C65,3)))</f>
        <v>0.006</v>
      </c>
      <c r="D84" s="95">
        <f t="shared" si="14"/>
        <v>0</v>
      </c>
      <c r="E84" s="96">
        <f t="shared" si="14"/>
        <v>0</v>
      </c>
      <c r="F84" s="97">
        <f t="shared" si="14"/>
        <v>0.039</v>
      </c>
      <c r="G84" s="95">
        <f t="shared" si="14"/>
        <v>0.039</v>
      </c>
      <c r="H84" s="95">
        <f t="shared" si="14"/>
        <v>0</v>
      </c>
      <c r="I84" s="98">
        <f t="shared" si="14"/>
        <v>0</v>
      </c>
      <c r="J84" s="99">
        <f t="shared" si="14"/>
        <v>0.004</v>
      </c>
      <c r="K84" s="95">
        <f t="shared" si="14"/>
        <v>0.003</v>
      </c>
      <c r="L84" s="96">
        <f t="shared" si="14"/>
        <v>0.003</v>
      </c>
    </row>
    <row r="85" spans="1:12" ht="13.5">
      <c r="A85" s="93" t="s">
        <v>94</v>
      </c>
      <c r="B85" s="94"/>
      <c r="C85" s="95">
        <f aca="true" t="shared" si="15" ref="C85:L85">IF(ISERROR(ROUND((C20+C69)/C65,2)),0,(ROUND((C20+C69)/C65,2)))</f>
        <v>0.01</v>
      </c>
      <c r="D85" s="95">
        <f t="shared" si="15"/>
        <v>0.18</v>
      </c>
      <c r="E85" s="96">
        <f t="shared" si="15"/>
        <v>0</v>
      </c>
      <c r="F85" s="97">
        <f t="shared" si="15"/>
        <v>0.05</v>
      </c>
      <c r="G85" s="95">
        <f t="shared" si="15"/>
        <v>0.05</v>
      </c>
      <c r="H85" s="95">
        <f t="shared" si="15"/>
        <v>0</v>
      </c>
      <c r="I85" s="98">
        <f t="shared" si="15"/>
        <v>0</v>
      </c>
      <c r="J85" s="99">
        <f t="shared" si="15"/>
        <v>0</v>
      </c>
      <c r="K85" s="95">
        <f t="shared" si="15"/>
        <v>0</v>
      </c>
      <c r="L85" s="96">
        <f t="shared" si="15"/>
        <v>0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>
        <v>423815</v>
      </c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>
        <v>8704202</v>
      </c>
      <c r="I91" s="9"/>
      <c r="J91" s="10"/>
      <c r="K91" s="6"/>
      <c r="L91" s="26"/>
    </row>
    <row r="92" spans="1:12" ht="13.5">
      <c r="A92" s="86" t="s">
        <v>51</v>
      </c>
      <c r="B92" s="94"/>
      <c r="C92" s="6">
        <v>21179071</v>
      </c>
      <c r="D92" s="6">
        <v>26170881</v>
      </c>
      <c r="E92" s="7">
        <v>41662012</v>
      </c>
      <c r="F92" s="8"/>
      <c r="G92" s="6">
        <v>24050461</v>
      </c>
      <c r="H92" s="6">
        <v>7756679</v>
      </c>
      <c r="I92" s="9">
        <v>24050461</v>
      </c>
      <c r="J92" s="10">
        <v>19100000</v>
      </c>
      <c r="K92" s="6">
        <v>16520403</v>
      </c>
      <c r="L92" s="26">
        <v>20000000</v>
      </c>
    </row>
    <row r="93" spans="1:12" ht="13.5">
      <c r="A93" s="87" t="s">
        <v>103</v>
      </c>
      <c r="B93" s="71"/>
      <c r="C93" s="72">
        <f>SUM(C89:C92)</f>
        <v>21179071</v>
      </c>
      <c r="D93" s="72">
        <f aca="true" t="shared" si="16" ref="D93:L93">SUM(D89:D92)</f>
        <v>26170881</v>
      </c>
      <c r="E93" s="73">
        <f t="shared" si="16"/>
        <v>41662012</v>
      </c>
      <c r="F93" s="74">
        <f t="shared" si="16"/>
        <v>0</v>
      </c>
      <c r="G93" s="72">
        <f t="shared" si="16"/>
        <v>24050461</v>
      </c>
      <c r="H93" s="72">
        <f>SUM(H89:H92)</f>
        <v>16884696</v>
      </c>
      <c r="I93" s="75">
        <f t="shared" si="16"/>
        <v>24050461</v>
      </c>
      <c r="J93" s="76">
        <f t="shared" si="16"/>
        <v>19100000</v>
      </c>
      <c r="K93" s="72">
        <f t="shared" si="16"/>
        <v>16520403</v>
      </c>
      <c r="L93" s="121">
        <f t="shared" si="16"/>
        <v>20000000</v>
      </c>
    </row>
    <row r="94" spans="1:12" ht="13.5">
      <c r="A94" s="1" t="s">
        <v>95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96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97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98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99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100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101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102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68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14811211</v>
      </c>
      <c r="D5" s="40">
        <f aca="true" t="shared" si="0" ref="D5:L5">SUM(D11:D18)</f>
        <v>17056712</v>
      </c>
      <c r="E5" s="41">
        <f t="shared" si="0"/>
        <v>21335974</v>
      </c>
      <c r="F5" s="42">
        <f t="shared" si="0"/>
        <v>32976700</v>
      </c>
      <c r="G5" s="40">
        <f t="shared" si="0"/>
        <v>0</v>
      </c>
      <c r="H5" s="40">
        <f>SUM(H11:H18)</f>
        <v>16189610</v>
      </c>
      <c r="I5" s="43">
        <f t="shared" si="0"/>
        <v>26666515</v>
      </c>
      <c r="J5" s="44">
        <f t="shared" si="0"/>
        <v>34343510</v>
      </c>
      <c r="K5" s="40">
        <f t="shared" si="0"/>
        <v>35014000</v>
      </c>
      <c r="L5" s="41">
        <f t="shared" si="0"/>
        <v>46154000</v>
      </c>
    </row>
    <row r="6" spans="1:12" ht="13.5">
      <c r="A6" s="46" t="s">
        <v>19</v>
      </c>
      <c r="B6" s="47"/>
      <c r="C6" s="6">
        <v>10143548</v>
      </c>
      <c r="D6" s="6">
        <v>16847281</v>
      </c>
      <c r="E6" s="7"/>
      <c r="F6" s="8">
        <v>11092250</v>
      </c>
      <c r="G6" s="6"/>
      <c r="H6" s="6">
        <v>2533082</v>
      </c>
      <c r="I6" s="9">
        <v>23046694</v>
      </c>
      <c r="J6" s="10">
        <v>11768877</v>
      </c>
      <c r="K6" s="6">
        <v>12580930</v>
      </c>
      <c r="L6" s="7">
        <v>13436433</v>
      </c>
    </row>
    <row r="7" spans="1:12" ht="13.5">
      <c r="A7" s="46" t="s">
        <v>20</v>
      </c>
      <c r="B7" s="47"/>
      <c r="C7" s="6"/>
      <c r="D7" s="6"/>
      <c r="E7" s="7"/>
      <c r="F7" s="8">
        <v>11826500</v>
      </c>
      <c r="G7" s="6"/>
      <c r="H7" s="6">
        <v>1696343</v>
      </c>
      <c r="I7" s="9"/>
      <c r="J7" s="10">
        <v>11903147</v>
      </c>
      <c r="K7" s="6">
        <v>11025253</v>
      </c>
      <c r="L7" s="7">
        <v>20534018</v>
      </c>
    </row>
    <row r="8" spans="1:12" ht="13.5">
      <c r="A8" s="46" t="s">
        <v>21</v>
      </c>
      <c r="B8" s="47"/>
      <c r="C8" s="6"/>
      <c r="D8" s="6"/>
      <c r="E8" s="7"/>
      <c r="F8" s="8"/>
      <c r="G8" s="6"/>
      <c r="H8" s="6"/>
      <c r="I8" s="9"/>
      <c r="J8" s="10"/>
      <c r="K8" s="6"/>
      <c r="L8" s="7"/>
    </row>
    <row r="9" spans="1:12" ht="13.5">
      <c r="A9" s="46" t="s">
        <v>22</v>
      </c>
      <c r="B9" s="47"/>
      <c r="C9" s="6"/>
      <c r="D9" s="6"/>
      <c r="E9" s="7"/>
      <c r="F9" s="8"/>
      <c r="G9" s="6"/>
      <c r="H9" s="6"/>
      <c r="I9" s="9"/>
      <c r="J9" s="10"/>
      <c r="K9" s="6"/>
      <c r="L9" s="7"/>
    </row>
    <row r="10" spans="1:12" ht="13.5">
      <c r="A10" s="46" t="s">
        <v>23</v>
      </c>
      <c r="B10" s="47"/>
      <c r="C10" s="6"/>
      <c r="D10" s="6"/>
      <c r="E10" s="7">
        <v>20593491</v>
      </c>
      <c r="F10" s="8"/>
      <c r="G10" s="6"/>
      <c r="H10" s="6"/>
      <c r="I10" s="9"/>
      <c r="J10" s="10">
        <v>1726778</v>
      </c>
      <c r="K10" s="6">
        <v>1845925</v>
      </c>
      <c r="L10" s="7">
        <v>1971448</v>
      </c>
    </row>
    <row r="11" spans="1:12" ht="13.5">
      <c r="A11" s="48" t="s">
        <v>24</v>
      </c>
      <c r="B11" s="47"/>
      <c r="C11" s="21">
        <f>SUM(C6:C10)</f>
        <v>10143548</v>
      </c>
      <c r="D11" s="21">
        <f aca="true" t="shared" si="1" ref="D11:L11">SUM(D6:D10)</f>
        <v>16847281</v>
      </c>
      <c r="E11" s="22">
        <f t="shared" si="1"/>
        <v>20593491</v>
      </c>
      <c r="F11" s="23">
        <f t="shared" si="1"/>
        <v>22918750</v>
      </c>
      <c r="G11" s="21">
        <f t="shared" si="1"/>
        <v>0</v>
      </c>
      <c r="H11" s="21">
        <f>SUM(H6:H10)</f>
        <v>4229425</v>
      </c>
      <c r="I11" s="24">
        <f t="shared" si="1"/>
        <v>23046694</v>
      </c>
      <c r="J11" s="25">
        <f t="shared" si="1"/>
        <v>25398802</v>
      </c>
      <c r="K11" s="21">
        <f t="shared" si="1"/>
        <v>25452108</v>
      </c>
      <c r="L11" s="22">
        <f t="shared" si="1"/>
        <v>35941899</v>
      </c>
    </row>
    <row r="12" spans="1:12" ht="13.5">
      <c r="A12" s="49" t="s">
        <v>25</v>
      </c>
      <c r="B12" s="39"/>
      <c r="C12" s="6"/>
      <c r="D12" s="6"/>
      <c r="E12" s="7"/>
      <c r="F12" s="8">
        <v>10057950</v>
      </c>
      <c r="G12" s="6"/>
      <c r="H12" s="6">
        <v>11960185</v>
      </c>
      <c r="I12" s="9"/>
      <c r="J12" s="10">
        <v>8944708</v>
      </c>
      <c r="K12" s="6">
        <v>9561892</v>
      </c>
      <c r="L12" s="7">
        <v>10212101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4389993</v>
      </c>
      <c r="D15" s="6">
        <v>209431</v>
      </c>
      <c r="E15" s="7">
        <v>742483</v>
      </c>
      <c r="F15" s="8"/>
      <c r="G15" s="6"/>
      <c r="H15" s="6"/>
      <c r="I15" s="9">
        <v>3619821</v>
      </c>
      <c r="J15" s="10"/>
      <c r="K15" s="6"/>
      <c r="L15" s="7"/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>
        <v>277670</v>
      </c>
      <c r="D18" s="16"/>
      <c r="E18" s="17"/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32976700</v>
      </c>
      <c r="H20" s="53">
        <f>SUM(H26:H33)</f>
        <v>0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/>
      <c r="G21" s="6">
        <v>11092250</v>
      </c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>
        <v>11826500</v>
      </c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>
        <v>3005450</v>
      </c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25924200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>
        <v>7052500</v>
      </c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10143548</v>
      </c>
      <c r="D36" s="6">
        <f t="shared" si="4"/>
        <v>16847281</v>
      </c>
      <c r="E36" s="7">
        <f t="shared" si="4"/>
        <v>0</v>
      </c>
      <c r="F36" s="8">
        <f t="shared" si="4"/>
        <v>11092250</v>
      </c>
      <c r="G36" s="6">
        <f t="shared" si="4"/>
        <v>11092250</v>
      </c>
      <c r="H36" s="6">
        <f>H6+H21</f>
        <v>2533082</v>
      </c>
      <c r="I36" s="9">
        <f t="shared" si="4"/>
        <v>23046694</v>
      </c>
      <c r="J36" s="10">
        <f t="shared" si="4"/>
        <v>11768877</v>
      </c>
      <c r="K36" s="6">
        <f t="shared" si="4"/>
        <v>12580930</v>
      </c>
      <c r="L36" s="7">
        <f t="shared" si="4"/>
        <v>13436433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0</v>
      </c>
      <c r="E37" s="7">
        <f t="shared" si="4"/>
        <v>0</v>
      </c>
      <c r="F37" s="8">
        <f t="shared" si="4"/>
        <v>11826500</v>
      </c>
      <c r="G37" s="6">
        <f t="shared" si="4"/>
        <v>11826500</v>
      </c>
      <c r="H37" s="6">
        <f>H7+H22</f>
        <v>1696343</v>
      </c>
      <c r="I37" s="9">
        <f t="shared" si="4"/>
        <v>0</v>
      </c>
      <c r="J37" s="10">
        <f t="shared" si="4"/>
        <v>11903147</v>
      </c>
      <c r="K37" s="6">
        <f t="shared" si="4"/>
        <v>11025253</v>
      </c>
      <c r="L37" s="7">
        <f t="shared" si="4"/>
        <v>20534018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0</v>
      </c>
      <c r="E38" s="7">
        <f t="shared" si="4"/>
        <v>0</v>
      </c>
      <c r="F38" s="8">
        <f t="shared" si="4"/>
        <v>0</v>
      </c>
      <c r="G38" s="6">
        <f t="shared" si="4"/>
        <v>0</v>
      </c>
      <c r="H38" s="6">
        <f>H8+H23</f>
        <v>0</v>
      </c>
      <c r="I38" s="9">
        <f t="shared" si="4"/>
        <v>0</v>
      </c>
      <c r="J38" s="10">
        <f t="shared" si="4"/>
        <v>0</v>
      </c>
      <c r="K38" s="6">
        <f t="shared" si="4"/>
        <v>0</v>
      </c>
      <c r="L38" s="7">
        <f t="shared" si="4"/>
        <v>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0</v>
      </c>
      <c r="G39" s="6">
        <f t="shared" si="4"/>
        <v>0</v>
      </c>
      <c r="H39" s="6">
        <f>H9+H24</f>
        <v>0</v>
      </c>
      <c r="I39" s="9">
        <f t="shared" si="4"/>
        <v>0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0</v>
      </c>
      <c r="E40" s="7">
        <f t="shared" si="4"/>
        <v>20593491</v>
      </c>
      <c r="F40" s="8">
        <f t="shared" si="4"/>
        <v>0</v>
      </c>
      <c r="G40" s="6">
        <f t="shared" si="4"/>
        <v>3005450</v>
      </c>
      <c r="H40" s="6">
        <f>H10+H25</f>
        <v>0</v>
      </c>
      <c r="I40" s="9">
        <f t="shared" si="4"/>
        <v>0</v>
      </c>
      <c r="J40" s="10">
        <f t="shared" si="4"/>
        <v>1726778</v>
      </c>
      <c r="K40" s="6">
        <f t="shared" si="4"/>
        <v>1845925</v>
      </c>
      <c r="L40" s="7">
        <f t="shared" si="4"/>
        <v>1971448</v>
      </c>
    </row>
    <row r="41" spans="1:12" ht="13.5">
      <c r="A41" s="48" t="s">
        <v>24</v>
      </c>
      <c r="B41" s="47"/>
      <c r="C41" s="21">
        <f>SUM(C36:C40)</f>
        <v>10143548</v>
      </c>
      <c r="D41" s="21">
        <f aca="true" t="shared" si="5" ref="D41:L41">SUM(D36:D40)</f>
        <v>16847281</v>
      </c>
      <c r="E41" s="22">
        <f t="shared" si="5"/>
        <v>20593491</v>
      </c>
      <c r="F41" s="23">
        <f t="shared" si="5"/>
        <v>22918750</v>
      </c>
      <c r="G41" s="21">
        <f t="shared" si="5"/>
        <v>25924200</v>
      </c>
      <c r="H41" s="21">
        <f>SUM(H36:H40)</f>
        <v>4229425</v>
      </c>
      <c r="I41" s="24">
        <f t="shared" si="5"/>
        <v>23046694</v>
      </c>
      <c r="J41" s="25">
        <f t="shared" si="5"/>
        <v>25398802</v>
      </c>
      <c r="K41" s="21">
        <f t="shared" si="5"/>
        <v>25452108</v>
      </c>
      <c r="L41" s="22">
        <f t="shared" si="5"/>
        <v>35941899</v>
      </c>
    </row>
    <row r="42" spans="1:12" ht="13.5">
      <c r="A42" s="49" t="s">
        <v>25</v>
      </c>
      <c r="B42" s="39"/>
      <c r="C42" s="6">
        <f t="shared" si="4"/>
        <v>0</v>
      </c>
      <c r="D42" s="6">
        <f t="shared" si="4"/>
        <v>0</v>
      </c>
      <c r="E42" s="61">
        <f t="shared" si="4"/>
        <v>0</v>
      </c>
      <c r="F42" s="62">
        <f t="shared" si="4"/>
        <v>10057950</v>
      </c>
      <c r="G42" s="60">
        <f t="shared" si="4"/>
        <v>7052500</v>
      </c>
      <c r="H42" s="60">
        <f t="shared" si="4"/>
        <v>11960185</v>
      </c>
      <c r="I42" s="63">
        <f t="shared" si="4"/>
        <v>0</v>
      </c>
      <c r="J42" s="64">
        <f t="shared" si="4"/>
        <v>8944708</v>
      </c>
      <c r="K42" s="60">
        <f t="shared" si="4"/>
        <v>9561892</v>
      </c>
      <c r="L42" s="61">
        <f t="shared" si="4"/>
        <v>10212101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4389993</v>
      </c>
      <c r="D45" s="6">
        <f t="shared" si="4"/>
        <v>209431</v>
      </c>
      <c r="E45" s="61">
        <f t="shared" si="4"/>
        <v>742483</v>
      </c>
      <c r="F45" s="62">
        <f t="shared" si="4"/>
        <v>0</v>
      </c>
      <c r="G45" s="60">
        <f t="shared" si="4"/>
        <v>0</v>
      </c>
      <c r="H45" s="60">
        <f t="shared" si="4"/>
        <v>0</v>
      </c>
      <c r="I45" s="63">
        <f t="shared" si="4"/>
        <v>3619821</v>
      </c>
      <c r="J45" s="64">
        <f t="shared" si="4"/>
        <v>0</v>
      </c>
      <c r="K45" s="60">
        <f t="shared" si="4"/>
        <v>0</v>
      </c>
      <c r="L45" s="61">
        <f t="shared" si="4"/>
        <v>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277670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14811211</v>
      </c>
      <c r="D49" s="72">
        <f aca="true" t="shared" si="6" ref="D49:L49">SUM(D41:D48)</f>
        <v>17056712</v>
      </c>
      <c r="E49" s="73">
        <f t="shared" si="6"/>
        <v>21335974</v>
      </c>
      <c r="F49" s="74">
        <f t="shared" si="6"/>
        <v>32976700</v>
      </c>
      <c r="G49" s="72">
        <f t="shared" si="6"/>
        <v>32976700</v>
      </c>
      <c r="H49" s="72">
        <f>SUM(H41:H48)</f>
        <v>16189610</v>
      </c>
      <c r="I49" s="75">
        <f t="shared" si="6"/>
        <v>26666515</v>
      </c>
      <c r="J49" s="76">
        <f t="shared" si="6"/>
        <v>34343510</v>
      </c>
      <c r="K49" s="72">
        <f t="shared" si="6"/>
        <v>35014000</v>
      </c>
      <c r="L49" s="73">
        <f t="shared" si="6"/>
        <v>46154000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10143548</v>
      </c>
      <c r="D52" s="6">
        <v>458351684</v>
      </c>
      <c r="E52" s="7"/>
      <c r="F52" s="8">
        <v>85882090</v>
      </c>
      <c r="G52" s="6">
        <v>85882090</v>
      </c>
      <c r="H52" s="6"/>
      <c r="I52" s="9">
        <v>23046694</v>
      </c>
      <c r="J52" s="10">
        <v>90308844</v>
      </c>
      <c r="K52" s="6">
        <v>167399787</v>
      </c>
      <c r="L52" s="7"/>
    </row>
    <row r="53" spans="1:12" ht="13.5">
      <c r="A53" s="79" t="s">
        <v>20</v>
      </c>
      <c r="B53" s="47"/>
      <c r="C53" s="6"/>
      <c r="D53" s="6"/>
      <c r="E53" s="7"/>
      <c r="F53" s="8">
        <v>38444805</v>
      </c>
      <c r="G53" s="6">
        <v>38444805</v>
      </c>
      <c r="H53" s="6"/>
      <c r="I53" s="9"/>
      <c r="J53" s="10">
        <v>11903147</v>
      </c>
      <c r="K53" s="6">
        <v>11025253</v>
      </c>
      <c r="L53" s="7">
        <v>20534018</v>
      </c>
    </row>
    <row r="54" spans="1:12" ht="13.5">
      <c r="A54" s="79" t="s">
        <v>21</v>
      </c>
      <c r="B54" s="47"/>
      <c r="C54" s="6"/>
      <c r="D54" s="6"/>
      <c r="E54" s="7"/>
      <c r="F54" s="8"/>
      <c r="G54" s="6"/>
      <c r="H54" s="6"/>
      <c r="I54" s="9"/>
      <c r="J54" s="10"/>
      <c r="K54" s="6"/>
      <c r="L54" s="7"/>
    </row>
    <row r="55" spans="1:12" ht="13.5">
      <c r="A55" s="79" t="s">
        <v>22</v>
      </c>
      <c r="B55" s="47"/>
      <c r="C55" s="6"/>
      <c r="D55" s="6"/>
      <c r="E55" s="7"/>
      <c r="F55" s="8"/>
      <c r="G55" s="6"/>
      <c r="H55" s="6"/>
      <c r="I55" s="9"/>
      <c r="J55" s="10">
        <v>28886791</v>
      </c>
      <c r="K55" s="6">
        <v>32579191</v>
      </c>
      <c r="L55" s="7">
        <v>26035528</v>
      </c>
    </row>
    <row r="56" spans="1:12" ht="13.5">
      <c r="A56" s="79" t="s">
        <v>23</v>
      </c>
      <c r="B56" s="47"/>
      <c r="C56" s="6"/>
      <c r="D56" s="6">
        <v>2128143</v>
      </c>
      <c r="E56" s="7">
        <v>1088276748</v>
      </c>
      <c r="F56" s="8">
        <v>10057950</v>
      </c>
      <c r="G56" s="6">
        <v>13063400</v>
      </c>
      <c r="H56" s="6"/>
      <c r="I56" s="9">
        <v>1038170284</v>
      </c>
      <c r="J56" s="10">
        <v>12398263</v>
      </c>
      <c r="K56" s="6">
        <v>13253742</v>
      </c>
      <c r="L56" s="7">
        <v>14154997</v>
      </c>
    </row>
    <row r="57" spans="1:12" ht="13.5">
      <c r="A57" s="80" t="s">
        <v>24</v>
      </c>
      <c r="B57" s="47"/>
      <c r="C57" s="21">
        <f>SUM(C52:C56)</f>
        <v>10143548</v>
      </c>
      <c r="D57" s="21">
        <f aca="true" t="shared" si="7" ref="D57:L57">SUM(D52:D56)</f>
        <v>460479827</v>
      </c>
      <c r="E57" s="22">
        <f t="shared" si="7"/>
        <v>1088276748</v>
      </c>
      <c r="F57" s="23">
        <f t="shared" si="7"/>
        <v>134384845</v>
      </c>
      <c r="G57" s="21">
        <f t="shared" si="7"/>
        <v>137390295</v>
      </c>
      <c r="H57" s="21">
        <f>SUM(H52:H56)</f>
        <v>0</v>
      </c>
      <c r="I57" s="24">
        <f t="shared" si="7"/>
        <v>1061216978</v>
      </c>
      <c r="J57" s="25">
        <f t="shared" si="7"/>
        <v>143497045</v>
      </c>
      <c r="K57" s="21">
        <f t="shared" si="7"/>
        <v>224257973</v>
      </c>
      <c r="L57" s="22">
        <f t="shared" si="7"/>
        <v>60724543</v>
      </c>
    </row>
    <row r="58" spans="1:12" ht="13.5">
      <c r="A58" s="77" t="s">
        <v>25</v>
      </c>
      <c r="B58" s="39"/>
      <c r="C58" s="6"/>
      <c r="D58" s="6">
        <v>110399429</v>
      </c>
      <c r="E58" s="7">
        <v>9771563</v>
      </c>
      <c r="F58" s="8"/>
      <c r="G58" s="6">
        <v>-3005450</v>
      </c>
      <c r="H58" s="6"/>
      <c r="I58" s="9">
        <v>10604678</v>
      </c>
      <c r="J58" s="10"/>
      <c r="K58" s="6"/>
      <c r="L58" s="7"/>
    </row>
    <row r="59" spans="1:12" ht="13.5">
      <c r="A59" s="77" t="s">
        <v>26</v>
      </c>
      <c r="B59" s="39"/>
      <c r="C59" s="11"/>
      <c r="D59" s="11"/>
      <c r="E59" s="12">
        <v>2225000</v>
      </c>
      <c r="F59" s="13"/>
      <c r="G59" s="11"/>
      <c r="H59" s="11"/>
      <c r="I59" s="14">
        <v>2225000</v>
      </c>
      <c r="J59" s="15"/>
      <c r="K59" s="11"/>
      <c r="L59" s="12"/>
    </row>
    <row r="60" spans="1:12" ht="13.5">
      <c r="A60" s="77" t="s">
        <v>27</v>
      </c>
      <c r="B60" s="39"/>
      <c r="C60" s="6">
        <v>32888549</v>
      </c>
      <c r="D60" s="6">
        <v>45902221</v>
      </c>
      <c r="E60" s="7">
        <v>37825500</v>
      </c>
      <c r="F60" s="8">
        <v>43596808</v>
      </c>
      <c r="G60" s="6">
        <v>43596808</v>
      </c>
      <c r="H60" s="6"/>
      <c r="I60" s="9">
        <v>39934500</v>
      </c>
      <c r="J60" s="10">
        <v>-1726778</v>
      </c>
      <c r="K60" s="6">
        <v>-1845925</v>
      </c>
      <c r="L60" s="7">
        <v>-1971448</v>
      </c>
    </row>
    <row r="61" spans="1:12" ht="13.5">
      <c r="A61" s="77" t="s">
        <v>28</v>
      </c>
      <c r="B61" s="39" t="s">
        <v>29</v>
      </c>
      <c r="C61" s="6">
        <v>4389993</v>
      </c>
      <c r="D61" s="6">
        <v>14491180</v>
      </c>
      <c r="E61" s="7">
        <v>273959538</v>
      </c>
      <c r="F61" s="8"/>
      <c r="G61" s="6"/>
      <c r="H61" s="6"/>
      <c r="I61" s="9">
        <v>264075565</v>
      </c>
      <c r="J61" s="10"/>
      <c r="K61" s="6"/>
      <c r="L61" s="7"/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225494</v>
      </c>
      <c r="D64" s="6"/>
      <c r="E64" s="7"/>
      <c r="F64" s="8"/>
      <c r="G64" s="6"/>
      <c r="H64" s="6"/>
      <c r="I64" s="9"/>
      <c r="J64" s="10"/>
      <c r="K64" s="6"/>
      <c r="L64" s="7"/>
    </row>
    <row r="65" spans="1:12" ht="13.5">
      <c r="A65" s="70" t="s">
        <v>40</v>
      </c>
      <c r="B65" s="71"/>
      <c r="C65" s="72">
        <f>SUM(C57:C64)</f>
        <v>47647584</v>
      </c>
      <c r="D65" s="72">
        <f aca="true" t="shared" si="8" ref="D65:L65">SUM(D57:D64)</f>
        <v>631272657</v>
      </c>
      <c r="E65" s="73">
        <f t="shared" si="8"/>
        <v>1412058349</v>
      </c>
      <c r="F65" s="74">
        <f t="shared" si="8"/>
        <v>177981653</v>
      </c>
      <c r="G65" s="72">
        <f t="shared" si="8"/>
        <v>177981653</v>
      </c>
      <c r="H65" s="72">
        <f>SUM(H57:H64)</f>
        <v>0</v>
      </c>
      <c r="I65" s="75">
        <f t="shared" si="8"/>
        <v>1378056721</v>
      </c>
      <c r="J65" s="82">
        <f t="shared" si="8"/>
        <v>141770267</v>
      </c>
      <c r="K65" s="72">
        <f t="shared" si="8"/>
        <v>222412048</v>
      </c>
      <c r="L65" s="73">
        <f t="shared" si="8"/>
        <v>58753095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55824125</v>
      </c>
      <c r="D68" s="60">
        <v>71949605</v>
      </c>
      <c r="E68" s="61">
        <v>61494995</v>
      </c>
      <c r="F68" s="62">
        <v>62644824</v>
      </c>
      <c r="G68" s="60">
        <v>62644255</v>
      </c>
      <c r="H68" s="60"/>
      <c r="I68" s="63">
        <v>61177971</v>
      </c>
      <c r="J68" s="64">
        <v>66465554</v>
      </c>
      <c r="K68" s="60">
        <v>71051677</v>
      </c>
      <c r="L68" s="61">
        <v>75883191</v>
      </c>
    </row>
    <row r="69" spans="1:12" ht="13.5">
      <c r="A69" s="84" t="s">
        <v>43</v>
      </c>
      <c r="B69" s="39" t="s">
        <v>44</v>
      </c>
      <c r="C69" s="60">
        <f>SUM(C75:C79)</f>
        <v>11494353</v>
      </c>
      <c r="D69" s="60">
        <f aca="true" t="shared" si="9" ref="D69:L69">SUM(D75:D79)</f>
        <v>0</v>
      </c>
      <c r="E69" s="61">
        <f t="shared" si="9"/>
        <v>1383801</v>
      </c>
      <c r="F69" s="62">
        <f t="shared" si="9"/>
        <v>0</v>
      </c>
      <c r="G69" s="60">
        <f t="shared" si="9"/>
        <v>0</v>
      </c>
      <c r="H69" s="60">
        <f>SUM(H75:H79)</f>
        <v>0</v>
      </c>
      <c r="I69" s="63">
        <f t="shared" si="9"/>
        <v>4292059</v>
      </c>
      <c r="J69" s="64">
        <f t="shared" si="9"/>
        <v>16300000</v>
      </c>
      <c r="K69" s="60">
        <f t="shared" si="9"/>
        <v>17278000</v>
      </c>
      <c r="L69" s="61">
        <f t="shared" si="9"/>
        <v>18314680</v>
      </c>
    </row>
    <row r="70" spans="1:12" ht="13.5">
      <c r="A70" s="79" t="s">
        <v>19</v>
      </c>
      <c r="B70" s="47"/>
      <c r="C70" s="6">
        <v>11494353</v>
      </c>
      <c r="D70" s="6"/>
      <c r="E70" s="7"/>
      <c r="F70" s="8"/>
      <c r="G70" s="6"/>
      <c r="H70" s="6"/>
      <c r="I70" s="9"/>
      <c r="J70" s="10">
        <v>9900000</v>
      </c>
      <c r="K70" s="6">
        <v>10494000</v>
      </c>
      <c r="L70" s="7">
        <v>11123640</v>
      </c>
    </row>
    <row r="71" spans="1:12" ht="13.5">
      <c r="A71" s="79" t="s">
        <v>20</v>
      </c>
      <c r="B71" s="47"/>
      <c r="C71" s="6"/>
      <c r="D71" s="6"/>
      <c r="E71" s="7"/>
      <c r="F71" s="8"/>
      <c r="G71" s="6"/>
      <c r="H71" s="6"/>
      <c r="I71" s="9"/>
      <c r="J71" s="10"/>
      <c r="K71" s="6"/>
      <c r="L71" s="7"/>
    </row>
    <row r="72" spans="1:12" ht="13.5">
      <c r="A72" s="79" t="s">
        <v>21</v>
      </c>
      <c r="B72" s="47"/>
      <c r="C72" s="6"/>
      <c r="D72" s="6"/>
      <c r="E72" s="7"/>
      <c r="F72" s="8"/>
      <c r="G72" s="6"/>
      <c r="H72" s="6"/>
      <c r="I72" s="9"/>
      <c r="J72" s="10"/>
      <c r="K72" s="6"/>
      <c r="L72" s="7"/>
    </row>
    <row r="73" spans="1:12" ht="13.5">
      <c r="A73" s="79" t="s">
        <v>22</v>
      </c>
      <c r="B73" s="47"/>
      <c r="C73" s="6"/>
      <c r="D73" s="6"/>
      <c r="E73" s="7"/>
      <c r="F73" s="8"/>
      <c r="G73" s="6"/>
      <c r="H73" s="6"/>
      <c r="I73" s="9"/>
      <c r="J73" s="10"/>
      <c r="K73" s="6"/>
      <c r="L73" s="7"/>
    </row>
    <row r="74" spans="1:12" ht="13.5">
      <c r="A74" s="79" t="s">
        <v>23</v>
      </c>
      <c r="B74" s="47"/>
      <c r="C74" s="6"/>
      <c r="D74" s="6"/>
      <c r="E74" s="7"/>
      <c r="F74" s="8"/>
      <c r="G74" s="6"/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11494353</v>
      </c>
      <c r="D75" s="21">
        <f aca="true" t="shared" si="10" ref="D75:L75">SUM(D70:D74)</f>
        <v>0</v>
      </c>
      <c r="E75" s="22">
        <f t="shared" si="10"/>
        <v>0</v>
      </c>
      <c r="F75" s="23">
        <f t="shared" si="10"/>
        <v>0</v>
      </c>
      <c r="G75" s="21">
        <f t="shared" si="10"/>
        <v>0</v>
      </c>
      <c r="H75" s="21">
        <f>SUM(H70:H74)</f>
        <v>0</v>
      </c>
      <c r="I75" s="24">
        <f t="shared" si="10"/>
        <v>0</v>
      </c>
      <c r="J75" s="25">
        <f t="shared" si="10"/>
        <v>9900000</v>
      </c>
      <c r="K75" s="21">
        <f t="shared" si="10"/>
        <v>10494000</v>
      </c>
      <c r="L75" s="22">
        <f t="shared" si="10"/>
        <v>11123640</v>
      </c>
    </row>
    <row r="76" spans="1:12" ht="13.5">
      <c r="A76" s="86" t="s">
        <v>25</v>
      </c>
      <c r="B76" s="39"/>
      <c r="C76" s="6"/>
      <c r="D76" s="6"/>
      <c r="E76" s="7"/>
      <c r="F76" s="8"/>
      <c r="G76" s="6"/>
      <c r="H76" s="6"/>
      <c r="I76" s="9"/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>
        <v>6400000</v>
      </c>
      <c r="K78" s="6">
        <v>6784000</v>
      </c>
      <c r="L78" s="7">
        <v>7191040</v>
      </c>
    </row>
    <row r="79" spans="1:12" ht="13.5">
      <c r="A79" s="86" t="s">
        <v>28</v>
      </c>
      <c r="B79" s="39" t="s">
        <v>45</v>
      </c>
      <c r="C79" s="6"/>
      <c r="D79" s="6"/>
      <c r="E79" s="7">
        <v>1383801</v>
      </c>
      <c r="F79" s="8"/>
      <c r="G79" s="6"/>
      <c r="H79" s="6"/>
      <c r="I79" s="9">
        <v>4292059</v>
      </c>
      <c r="J79" s="10"/>
      <c r="K79" s="6"/>
      <c r="L79" s="7"/>
    </row>
    <row r="80" spans="1:12" ht="13.5">
      <c r="A80" s="87" t="s">
        <v>46</v>
      </c>
      <c r="B80" s="71"/>
      <c r="C80" s="72">
        <f>SUM(C68:C69)</f>
        <v>67318478</v>
      </c>
      <c r="D80" s="72">
        <f aca="true" t="shared" si="11" ref="D80:L80">SUM(D68:D69)</f>
        <v>71949605</v>
      </c>
      <c r="E80" s="73">
        <f t="shared" si="11"/>
        <v>62878796</v>
      </c>
      <c r="F80" s="74">
        <f t="shared" si="11"/>
        <v>62644824</v>
      </c>
      <c r="G80" s="72">
        <f t="shared" si="11"/>
        <v>62644255</v>
      </c>
      <c r="H80" s="72">
        <f>SUM(H68:H69)</f>
        <v>0</v>
      </c>
      <c r="I80" s="75">
        <f t="shared" si="11"/>
        <v>65470030</v>
      </c>
      <c r="J80" s="76">
        <f t="shared" si="11"/>
        <v>82765554</v>
      </c>
      <c r="K80" s="72">
        <f t="shared" si="11"/>
        <v>88329677</v>
      </c>
      <c r="L80" s="73">
        <f t="shared" si="11"/>
        <v>94197871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91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92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0.5264121985328104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93</v>
      </c>
      <c r="B84" s="94"/>
      <c r="C84" s="95">
        <f aca="true" t="shared" si="14" ref="C84:L84">IF(ISERROR(ROUND(C69/C65,3)),0,(ROUND(C69/C65,3)))</f>
        <v>0.241</v>
      </c>
      <c r="D84" s="95">
        <f t="shared" si="14"/>
        <v>0</v>
      </c>
      <c r="E84" s="96">
        <f t="shared" si="14"/>
        <v>0.001</v>
      </c>
      <c r="F84" s="97">
        <f t="shared" si="14"/>
        <v>0</v>
      </c>
      <c r="G84" s="95">
        <f t="shared" si="14"/>
        <v>0</v>
      </c>
      <c r="H84" s="95">
        <f t="shared" si="14"/>
        <v>0</v>
      </c>
      <c r="I84" s="98">
        <f t="shared" si="14"/>
        <v>0.003</v>
      </c>
      <c r="J84" s="99">
        <f t="shared" si="14"/>
        <v>0.115</v>
      </c>
      <c r="K84" s="95">
        <f t="shared" si="14"/>
        <v>0.078</v>
      </c>
      <c r="L84" s="96">
        <f t="shared" si="14"/>
        <v>0.312</v>
      </c>
    </row>
    <row r="85" spans="1:12" ht="13.5">
      <c r="A85" s="93" t="s">
        <v>94</v>
      </c>
      <c r="B85" s="94"/>
      <c r="C85" s="95">
        <f aca="true" t="shared" si="15" ref="C85:L85">IF(ISERROR(ROUND((C20+C69)/C65,2)),0,(ROUND((C20+C69)/C65,2)))</f>
        <v>0.24</v>
      </c>
      <c r="D85" s="95">
        <f t="shared" si="15"/>
        <v>0</v>
      </c>
      <c r="E85" s="96">
        <f t="shared" si="15"/>
        <v>0</v>
      </c>
      <c r="F85" s="97">
        <f t="shared" si="15"/>
        <v>0</v>
      </c>
      <c r="G85" s="95">
        <f t="shared" si="15"/>
        <v>0.19</v>
      </c>
      <c r="H85" s="95">
        <f t="shared" si="15"/>
        <v>0</v>
      </c>
      <c r="I85" s="98">
        <f t="shared" si="15"/>
        <v>0</v>
      </c>
      <c r="J85" s="99">
        <f t="shared" si="15"/>
        <v>0.11</v>
      </c>
      <c r="K85" s="95">
        <f t="shared" si="15"/>
        <v>0.08</v>
      </c>
      <c r="L85" s="96">
        <f t="shared" si="15"/>
        <v>0.31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>
        <v>3918204</v>
      </c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>
        <v>6500000</v>
      </c>
      <c r="G92" s="6"/>
      <c r="H92" s="6"/>
      <c r="I92" s="9"/>
      <c r="J92" s="10"/>
      <c r="K92" s="6"/>
      <c r="L92" s="26"/>
    </row>
    <row r="93" spans="1:12" ht="13.5">
      <c r="A93" s="87" t="s">
        <v>103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6500000</v>
      </c>
      <c r="G93" s="72">
        <f t="shared" si="16"/>
        <v>0</v>
      </c>
      <c r="H93" s="72">
        <f>SUM(H89:H92)</f>
        <v>3918204</v>
      </c>
      <c r="I93" s="75">
        <f t="shared" si="16"/>
        <v>0</v>
      </c>
      <c r="J93" s="76">
        <f t="shared" si="16"/>
        <v>0</v>
      </c>
      <c r="K93" s="72">
        <f t="shared" si="16"/>
        <v>0</v>
      </c>
      <c r="L93" s="121">
        <f t="shared" si="16"/>
        <v>0</v>
      </c>
    </row>
    <row r="94" spans="1:12" ht="13.5">
      <c r="A94" s="1" t="s">
        <v>95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96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97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98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99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100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101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102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751378635</v>
      </c>
      <c r="D5" s="40">
        <f aca="true" t="shared" si="0" ref="D5:L5">SUM(D11:D18)</f>
        <v>427750669</v>
      </c>
      <c r="E5" s="41">
        <f t="shared" si="0"/>
        <v>1184088773</v>
      </c>
      <c r="F5" s="42">
        <f t="shared" si="0"/>
        <v>753833683</v>
      </c>
      <c r="G5" s="40">
        <f t="shared" si="0"/>
        <v>734646539</v>
      </c>
      <c r="H5" s="40">
        <f>SUM(H11:H18)</f>
        <v>1190450814</v>
      </c>
      <c r="I5" s="43">
        <f t="shared" si="0"/>
        <v>1281272086</v>
      </c>
      <c r="J5" s="44">
        <f t="shared" si="0"/>
        <v>812078758</v>
      </c>
      <c r="K5" s="40">
        <f t="shared" si="0"/>
        <v>988005533</v>
      </c>
      <c r="L5" s="41">
        <f t="shared" si="0"/>
        <v>1160522000</v>
      </c>
    </row>
    <row r="6" spans="1:12" ht="13.5">
      <c r="A6" s="46" t="s">
        <v>19</v>
      </c>
      <c r="B6" s="47"/>
      <c r="C6" s="6">
        <v>282800505</v>
      </c>
      <c r="D6" s="6">
        <v>116892826</v>
      </c>
      <c r="E6" s="7">
        <v>110538600</v>
      </c>
      <c r="F6" s="8">
        <v>106080000</v>
      </c>
      <c r="G6" s="6">
        <v>106080000</v>
      </c>
      <c r="H6" s="6">
        <v>261821400</v>
      </c>
      <c r="I6" s="9">
        <v>28876692</v>
      </c>
      <c r="J6" s="10">
        <v>155086510</v>
      </c>
      <c r="K6" s="6">
        <v>98712428</v>
      </c>
      <c r="L6" s="7">
        <v>94715550</v>
      </c>
    </row>
    <row r="7" spans="1:12" ht="13.5">
      <c r="A7" s="46" t="s">
        <v>20</v>
      </c>
      <c r="B7" s="47"/>
      <c r="C7" s="6">
        <v>103227682</v>
      </c>
      <c r="D7" s="6">
        <v>38944059</v>
      </c>
      <c r="E7" s="7">
        <v>137711686</v>
      </c>
      <c r="F7" s="8">
        <v>43000000</v>
      </c>
      <c r="G7" s="6">
        <v>54612579</v>
      </c>
      <c r="H7" s="6">
        <v>119556614</v>
      </c>
      <c r="I7" s="9">
        <v>111094212</v>
      </c>
      <c r="J7" s="10">
        <v>48000000</v>
      </c>
      <c r="K7" s="6">
        <v>52000000</v>
      </c>
      <c r="L7" s="7">
        <v>98500000</v>
      </c>
    </row>
    <row r="8" spans="1:12" ht="13.5">
      <c r="A8" s="46" t="s">
        <v>21</v>
      </c>
      <c r="B8" s="47"/>
      <c r="C8" s="6"/>
      <c r="D8" s="6"/>
      <c r="E8" s="7">
        <v>7474646</v>
      </c>
      <c r="F8" s="8"/>
      <c r="G8" s="6"/>
      <c r="H8" s="6">
        <v>168446147</v>
      </c>
      <c r="I8" s="9"/>
      <c r="J8" s="10">
        <v>20503100</v>
      </c>
      <c r="K8" s="6">
        <v>11328520</v>
      </c>
      <c r="L8" s="7">
        <v>12955500</v>
      </c>
    </row>
    <row r="9" spans="1:12" ht="13.5">
      <c r="A9" s="46" t="s">
        <v>22</v>
      </c>
      <c r="B9" s="47"/>
      <c r="C9" s="6">
        <v>177056415</v>
      </c>
      <c r="D9" s="6"/>
      <c r="E9" s="7">
        <v>8974617</v>
      </c>
      <c r="F9" s="8"/>
      <c r="G9" s="6"/>
      <c r="H9" s="6">
        <v>208258681</v>
      </c>
      <c r="I9" s="9"/>
      <c r="J9" s="10">
        <v>122221390</v>
      </c>
      <c r="K9" s="6">
        <v>73420692</v>
      </c>
      <c r="L9" s="7">
        <v>89392950</v>
      </c>
    </row>
    <row r="10" spans="1:12" ht="13.5">
      <c r="A10" s="46" t="s">
        <v>23</v>
      </c>
      <c r="B10" s="47"/>
      <c r="C10" s="6">
        <v>29866952</v>
      </c>
      <c r="D10" s="6">
        <v>57323892</v>
      </c>
      <c r="E10" s="7">
        <v>816716676</v>
      </c>
      <c r="F10" s="8">
        <v>268242700</v>
      </c>
      <c r="G10" s="6">
        <v>201177247</v>
      </c>
      <c r="H10" s="6">
        <v>218949927</v>
      </c>
      <c r="I10" s="9">
        <v>1037865490</v>
      </c>
      <c r="J10" s="10">
        <v>233938640</v>
      </c>
      <c r="K10" s="6">
        <v>378684360</v>
      </c>
      <c r="L10" s="7">
        <v>410680000</v>
      </c>
    </row>
    <row r="11" spans="1:12" ht="13.5">
      <c r="A11" s="48" t="s">
        <v>24</v>
      </c>
      <c r="B11" s="47"/>
      <c r="C11" s="21">
        <f>SUM(C6:C10)</f>
        <v>592951554</v>
      </c>
      <c r="D11" s="21">
        <f aca="true" t="shared" si="1" ref="D11:L11">SUM(D6:D10)</f>
        <v>213160777</v>
      </c>
      <c r="E11" s="22">
        <f t="shared" si="1"/>
        <v>1081416225</v>
      </c>
      <c r="F11" s="23">
        <f t="shared" si="1"/>
        <v>417322700</v>
      </c>
      <c r="G11" s="21">
        <f t="shared" si="1"/>
        <v>361869826</v>
      </c>
      <c r="H11" s="21">
        <f>SUM(H6:H10)</f>
        <v>977032769</v>
      </c>
      <c r="I11" s="24">
        <f t="shared" si="1"/>
        <v>1177836394</v>
      </c>
      <c r="J11" s="25">
        <f t="shared" si="1"/>
        <v>579749640</v>
      </c>
      <c r="K11" s="21">
        <f t="shared" si="1"/>
        <v>614146000</v>
      </c>
      <c r="L11" s="22">
        <f t="shared" si="1"/>
        <v>706244000</v>
      </c>
    </row>
    <row r="12" spans="1:12" ht="13.5">
      <c r="A12" s="49" t="s">
        <v>25</v>
      </c>
      <c r="B12" s="39"/>
      <c r="C12" s="6">
        <v>48040909</v>
      </c>
      <c r="D12" s="6">
        <v>20705697</v>
      </c>
      <c r="E12" s="7">
        <v>38957105</v>
      </c>
      <c r="F12" s="8">
        <v>21000000</v>
      </c>
      <c r="G12" s="6">
        <v>21926454</v>
      </c>
      <c r="H12" s="6">
        <v>43818542</v>
      </c>
      <c r="I12" s="9">
        <v>12504687</v>
      </c>
      <c r="J12" s="10">
        <v>8590000</v>
      </c>
      <c r="K12" s="6">
        <v>8820000</v>
      </c>
      <c r="L12" s="7">
        <v>5500000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>
        <v>60000</v>
      </c>
      <c r="K13" s="11">
        <v>70000</v>
      </c>
      <c r="L13" s="12"/>
    </row>
    <row r="14" spans="1:12" ht="13.5">
      <c r="A14" s="49" t="s">
        <v>27</v>
      </c>
      <c r="B14" s="39"/>
      <c r="C14" s="6">
        <v>58680242</v>
      </c>
      <c r="D14" s="6">
        <v>145315735</v>
      </c>
      <c r="E14" s="7"/>
      <c r="F14" s="8">
        <v>201941082</v>
      </c>
      <c r="G14" s="6">
        <v>140279452</v>
      </c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51705930</v>
      </c>
      <c r="D15" s="6">
        <v>48568460</v>
      </c>
      <c r="E15" s="7">
        <v>63705958</v>
      </c>
      <c r="F15" s="8">
        <v>113569901</v>
      </c>
      <c r="G15" s="6">
        <v>210570807</v>
      </c>
      <c r="H15" s="6">
        <v>169599503</v>
      </c>
      <c r="I15" s="9">
        <v>89133969</v>
      </c>
      <c r="J15" s="10">
        <v>223679118</v>
      </c>
      <c r="K15" s="6">
        <v>364969533</v>
      </c>
      <c r="L15" s="7">
        <v>448778000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>
        <v>9485</v>
      </c>
      <c r="F18" s="18"/>
      <c r="G18" s="16"/>
      <c r="H18" s="16"/>
      <c r="I18" s="19">
        <v>1797036</v>
      </c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83259700</v>
      </c>
      <c r="D20" s="53">
        <f aca="true" t="shared" si="2" ref="D20:L20">SUM(D26:D33)</f>
        <v>502299341</v>
      </c>
      <c r="E20" s="54">
        <f t="shared" si="2"/>
        <v>0</v>
      </c>
      <c r="F20" s="55">
        <f t="shared" si="2"/>
        <v>804300275</v>
      </c>
      <c r="G20" s="53">
        <f t="shared" si="2"/>
        <v>756801437</v>
      </c>
      <c r="H20" s="53">
        <f>SUM(H26:H33)</f>
        <v>0</v>
      </c>
      <c r="I20" s="56">
        <f t="shared" si="2"/>
        <v>0</v>
      </c>
      <c r="J20" s="57">
        <f t="shared" si="2"/>
        <v>834087661</v>
      </c>
      <c r="K20" s="53">
        <f t="shared" si="2"/>
        <v>1229374381</v>
      </c>
      <c r="L20" s="54">
        <f t="shared" si="2"/>
        <v>1230848450</v>
      </c>
    </row>
    <row r="21" spans="1:12" ht="13.5">
      <c r="A21" s="46" t="s">
        <v>19</v>
      </c>
      <c r="B21" s="47"/>
      <c r="C21" s="6"/>
      <c r="D21" s="6">
        <v>212001556</v>
      </c>
      <c r="E21" s="7"/>
      <c r="F21" s="8">
        <v>161098558</v>
      </c>
      <c r="G21" s="6">
        <v>173519469</v>
      </c>
      <c r="H21" s="6"/>
      <c r="I21" s="9"/>
      <c r="J21" s="10">
        <v>168000000</v>
      </c>
      <c r="K21" s="6">
        <v>205000000</v>
      </c>
      <c r="L21" s="7">
        <v>262000000</v>
      </c>
    </row>
    <row r="22" spans="1:12" ht="13.5">
      <c r="A22" s="46" t="s">
        <v>20</v>
      </c>
      <c r="B22" s="47"/>
      <c r="C22" s="6"/>
      <c r="D22" s="6">
        <v>79994235</v>
      </c>
      <c r="E22" s="7"/>
      <c r="F22" s="8">
        <v>100000000</v>
      </c>
      <c r="G22" s="6">
        <v>100000000</v>
      </c>
      <c r="H22" s="6"/>
      <c r="I22" s="9"/>
      <c r="J22" s="10">
        <v>100000000</v>
      </c>
      <c r="K22" s="6">
        <v>100000000</v>
      </c>
      <c r="L22" s="7">
        <v>100000000</v>
      </c>
    </row>
    <row r="23" spans="1:12" ht="13.5">
      <c r="A23" s="46" t="s">
        <v>21</v>
      </c>
      <c r="B23" s="47"/>
      <c r="C23" s="6">
        <v>68763118</v>
      </c>
      <c r="D23" s="6">
        <v>90752066</v>
      </c>
      <c r="E23" s="7"/>
      <c r="F23" s="8">
        <v>87500000</v>
      </c>
      <c r="G23" s="6">
        <v>155541122</v>
      </c>
      <c r="H23" s="6"/>
      <c r="I23" s="9"/>
      <c r="J23" s="10">
        <v>130000000</v>
      </c>
      <c r="K23" s="6">
        <v>220000000</v>
      </c>
      <c r="L23" s="7">
        <v>315000000</v>
      </c>
    </row>
    <row r="24" spans="1:12" ht="13.5">
      <c r="A24" s="46" t="s">
        <v>22</v>
      </c>
      <c r="B24" s="47"/>
      <c r="C24" s="6"/>
      <c r="D24" s="6"/>
      <c r="E24" s="7"/>
      <c r="F24" s="8">
        <v>371492022</v>
      </c>
      <c r="G24" s="6">
        <v>247916852</v>
      </c>
      <c r="H24" s="6"/>
      <c r="I24" s="9"/>
      <c r="J24" s="10">
        <v>283698323</v>
      </c>
      <c r="K24" s="6">
        <v>569075093</v>
      </c>
      <c r="L24" s="7">
        <v>497348450</v>
      </c>
    </row>
    <row r="25" spans="1:12" ht="13.5">
      <c r="A25" s="46" t="s">
        <v>23</v>
      </c>
      <c r="B25" s="47"/>
      <c r="C25" s="6">
        <v>11762378</v>
      </c>
      <c r="D25" s="6">
        <v>107707113</v>
      </c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80525496</v>
      </c>
      <c r="D26" s="21">
        <f t="shared" si="3"/>
        <v>490454970</v>
      </c>
      <c r="E26" s="22">
        <f t="shared" si="3"/>
        <v>0</v>
      </c>
      <c r="F26" s="23">
        <f t="shared" si="3"/>
        <v>720090580</v>
      </c>
      <c r="G26" s="21">
        <f t="shared" si="3"/>
        <v>676977443</v>
      </c>
      <c r="H26" s="21">
        <f>SUM(H21:H25)</f>
        <v>0</v>
      </c>
      <c r="I26" s="24">
        <f t="shared" si="3"/>
        <v>0</v>
      </c>
      <c r="J26" s="25">
        <f t="shared" si="3"/>
        <v>681698323</v>
      </c>
      <c r="K26" s="21">
        <f t="shared" si="3"/>
        <v>1094075093</v>
      </c>
      <c r="L26" s="22">
        <f t="shared" si="3"/>
        <v>1174348450</v>
      </c>
    </row>
    <row r="27" spans="1:12" ht="13.5">
      <c r="A27" s="49" t="s">
        <v>25</v>
      </c>
      <c r="B27" s="59"/>
      <c r="C27" s="6">
        <v>2344644</v>
      </c>
      <c r="D27" s="6">
        <v>4788437</v>
      </c>
      <c r="E27" s="7"/>
      <c r="F27" s="8">
        <v>19854644</v>
      </c>
      <c r="G27" s="6">
        <v>25805397</v>
      </c>
      <c r="H27" s="6"/>
      <c r="I27" s="9"/>
      <c r="J27" s="10">
        <v>99957149</v>
      </c>
      <c r="K27" s="6">
        <v>72707100</v>
      </c>
      <c r="L27" s="7">
        <v>24000000</v>
      </c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>
        <v>850000</v>
      </c>
      <c r="K28" s="11">
        <v>1610000</v>
      </c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>
        <v>389560</v>
      </c>
      <c r="D30" s="6">
        <v>7055934</v>
      </c>
      <c r="E30" s="7"/>
      <c r="F30" s="8">
        <v>64355051</v>
      </c>
      <c r="G30" s="6">
        <v>54018597</v>
      </c>
      <c r="H30" s="6"/>
      <c r="I30" s="9"/>
      <c r="J30" s="10">
        <v>51582189</v>
      </c>
      <c r="K30" s="6">
        <v>60982188</v>
      </c>
      <c r="L30" s="7">
        <v>32500000</v>
      </c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282800505</v>
      </c>
      <c r="D36" s="6">
        <f t="shared" si="4"/>
        <v>328894382</v>
      </c>
      <c r="E36" s="7">
        <f t="shared" si="4"/>
        <v>110538600</v>
      </c>
      <c r="F36" s="8">
        <f t="shared" si="4"/>
        <v>267178558</v>
      </c>
      <c r="G36" s="6">
        <f t="shared" si="4"/>
        <v>279599469</v>
      </c>
      <c r="H36" s="6">
        <f>H6+H21</f>
        <v>261821400</v>
      </c>
      <c r="I36" s="9">
        <f t="shared" si="4"/>
        <v>28876692</v>
      </c>
      <c r="J36" s="10">
        <f t="shared" si="4"/>
        <v>323086510</v>
      </c>
      <c r="K36" s="6">
        <f t="shared" si="4"/>
        <v>303712428</v>
      </c>
      <c r="L36" s="7">
        <f t="shared" si="4"/>
        <v>356715550</v>
      </c>
    </row>
    <row r="37" spans="1:12" ht="13.5">
      <c r="A37" s="46" t="s">
        <v>20</v>
      </c>
      <c r="B37" s="47"/>
      <c r="C37" s="6">
        <f t="shared" si="4"/>
        <v>103227682</v>
      </c>
      <c r="D37" s="6">
        <f t="shared" si="4"/>
        <v>118938294</v>
      </c>
      <c r="E37" s="7">
        <f t="shared" si="4"/>
        <v>137711686</v>
      </c>
      <c r="F37" s="8">
        <f t="shared" si="4"/>
        <v>143000000</v>
      </c>
      <c r="G37" s="6">
        <f t="shared" si="4"/>
        <v>154612579</v>
      </c>
      <c r="H37" s="6">
        <f>H7+H22</f>
        <v>119556614</v>
      </c>
      <c r="I37" s="9">
        <f t="shared" si="4"/>
        <v>111094212</v>
      </c>
      <c r="J37" s="10">
        <f t="shared" si="4"/>
        <v>148000000</v>
      </c>
      <c r="K37" s="6">
        <f t="shared" si="4"/>
        <v>152000000</v>
      </c>
      <c r="L37" s="7">
        <f t="shared" si="4"/>
        <v>198500000</v>
      </c>
    </row>
    <row r="38" spans="1:12" ht="13.5">
      <c r="A38" s="46" t="s">
        <v>21</v>
      </c>
      <c r="B38" s="47"/>
      <c r="C38" s="6">
        <f t="shared" si="4"/>
        <v>68763118</v>
      </c>
      <c r="D38" s="6">
        <f t="shared" si="4"/>
        <v>90752066</v>
      </c>
      <c r="E38" s="7">
        <f t="shared" si="4"/>
        <v>7474646</v>
      </c>
      <c r="F38" s="8">
        <f t="shared" si="4"/>
        <v>87500000</v>
      </c>
      <c r="G38" s="6">
        <f t="shared" si="4"/>
        <v>155541122</v>
      </c>
      <c r="H38" s="6">
        <f>H8+H23</f>
        <v>168446147</v>
      </c>
      <c r="I38" s="9">
        <f t="shared" si="4"/>
        <v>0</v>
      </c>
      <c r="J38" s="10">
        <f t="shared" si="4"/>
        <v>150503100</v>
      </c>
      <c r="K38" s="6">
        <f t="shared" si="4"/>
        <v>231328520</v>
      </c>
      <c r="L38" s="7">
        <f t="shared" si="4"/>
        <v>327955500</v>
      </c>
    </row>
    <row r="39" spans="1:12" ht="13.5">
      <c r="A39" s="46" t="s">
        <v>22</v>
      </c>
      <c r="B39" s="47"/>
      <c r="C39" s="6">
        <f t="shared" si="4"/>
        <v>177056415</v>
      </c>
      <c r="D39" s="6">
        <f t="shared" si="4"/>
        <v>0</v>
      </c>
      <c r="E39" s="7">
        <f t="shared" si="4"/>
        <v>8974617</v>
      </c>
      <c r="F39" s="8">
        <f t="shared" si="4"/>
        <v>371492022</v>
      </c>
      <c r="G39" s="6">
        <f t="shared" si="4"/>
        <v>247916852</v>
      </c>
      <c r="H39" s="6">
        <f>H9+H24</f>
        <v>208258681</v>
      </c>
      <c r="I39" s="9">
        <f t="shared" si="4"/>
        <v>0</v>
      </c>
      <c r="J39" s="10">
        <f t="shared" si="4"/>
        <v>405919713</v>
      </c>
      <c r="K39" s="6">
        <f t="shared" si="4"/>
        <v>642495785</v>
      </c>
      <c r="L39" s="7">
        <f t="shared" si="4"/>
        <v>586741400</v>
      </c>
    </row>
    <row r="40" spans="1:12" ht="13.5">
      <c r="A40" s="46" t="s">
        <v>23</v>
      </c>
      <c r="B40" s="47"/>
      <c r="C40" s="6">
        <f t="shared" si="4"/>
        <v>41629330</v>
      </c>
      <c r="D40" s="6">
        <f t="shared" si="4"/>
        <v>165031005</v>
      </c>
      <c r="E40" s="7">
        <f t="shared" si="4"/>
        <v>816716676</v>
      </c>
      <c r="F40" s="8">
        <f t="shared" si="4"/>
        <v>268242700</v>
      </c>
      <c r="G40" s="6">
        <f t="shared" si="4"/>
        <v>201177247</v>
      </c>
      <c r="H40" s="6">
        <f>H10+H25</f>
        <v>218949927</v>
      </c>
      <c r="I40" s="9">
        <f t="shared" si="4"/>
        <v>1037865490</v>
      </c>
      <c r="J40" s="10">
        <f t="shared" si="4"/>
        <v>233938640</v>
      </c>
      <c r="K40" s="6">
        <f t="shared" si="4"/>
        <v>378684360</v>
      </c>
      <c r="L40" s="7">
        <f t="shared" si="4"/>
        <v>410680000</v>
      </c>
    </row>
    <row r="41" spans="1:12" ht="13.5">
      <c r="A41" s="48" t="s">
        <v>24</v>
      </c>
      <c r="B41" s="47"/>
      <c r="C41" s="21">
        <f>SUM(C36:C40)</f>
        <v>673477050</v>
      </c>
      <c r="D41" s="21">
        <f aca="true" t="shared" si="5" ref="D41:L41">SUM(D36:D40)</f>
        <v>703615747</v>
      </c>
      <c r="E41" s="22">
        <f t="shared" si="5"/>
        <v>1081416225</v>
      </c>
      <c r="F41" s="23">
        <f t="shared" si="5"/>
        <v>1137413280</v>
      </c>
      <c r="G41" s="21">
        <f t="shared" si="5"/>
        <v>1038847269</v>
      </c>
      <c r="H41" s="21">
        <f>SUM(H36:H40)</f>
        <v>977032769</v>
      </c>
      <c r="I41" s="24">
        <f t="shared" si="5"/>
        <v>1177836394</v>
      </c>
      <c r="J41" s="25">
        <f t="shared" si="5"/>
        <v>1261447963</v>
      </c>
      <c r="K41" s="21">
        <f t="shared" si="5"/>
        <v>1708221093</v>
      </c>
      <c r="L41" s="22">
        <f t="shared" si="5"/>
        <v>1880592450</v>
      </c>
    </row>
    <row r="42" spans="1:12" ht="13.5">
      <c r="A42" s="49" t="s">
        <v>25</v>
      </c>
      <c r="B42" s="39"/>
      <c r="C42" s="6">
        <f t="shared" si="4"/>
        <v>50385553</v>
      </c>
      <c r="D42" s="6">
        <f t="shared" si="4"/>
        <v>25494134</v>
      </c>
      <c r="E42" s="61">
        <f t="shared" si="4"/>
        <v>38957105</v>
      </c>
      <c r="F42" s="62">
        <f t="shared" si="4"/>
        <v>40854644</v>
      </c>
      <c r="G42" s="60">
        <f t="shared" si="4"/>
        <v>47731851</v>
      </c>
      <c r="H42" s="60">
        <f t="shared" si="4"/>
        <v>43818542</v>
      </c>
      <c r="I42" s="63">
        <f t="shared" si="4"/>
        <v>12504687</v>
      </c>
      <c r="J42" s="64">
        <f t="shared" si="4"/>
        <v>108547149</v>
      </c>
      <c r="K42" s="60">
        <f t="shared" si="4"/>
        <v>81527100</v>
      </c>
      <c r="L42" s="61">
        <f t="shared" si="4"/>
        <v>29500000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910000</v>
      </c>
      <c r="K43" s="67">
        <f t="shared" si="4"/>
        <v>1680000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58680242</v>
      </c>
      <c r="D44" s="6">
        <f t="shared" si="4"/>
        <v>145315735</v>
      </c>
      <c r="E44" s="61">
        <f t="shared" si="4"/>
        <v>0</v>
      </c>
      <c r="F44" s="62">
        <f t="shared" si="4"/>
        <v>201941082</v>
      </c>
      <c r="G44" s="60">
        <f t="shared" si="4"/>
        <v>140279452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52095490</v>
      </c>
      <c r="D45" s="6">
        <f t="shared" si="4"/>
        <v>55624394</v>
      </c>
      <c r="E45" s="61">
        <f t="shared" si="4"/>
        <v>63705958</v>
      </c>
      <c r="F45" s="62">
        <f t="shared" si="4"/>
        <v>177924952</v>
      </c>
      <c r="G45" s="60">
        <f t="shared" si="4"/>
        <v>264589404</v>
      </c>
      <c r="H45" s="60">
        <f t="shared" si="4"/>
        <v>169599503</v>
      </c>
      <c r="I45" s="63">
        <f t="shared" si="4"/>
        <v>89133969</v>
      </c>
      <c r="J45" s="64">
        <f t="shared" si="4"/>
        <v>275261307</v>
      </c>
      <c r="K45" s="60">
        <f t="shared" si="4"/>
        <v>425951721</v>
      </c>
      <c r="L45" s="61">
        <f t="shared" si="4"/>
        <v>481278000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9485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1797036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834638335</v>
      </c>
      <c r="D49" s="72">
        <f aca="true" t="shared" si="6" ref="D49:L49">SUM(D41:D48)</f>
        <v>930050010</v>
      </c>
      <c r="E49" s="73">
        <f t="shared" si="6"/>
        <v>1184088773</v>
      </c>
      <c r="F49" s="74">
        <f t="shared" si="6"/>
        <v>1558133958</v>
      </c>
      <c r="G49" s="72">
        <f t="shared" si="6"/>
        <v>1491447976</v>
      </c>
      <c r="H49" s="72">
        <f>SUM(H41:H48)</f>
        <v>1190450814</v>
      </c>
      <c r="I49" s="75">
        <f t="shared" si="6"/>
        <v>1281272086</v>
      </c>
      <c r="J49" s="76">
        <f t="shared" si="6"/>
        <v>1646166419</v>
      </c>
      <c r="K49" s="72">
        <f t="shared" si="6"/>
        <v>2217379914</v>
      </c>
      <c r="L49" s="73">
        <f t="shared" si="6"/>
        <v>2391370450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3843297505</v>
      </c>
      <c r="D52" s="6">
        <v>3908942702</v>
      </c>
      <c r="E52" s="7">
        <v>3458609354</v>
      </c>
      <c r="F52" s="8">
        <v>1781687396</v>
      </c>
      <c r="G52" s="6">
        <v>2073707776</v>
      </c>
      <c r="H52" s="6"/>
      <c r="I52" s="9">
        <v>4671996286</v>
      </c>
      <c r="J52" s="10">
        <v>594042510</v>
      </c>
      <c r="K52" s="6">
        <v>565169428</v>
      </c>
      <c r="L52" s="7">
        <v>660814550</v>
      </c>
    </row>
    <row r="53" spans="1:12" ht="13.5">
      <c r="A53" s="79" t="s">
        <v>20</v>
      </c>
      <c r="B53" s="47"/>
      <c r="C53" s="6">
        <v>1666847682</v>
      </c>
      <c r="D53" s="6">
        <v>1662611108</v>
      </c>
      <c r="E53" s="7">
        <v>1802780495</v>
      </c>
      <c r="F53" s="8">
        <v>1700142043</v>
      </c>
      <c r="G53" s="6">
        <v>1866367201</v>
      </c>
      <c r="H53" s="6"/>
      <c r="I53" s="9">
        <v>3468810355</v>
      </c>
      <c r="J53" s="10">
        <v>12064163779</v>
      </c>
      <c r="K53" s="6">
        <v>12392998212</v>
      </c>
      <c r="L53" s="7">
        <v>13769743805</v>
      </c>
    </row>
    <row r="54" spans="1:12" ht="13.5">
      <c r="A54" s="79" t="s">
        <v>21</v>
      </c>
      <c r="B54" s="47"/>
      <c r="C54" s="6">
        <v>2069259118</v>
      </c>
      <c r="D54" s="6">
        <v>2018810176</v>
      </c>
      <c r="E54" s="7">
        <v>1879529089</v>
      </c>
      <c r="F54" s="8">
        <v>1551348891</v>
      </c>
      <c r="G54" s="6">
        <v>1774931135</v>
      </c>
      <c r="H54" s="6"/>
      <c r="I54" s="9">
        <v>2434118333</v>
      </c>
      <c r="J54" s="10">
        <v>280503100</v>
      </c>
      <c r="K54" s="6">
        <v>451328520</v>
      </c>
      <c r="L54" s="7">
        <v>642955500</v>
      </c>
    </row>
    <row r="55" spans="1:12" ht="13.5">
      <c r="A55" s="79" t="s">
        <v>22</v>
      </c>
      <c r="B55" s="47"/>
      <c r="C55" s="6">
        <v>1495827415</v>
      </c>
      <c r="D55" s="6">
        <v>1855515411</v>
      </c>
      <c r="E55" s="7">
        <v>1793289820</v>
      </c>
      <c r="F55" s="8">
        <v>2052000863</v>
      </c>
      <c r="G55" s="6">
        <v>2176342545</v>
      </c>
      <c r="H55" s="6"/>
      <c r="I55" s="9">
        <v>1700121723</v>
      </c>
      <c r="J55" s="10">
        <v>689618036</v>
      </c>
      <c r="K55" s="6">
        <v>1211570878</v>
      </c>
      <c r="L55" s="7">
        <v>1084089850</v>
      </c>
    </row>
    <row r="56" spans="1:12" ht="13.5">
      <c r="A56" s="79" t="s">
        <v>23</v>
      </c>
      <c r="B56" s="47"/>
      <c r="C56" s="6">
        <v>789508330</v>
      </c>
      <c r="D56" s="6">
        <v>925908140</v>
      </c>
      <c r="E56" s="7">
        <v>1985847445</v>
      </c>
      <c r="F56" s="8">
        <v>3204105916</v>
      </c>
      <c r="G56" s="6">
        <v>1846769734</v>
      </c>
      <c r="H56" s="6"/>
      <c r="I56" s="9">
        <v>1037865490</v>
      </c>
      <c r="J56" s="10">
        <v>923961280</v>
      </c>
      <c r="K56" s="6">
        <v>1265373360</v>
      </c>
      <c r="L56" s="7">
        <v>1404855000</v>
      </c>
    </row>
    <row r="57" spans="1:12" ht="13.5">
      <c r="A57" s="80" t="s">
        <v>24</v>
      </c>
      <c r="B57" s="47"/>
      <c r="C57" s="21">
        <f>SUM(C52:C56)</f>
        <v>9864740050</v>
      </c>
      <c r="D57" s="21">
        <f aca="true" t="shared" si="7" ref="D57:L57">SUM(D52:D56)</f>
        <v>10371787537</v>
      </c>
      <c r="E57" s="22">
        <f t="shared" si="7"/>
        <v>10920056203</v>
      </c>
      <c r="F57" s="23">
        <f t="shared" si="7"/>
        <v>10289285109</v>
      </c>
      <c r="G57" s="21">
        <f t="shared" si="7"/>
        <v>9738118391</v>
      </c>
      <c r="H57" s="21">
        <f>SUM(H52:H56)</f>
        <v>0</v>
      </c>
      <c r="I57" s="24">
        <f t="shared" si="7"/>
        <v>13312912187</v>
      </c>
      <c r="J57" s="25">
        <f t="shared" si="7"/>
        <v>14552288705</v>
      </c>
      <c r="K57" s="21">
        <f t="shared" si="7"/>
        <v>15886440398</v>
      </c>
      <c r="L57" s="22">
        <f t="shared" si="7"/>
        <v>17562458705</v>
      </c>
    </row>
    <row r="58" spans="1:12" ht="13.5">
      <c r="A58" s="77" t="s">
        <v>25</v>
      </c>
      <c r="B58" s="39"/>
      <c r="C58" s="6">
        <v>498195553</v>
      </c>
      <c r="D58" s="6">
        <v>664163725</v>
      </c>
      <c r="E58" s="7">
        <v>664417641</v>
      </c>
      <c r="F58" s="8">
        <v>436662874</v>
      </c>
      <c r="G58" s="6">
        <v>1930615537</v>
      </c>
      <c r="H58" s="6"/>
      <c r="I58" s="9">
        <v>1156003673</v>
      </c>
      <c r="J58" s="10">
        <v>208074298</v>
      </c>
      <c r="K58" s="6">
        <v>185904200</v>
      </c>
      <c r="L58" s="7">
        <v>88500000</v>
      </c>
    </row>
    <row r="59" spans="1:12" ht="13.5">
      <c r="A59" s="77" t="s">
        <v>26</v>
      </c>
      <c r="B59" s="39"/>
      <c r="C59" s="11">
        <v>49633000</v>
      </c>
      <c r="D59" s="11">
        <v>49632925</v>
      </c>
      <c r="E59" s="12">
        <v>49632925</v>
      </c>
      <c r="F59" s="13">
        <v>43954757</v>
      </c>
      <c r="G59" s="11">
        <v>43954757</v>
      </c>
      <c r="H59" s="11"/>
      <c r="I59" s="14">
        <v>49779875</v>
      </c>
      <c r="J59" s="15">
        <v>910000</v>
      </c>
      <c r="K59" s="11">
        <v>1680000</v>
      </c>
      <c r="L59" s="12"/>
    </row>
    <row r="60" spans="1:12" ht="13.5">
      <c r="A60" s="77" t="s">
        <v>27</v>
      </c>
      <c r="B60" s="39"/>
      <c r="C60" s="6">
        <v>333211242</v>
      </c>
      <c r="D60" s="6">
        <v>473617837</v>
      </c>
      <c r="E60" s="7">
        <v>342030031</v>
      </c>
      <c r="F60" s="8">
        <v>485540000</v>
      </c>
      <c r="G60" s="6">
        <v>564157822</v>
      </c>
      <c r="H60" s="6"/>
      <c r="I60" s="9">
        <v>408315388</v>
      </c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1465643490</v>
      </c>
      <c r="D61" s="6">
        <v>1250354784</v>
      </c>
      <c r="E61" s="7">
        <v>1249617108</v>
      </c>
      <c r="F61" s="8">
        <v>1238313310</v>
      </c>
      <c r="G61" s="6">
        <v>1589567166</v>
      </c>
      <c r="H61" s="6"/>
      <c r="I61" s="9">
        <v>1357086112</v>
      </c>
      <c r="J61" s="10">
        <v>298261307</v>
      </c>
      <c r="K61" s="6">
        <v>448951721</v>
      </c>
      <c r="L61" s="7">
        <v>504278000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98875000</v>
      </c>
      <c r="D64" s="6">
        <v>95114799</v>
      </c>
      <c r="E64" s="7">
        <v>85956444</v>
      </c>
      <c r="F64" s="8">
        <v>25080000</v>
      </c>
      <c r="G64" s="6">
        <v>25080000</v>
      </c>
      <c r="H64" s="6"/>
      <c r="I64" s="9">
        <v>7073147</v>
      </c>
      <c r="J64" s="10"/>
      <c r="K64" s="6"/>
      <c r="L64" s="7"/>
    </row>
    <row r="65" spans="1:12" ht="13.5">
      <c r="A65" s="70" t="s">
        <v>40</v>
      </c>
      <c r="B65" s="71"/>
      <c r="C65" s="72">
        <f>SUM(C57:C64)</f>
        <v>12310298335</v>
      </c>
      <c r="D65" s="72">
        <f aca="true" t="shared" si="8" ref="D65:L65">SUM(D57:D64)</f>
        <v>12904671607</v>
      </c>
      <c r="E65" s="73">
        <f t="shared" si="8"/>
        <v>13311710352</v>
      </c>
      <c r="F65" s="74">
        <f t="shared" si="8"/>
        <v>12518836050</v>
      </c>
      <c r="G65" s="72">
        <f t="shared" si="8"/>
        <v>13891493673</v>
      </c>
      <c r="H65" s="72">
        <f>SUM(H57:H64)</f>
        <v>0</v>
      </c>
      <c r="I65" s="75">
        <f t="shared" si="8"/>
        <v>16291170382</v>
      </c>
      <c r="J65" s="82">
        <f t="shared" si="8"/>
        <v>15059534310</v>
      </c>
      <c r="K65" s="72">
        <f t="shared" si="8"/>
        <v>16522976319</v>
      </c>
      <c r="L65" s="73">
        <f t="shared" si="8"/>
        <v>18155236705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629728070</v>
      </c>
      <c r="D68" s="60">
        <v>685335710</v>
      </c>
      <c r="E68" s="61">
        <v>857418573</v>
      </c>
      <c r="F68" s="62">
        <v>748339019</v>
      </c>
      <c r="G68" s="60">
        <v>748339022</v>
      </c>
      <c r="H68" s="60"/>
      <c r="I68" s="63">
        <v>807050493</v>
      </c>
      <c r="J68" s="64">
        <v>778743794</v>
      </c>
      <c r="K68" s="60">
        <v>819390229</v>
      </c>
      <c r="L68" s="61">
        <v>859774706</v>
      </c>
    </row>
    <row r="69" spans="1:12" ht="13.5">
      <c r="A69" s="84" t="s">
        <v>43</v>
      </c>
      <c r="B69" s="39" t="s">
        <v>44</v>
      </c>
      <c r="C69" s="60">
        <f>SUM(C75:C79)</f>
        <v>285686066</v>
      </c>
      <c r="D69" s="60">
        <f aca="true" t="shared" si="9" ref="D69:L69">SUM(D75:D79)</f>
        <v>287392606</v>
      </c>
      <c r="E69" s="61">
        <f t="shared" si="9"/>
        <v>344238201</v>
      </c>
      <c r="F69" s="62">
        <f t="shared" si="9"/>
        <v>414790827</v>
      </c>
      <c r="G69" s="60">
        <f t="shared" si="9"/>
        <v>418609135</v>
      </c>
      <c r="H69" s="60">
        <f>SUM(H75:H79)</f>
        <v>0</v>
      </c>
      <c r="I69" s="63">
        <f t="shared" si="9"/>
        <v>382959406</v>
      </c>
      <c r="J69" s="64">
        <f t="shared" si="9"/>
        <v>462450050</v>
      </c>
      <c r="K69" s="60">
        <f t="shared" si="9"/>
        <v>508695055</v>
      </c>
      <c r="L69" s="61">
        <f t="shared" si="9"/>
        <v>559564560</v>
      </c>
    </row>
    <row r="70" spans="1:12" ht="13.5">
      <c r="A70" s="79" t="s">
        <v>19</v>
      </c>
      <c r="B70" s="47"/>
      <c r="C70" s="6">
        <v>62764176</v>
      </c>
      <c r="D70" s="6">
        <v>87375534</v>
      </c>
      <c r="E70" s="7">
        <v>105147586</v>
      </c>
      <c r="F70" s="8">
        <v>121009629</v>
      </c>
      <c r="G70" s="6">
        <v>121009629</v>
      </c>
      <c r="H70" s="6"/>
      <c r="I70" s="9">
        <v>104435692</v>
      </c>
      <c r="J70" s="10">
        <v>130687670</v>
      </c>
      <c r="K70" s="6">
        <v>143756437</v>
      </c>
      <c r="L70" s="7">
        <v>158132081</v>
      </c>
    </row>
    <row r="71" spans="1:12" ht="13.5">
      <c r="A71" s="79" t="s">
        <v>20</v>
      </c>
      <c r="B71" s="47"/>
      <c r="C71" s="6">
        <v>103883613</v>
      </c>
      <c r="D71" s="6">
        <v>90861837</v>
      </c>
      <c r="E71" s="7">
        <v>86131254</v>
      </c>
      <c r="F71" s="8">
        <v>125492753</v>
      </c>
      <c r="G71" s="6">
        <v>125492753</v>
      </c>
      <c r="H71" s="6"/>
      <c r="I71" s="9">
        <v>119755219</v>
      </c>
      <c r="J71" s="10">
        <v>139115819</v>
      </c>
      <c r="K71" s="6">
        <v>153027400</v>
      </c>
      <c r="L71" s="7">
        <v>168330141</v>
      </c>
    </row>
    <row r="72" spans="1:12" ht="13.5">
      <c r="A72" s="79" t="s">
        <v>21</v>
      </c>
      <c r="B72" s="47"/>
      <c r="C72" s="6">
        <v>30865839</v>
      </c>
      <c r="D72" s="6">
        <v>34411560</v>
      </c>
      <c r="E72" s="7">
        <v>41907386</v>
      </c>
      <c r="F72" s="8">
        <v>47315269</v>
      </c>
      <c r="G72" s="6">
        <v>47315269</v>
      </c>
      <c r="H72" s="6"/>
      <c r="I72" s="9">
        <v>46388480</v>
      </c>
      <c r="J72" s="10">
        <v>52376416</v>
      </c>
      <c r="K72" s="6">
        <v>57614058</v>
      </c>
      <c r="L72" s="7">
        <v>63375464</v>
      </c>
    </row>
    <row r="73" spans="1:12" ht="13.5">
      <c r="A73" s="79" t="s">
        <v>22</v>
      </c>
      <c r="B73" s="47"/>
      <c r="C73" s="6">
        <v>23220939</v>
      </c>
      <c r="D73" s="6">
        <v>24861693</v>
      </c>
      <c r="E73" s="7">
        <v>27894875</v>
      </c>
      <c r="F73" s="8">
        <v>33026805</v>
      </c>
      <c r="G73" s="6">
        <v>33026805</v>
      </c>
      <c r="H73" s="6"/>
      <c r="I73" s="9">
        <v>34021532</v>
      </c>
      <c r="J73" s="10">
        <v>40529622</v>
      </c>
      <c r="K73" s="6">
        <v>44582584</v>
      </c>
      <c r="L73" s="7">
        <v>49040843</v>
      </c>
    </row>
    <row r="74" spans="1:12" ht="13.5">
      <c r="A74" s="79" t="s">
        <v>23</v>
      </c>
      <c r="B74" s="47"/>
      <c r="C74" s="6">
        <v>15493646</v>
      </c>
      <c r="D74" s="6">
        <v>17116474</v>
      </c>
      <c r="E74" s="7">
        <v>16709677</v>
      </c>
      <c r="F74" s="8">
        <v>25516777</v>
      </c>
      <c r="G74" s="6">
        <v>29335085</v>
      </c>
      <c r="H74" s="6"/>
      <c r="I74" s="9">
        <v>13011310</v>
      </c>
      <c r="J74" s="10">
        <v>28064495</v>
      </c>
      <c r="K74" s="6">
        <v>30870945</v>
      </c>
      <c r="L74" s="7">
        <v>33958039</v>
      </c>
    </row>
    <row r="75" spans="1:12" ht="13.5">
      <c r="A75" s="85" t="s">
        <v>24</v>
      </c>
      <c r="B75" s="47"/>
      <c r="C75" s="21">
        <f>SUM(C70:C74)</f>
        <v>236228213</v>
      </c>
      <c r="D75" s="21">
        <f aca="true" t="shared" si="10" ref="D75:L75">SUM(D70:D74)</f>
        <v>254627098</v>
      </c>
      <c r="E75" s="22">
        <f t="shared" si="10"/>
        <v>277790778</v>
      </c>
      <c r="F75" s="23">
        <f t="shared" si="10"/>
        <v>352361233</v>
      </c>
      <c r="G75" s="21">
        <f t="shared" si="10"/>
        <v>356179541</v>
      </c>
      <c r="H75" s="21">
        <f>SUM(H70:H74)</f>
        <v>0</v>
      </c>
      <c r="I75" s="24">
        <f t="shared" si="10"/>
        <v>317612233</v>
      </c>
      <c r="J75" s="25">
        <f t="shared" si="10"/>
        <v>390774022</v>
      </c>
      <c r="K75" s="21">
        <f t="shared" si="10"/>
        <v>429851424</v>
      </c>
      <c r="L75" s="22">
        <f t="shared" si="10"/>
        <v>472836568</v>
      </c>
    </row>
    <row r="76" spans="1:12" ht="13.5">
      <c r="A76" s="86" t="s">
        <v>25</v>
      </c>
      <c r="B76" s="39"/>
      <c r="C76" s="6">
        <v>22165107</v>
      </c>
      <c r="D76" s="6">
        <v>12494978</v>
      </c>
      <c r="E76" s="7">
        <v>7920123</v>
      </c>
      <c r="F76" s="8">
        <v>19929051</v>
      </c>
      <c r="G76" s="6">
        <v>17377895</v>
      </c>
      <c r="H76" s="6"/>
      <c r="I76" s="9">
        <v>9882938</v>
      </c>
      <c r="J76" s="10">
        <v>14136899</v>
      </c>
      <c r="K76" s="6">
        <v>15550590</v>
      </c>
      <c r="L76" s="7">
        <v>17105650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27292746</v>
      </c>
      <c r="D79" s="6">
        <v>20270530</v>
      </c>
      <c r="E79" s="7">
        <v>58527300</v>
      </c>
      <c r="F79" s="8">
        <v>42500543</v>
      </c>
      <c r="G79" s="6">
        <v>45051699</v>
      </c>
      <c r="H79" s="6"/>
      <c r="I79" s="9">
        <v>55464235</v>
      </c>
      <c r="J79" s="10">
        <v>57539129</v>
      </c>
      <c r="K79" s="6">
        <v>63293041</v>
      </c>
      <c r="L79" s="7">
        <v>69622342</v>
      </c>
    </row>
    <row r="80" spans="1:12" ht="13.5">
      <c r="A80" s="87" t="s">
        <v>46</v>
      </c>
      <c r="B80" s="71"/>
      <c r="C80" s="72">
        <f>SUM(C68:C69)</f>
        <v>915414136</v>
      </c>
      <c r="D80" s="72">
        <f aca="true" t="shared" si="11" ref="D80:L80">SUM(D68:D69)</f>
        <v>972728316</v>
      </c>
      <c r="E80" s="73">
        <f t="shared" si="11"/>
        <v>1201656774</v>
      </c>
      <c r="F80" s="74">
        <f t="shared" si="11"/>
        <v>1163129846</v>
      </c>
      <c r="G80" s="72">
        <f t="shared" si="11"/>
        <v>1166948157</v>
      </c>
      <c r="H80" s="72">
        <f>SUM(H68:H69)</f>
        <v>0</v>
      </c>
      <c r="I80" s="75">
        <f t="shared" si="11"/>
        <v>1190009899</v>
      </c>
      <c r="J80" s="76">
        <f t="shared" si="11"/>
        <v>1241193844</v>
      </c>
      <c r="K80" s="72">
        <f t="shared" si="11"/>
        <v>1328085284</v>
      </c>
      <c r="L80" s="73">
        <f t="shared" si="11"/>
        <v>1419339266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91</v>
      </c>
      <c r="B82" s="94"/>
      <c r="C82" s="95">
        <f aca="true" t="shared" si="12" ref="C82:L82">IF(ISERROR(C20/C5),0,(C20/C5))</f>
        <v>0.11080924599353294</v>
      </c>
      <c r="D82" s="95">
        <f t="shared" si="12"/>
        <v>1.1742806672267296</v>
      </c>
      <c r="E82" s="96">
        <f t="shared" si="12"/>
        <v>0</v>
      </c>
      <c r="F82" s="97">
        <f t="shared" si="12"/>
        <v>1.0669465866783243</v>
      </c>
      <c r="G82" s="95">
        <f t="shared" si="12"/>
        <v>1.0301572209543888</v>
      </c>
      <c r="H82" s="95">
        <f t="shared" si="12"/>
        <v>0</v>
      </c>
      <c r="I82" s="98">
        <f t="shared" si="12"/>
        <v>0</v>
      </c>
      <c r="J82" s="99">
        <f t="shared" si="12"/>
        <v>1.0271019316577175</v>
      </c>
      <c r="K82" s="95">
        <f t="shared" si="12"/>
        <v>1.2442990853169644</v>
      </c>
      <c r="L82" s="96">
        <f t="shared" si="12"/>
        <v>1.0605989804587936</v>
      </c>
    </row>
    <row r="83" spans="1:12" ht="13.5">
      <c r="A83" s="93" t="s">
        <v>92</v>
      </c>
      <c r="B83" s="94"/>
      <c r="C83" s="95">
        <f aca="true" t="shared" si="13" ref="C83:L83">IF(ISERROR(C20/C68),0,(C20/C68))</f>
        <v>0.13221532271858233</v>
      </c>
      <c r="D83" s="95">
        <f t="shared" si="13"/>
        <v>0.7329245122802662</v>
      </c>
      <c r="E83" s="96">
        <f t="shared" si="13"/>
        <v>0</v>
      </c>
      <c r="F83" s="97">
        <f t="shared" si="13"/>
        <v>1.0747806202525436</v>
      </c>
      <c r="G83" s="95">
        <f t="shared" si="13"/>
        <v>1.0113082637029718</v>
      </c>
      <c r="H83" s="95">
        <f t="shared" si="13"/>
        <v>0</v>
      </c>
      <c r="I83" s="98">
        <f t="shared" si="13"/>
        <v>0</v>
      </c>
      <c r="J83" s="99">
        <f t="shared" si="13"/>
        <v>1.0710681323259443</v>
      </c>
      <c r="K83" s="95">
        <f t="shared" si="13"/>
        <v>1.50035274706699</v>
      </c>
      <c r="L83" s="96">
        <f t="shared" si="13"/>
        <v>1.4315941622967447</v>
      </c>
    </row>
    <row r="84" spans="1:12" ht="13.5">
      <c r="A84" s="93" t="s">
        <v>93</v>
      </c>
      <c r="B84" s="94"/>
      <c r="C84" s="95">
        <f aca="true" t="shared" si="14" ref="C84:L84">IF(ISERROR(ROUND(C69/C65,3)),0,(ROUND(C69/C65,3)))</f>
        <v>0.023</v>
      </c>
      <c r="D84" s="95">
        <f t="shared" si="14"/>
        <v>0.022</v>
      </c>
      <c r="E84" s="96">
        <f t="shared" si="14"/>
        <v>0.026</v>
      </c>
      <c r="F84" s="97">
        <f t="shared" si="14"/>
        <v>0.033</v>
      </c>
      <c r="G84" s="95">
        <f t="shared" si="14"/>
        <v>0.03</v>
      </c>
      <c r="H84" s="95">
        <f t="shared" si="14"/>
        <v>0</v>
      </c>
      <c r="I84" s="98">
        <f t="shared" si="14"/>
        <v>0.024</v>
      </c>
      <c r="J84" s="99">
        <f t="shared" si="14"/>
        <v>0.031</v>
      </c>
      <c r="K84" s="95">
        <f t="shared" si="14"/>
        <v>0.031</v>
      </c>
      <c r="L84" s="96">
        <f t="shared" si="14"/>
        <v>0.031</v>
      </c>
    </row>
    <row r="85" spans="1:12" ht="13.5">
      <c r="A85" s="93" t="s">
        <v>94</v>
      </c>
      <c r="B85" s="94"/>
      <c r="C85" s="95">
        <f aca="true" t="shared" si="15" ref="C85:L85">IF(ISERROR(ROUND((C20+C69)/C65,2)),0,(ROUND((C20+C69)/C65,2)))</f>
        <v>0.03</v>
      </c>
      <c r="D85" s="95">
        <f t="shared" si="15"/>
        <v>0.06</v>
      </c>
      <c r="E85" s="96">
        <f t="shared" si="15"/>
        <v>0.03</v>
      </c>
      <c r="F85" s="97">
        <f t="shared" si="15"/>
        <v>0.1</v>
      </c>
      <c r="G85" s="95">
        <f t="shared" si="15"/>
        <v>0.08</v>
      </c>
      <c r="H85" s="95">
        <f t="shared" si="15"/>
        <v>0</v>
      </c>
      <c r="I85" s="98">
        <f t="shared" si="15"/>
        <v>0.02</v>
      </c>
      <c r="J85" s="99">
        <f t="shared" si="15"/>
        <v>0.09</v>
      </c>
      <c r="K85" s="95">
        <f t="shared" si="15"/>
        <v>0.11</v>
      </c>
      <c r="L85" s="96">
        <f t="shared" si="15"/>
        <v>0.1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/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>
        <v>285686065</v>
      </c>
      <c r="D92" s="6">
        <v>287392606</v>
      </c>
      <c r="E92" s="7">
        <v>350105699</v>
      </c>
      <c r="F92" s="8">
        <v>414790827</v>
      </c>
      <c r="G92" s="6">
        <v>418609136</v>
      </c>
      <c r="H92" s="6">
        <v>357521323</v>
      </c>
      <c r="I92" s="9">
        <v>418609136</v>
      </c>
      <c r="J92" s="10">
        <v>462450049</v>
      </c>
      <c r="K92" s="6">
        <v>508695053</v>
      </c>
      <c r="L92" s="26">
        <v>559564559</v>
      </c>
    </row>
    <row r="93" spans="1:12" ht="13.5">
      <c r="A93" s="87" t="s">
        <v>103</v>
      </c>
      <c r="B93" s="71"/>
      <c r="C93" s="72">
        <f>SUM(C89:C92)</f>
        <v>285686065</v>
      </c>
      <c r="D93" s="72">
        <f aca="true" t="shared" si="16" ref="D93:L93">SUM(D89:D92)</f>
        <v>287392606</v>
      </c>
      <c r="E93" s="73">
        <f t="shared" si="16"/>
        <v>350105699</v>
      </c>
      <c r="F93" s="74">
        <f t="shared" si="16"/>
        <v>414790827</v>
      </c>
      <c r="G93" s="72">
        <f t="shared" si="16"/>
        <v>418609136</v>
      </c>
      <c r="H93" s="72">
        <f>SUM(H89:H92)</f>
        <v>357521323</v>
      </c>
      <c r="I93" s="75">
        <f t="shared" si="16"/>
        <v>418609136</v>
      </c>
      <c r="J93" s="76">
        <f t="shared" si="16"/>
        <v>462450049</v>
      </c>
      <c r="K93" s="72">
        <f t="shared" si="16"/>
        <v>508695053</v>
      </c>
      <c r="L93" s="121">
        <f t="shared" si="16"/>
        <v>559564559</v>
      </c>
    </row>
    <row r="94" spans="1:12" ht="13.5">
      <c r="A94" s="1" t="s">
        <v>95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96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97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98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99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100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101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102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69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57966341</v>
      </c>
      <c r="D5" s="40">
        <f aca="true" t="shared" si="0" ref="D5:L5">SUM(D11:D18)</f>
        <v>65235715</v>
      </c>
      <c r="E5" s="41">
        <f t="shared" si="0"/>
        <v>88800705</v>
      </c>
      <c r="F5" s="42">
        <f t="shared" si="0"/>
        <v>38100710</v>
      </c>
      <c r="G5" s="40">
        <f t="shared" si="0"/>
        <v>38100710</v>
      </c>
      <c r="H5" s="40">
        <f>SUM(H11:H18)</f>
        <v>23382213</v>
      </c>
      <c r="I5" s="43">
        <f t="shared" si="0"/>
        <v>67547818</v>
      </c>
      <c r="J5" s="44">
        <f t="shared" si="0"/>
        <v>47930046</v>
      </c>
      <c r="K5" s="40">
        <f t="shared" si="0"/>
        <v>41202971</v>
      </c>
      <c r="L5" s="41">
        <f t="shared" si="0"/>
        <v>32474437</v>
      </c>
    </row>
    <row r="6" spans="1:12" ht="13.5">
      <c r="A6" s="46" t="s">
        <v>19</v>
      </c>
      <c r="B6" s="47"/>
      <c r="C6" s="6">
        <v>55952946</v>
      </c>
      <c r="D6" s="6">
        <v>21864589</v>
      </c>
      <c r="E6" s="7">
        <v>45538673</v>
      </c>
      <c r="F6" s="8">
        <v>25591066</v>
      </c>
      <c r="G6" s="6">
        <v>25591066</v>
      </c>
      <c r="H6" s="6">
        <v>10869786</v>
      </c>
      <c r="I6" s="9">
        <v>5569667</v>
      </c>
      <c r="J6" s="10">
        <v>25100000</v>
      </c>
      <c r="K6" s="6">
        <v>15351825</v>
      </c>
      <c r="L6" s="7">
        <v>21190500</v>
      </c>
    </row>
    <row r="7" spans="1:12" ht="13.5">
      <c r="A7" s="46" t="s">
        <v>20</v>
      </c>
      <c r="B7" s="47"/>
      <c r="C7" s="6"/>
      <c r="D7" s="6">
        <v>3862634</v>
      </c>
      <c r="E7" s="7">
        <v>27010085</v>
      </c>
      <c r="F7" s="8"/>
      <c r="G7" s="6"/>
      <c r="H7" s="6">
        <v>5934435</v>
      </c>
      <c r="I7" s="9">
        <v>10584809</v>
      </c>
      <c r="J7" s="10">
        <v>4500000</v>
      </c>
      <c r="K7" s="6">
        <v>5000000</v>
      </c>
      <c r="L7" s="7"/>
    </row>
    <row r="8" spans="1:12" ht="13.5">
      <c r="A8" s="46" t="s">
        <v>21</v>
      </c>
      <c r="B8" s="47"/>
      <c r="C8" s="6"/>
      <c r="D8" s="6"/>
      <c r="E8" s="7"/>
      <c r="F8" s="8"/>
      <c r="G8" s="6"/>
      <c r="H8" s="6"/>
      <c r="I8" s="9"/>
      <c r="J8" s="10"/>
      <c r="K8" s="6"/>
      <c r="L8" s="7"/>
    </row>
    <row r="9" spans="1:12" ht="13.5">
      <c r="A9" s="46" t="s">
        <v>22</v>
      </c>
      <c r="B9" s="47"/>
      <c r="C9" s="6"/>
      <c r="D9" s="6"/>
      <c r="E9" s="7"/>
      <c r="F9" s="8">
        <v>1735043</v>
      </c>
      <c r="G9" s="6">
        <v>1735043</v>
      </c>
      <c r="H9" s="6"/>
      <c r="I9" s="9"/>
      <c r="J9" s="10"/>
      <c r="K9" s="6"/>
      <c r="L9" s="7"/>
    </row>
    <row r="10" spans="1:12" ht="13.5">
      <c r="A10" s="46" t="s">
        <v>23</v>
      </c>
      <c r="B10" s="47"/>
      <c r="C10" s="6"/>
      <c r="D10" s="6">
        <v>607005</v>
      </c>
      <c r="E10" s="7"/>
      <c r="F10" s="8">
        <v>7029000</v>
      </c>
      <c r="G10" s="6">
        <v>7029000</v>
      </c>
      <c r="H10" s="6">
        <v>4605638</v>
      </c>
      <c r="I10" s="9">
        <v>37136908</v>
      </c>
      <c r="J10" s="10">
        <v>10300000</v>
      </c>
      <c r="K10" s="6">
        <v>13356000</v>
      </c>
      <c r="L10" s="7">
        <v>7000000</v>
      </c>
    </row>
    <row r="11" spans="1:12" ht="13.5">
      <c r="A11" s="48" t="s">
        <v>24</v>
      </c>
      <c r="B11" s="47"/>
      <c r="C11" s="21">
        <f>SUM(C6:C10)</f>
        <v>55952946</v>
      </c>
      <c r="D11" s="21">
        <f aca="true" t="shared" si="1" ref="D11:L11">SUM(D6:D10)</f>
        <v>26334228</v>
      </c>
      <c r="E11" s="22">
        <f t="shared" si="1"/>
        <v>72548758</v>
      </c>
      <c r="F11" s="23">
        <f t="shared" si="1"/>
        <v>34355109</v>
      </c>
      <c r="G11" s="21">
        <f t="shared" si="1"/>
        <v>34355109</v>
      </c>
      <c r="H11" s="21">
        <f>SUM(H6:H10)</f>
        <v>21409859</v>
      </c>
      <c r="I11" s="24">
        <f t="shared" si="1"/>
        <v>53291384</v>
      </c>
      <c r="J11" s="25">
        <f t="shared" si="1"/>
        <v>39900000</v>
      </c>
      <c r="K11" s="21">
        <f t="shared" si="1"/>
        <v>33707825</v>
      </c>
      <c r="L11" s="22">
        <f t="shared" si="1"/>
        <v>28190500</v>
      </c>
    </row>
    <row r="12" spans="1:12" ht="13.5">
      <c r="A12" s="49" t="s">
        <v>25</v>
      </c>
      <c r="B12" s="39"/>
      <c r="C12" s="6">
        <v>486221</v>
      </c>
      <c r="D12" s="6">
        <v>27973045</v>
      </c>
      <c r="E12" s="7">
        <v>14829386</v>
      </c>
      <c r="F12" s="8">
        <v>3545601</v>
      </c>
      <c r="G12" s="6">
        <v>3545601</v>
      </c>
      <c r="H12" s="6">
        <v>479169</v>
      </c>
      <c r="I12" s="9"/>
      <c r="J12" s="10">
        <v>5935000</v>
      </c>
      <c r="K12" s="6">
        <v>6397100</v>
      </c>
      <c r="L12" s="7">
        <v>3185891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1527174</v>
      </c>
      <c r="D15" s="6">
        <v>10768041</v>
      </c>
      <c r="E15" s="7">
        <v>1422561</v>
      </c>
      <c r="F15" s="8">
        <v>200000</v>
      </c>
      <c r="G15" s="6">
        <v>200000</v>
      </c>
      <c r="H15" s="6">
        <v>1493185</v>
      </c>
      <c r="I15" s="9">
        <v>14256434</v>
      </c>
      <c r="J15" s="10">
        <v>2095046</v>
      </c>
      <c r="K15" s="6">
        <v>1098046</v>
      </c>
      <c r="L15" s="7">
        <v>1098046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>
        <v>160401</v>
      </c>
      <c r="E18" s="17"/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55952946</v>
      </c>
      <c r="D36" s="6">
        <f t="shared" si="4"/>
        <v>21864589</v>
      </c>
      <c r="E36" s="7">
        <f t="shared" si="4"/>
        <v>45538673</v>
      </c>
      <c r="F36" s="8">
        <f t="shared" si="4"/>
        <v>25591066</v>
      </c>
      <c r="G36" s="6">
        <f t="shared" si="4"/>
        <v>25591066</v>
      </c>
      <c r="H36" s="6">
        <f>H6+H21</f>
        <v>10869786</v>
      </c>
      <c r="I36" s="9">
        <f t="shared" si="4"/>
        <v>5569667</v>
      </c>
      <c r="J36" s="10">
        <f t="shared" si="4"/>
        <v>25100000</v>
      </c>
      <c r="K36" s="6">
        <f t="shared" si="4"/>
        <v>15351825</v>
      </c>
      <c r="L36" s="7">
        <f t="shared" si="4"/>
        <v>21190500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3862634</v>
      </c>
      <c r="E37" s="7">
        <f t="shared" si="4"/>
        <v>27010085</v>
      </c>
      <c r="F37" s="8">
        <f t="shared" si="4"/>
        <v>0</v>
      </c>
      <c r="G37" s="6">
        <f t="shared" si="4"/>
        <v>0</v>
      </c>
      <c r="H37" s="6">
        <f>H7+H22</f>
        <v>5934435</v>
      </c>
      <c r="I37" s="9">
        <f t="shared" si="4"/>
        <v>10584809</v>
      </c>
      <c r="J37" s="10">
        <f t="shared" si="4"/>
        <v>4500000</v>
      </c>
      <c r="K37" s="6">
        <f t="shared" si="4"/>
        <v>5000000</v>
      </c>
      <c r="L37" s="7">
        <f t="shared" si="4"/>
        <v>0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0</v>
      </c>
      <c r="E38" s="7">
        <f t="shared" si="4"/>
        <v>0</v>
      </c>
      <c r="F38" s="8">
        <f t="shared" si="4"/>
        <v>0</v>
      </c>
      <c r="G38" s="6">
        <f t="shared" si="4"/>
        <v>0</v>
      </c>
      <c r="H38" s="6">
        <f>H8+H23</f>
        <v>0</v>
      </c>
      <c r="I38" s="9">
        <f t="shared" si="4"/>
        <v>0</v>
      </c>
      <c r="J38" s="10">
        <f t="shared" si="4"/>
        <v>0</v>
      </c>
      <c r="K38" s="6">
        <f t="shared" si="4"/>
        <v>0</v>
      </c>
      <c r="L38" s="7">
        <f t="shared" si="4"/>
        <v>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1735043</v>
      </c>
      <c r="G39" s="6">
        <f t="shared" si="4"/>
        <v>1735043</v>
      </c>
      <c r="H39" s="6">
        <f>H9+H24</f>
        <v>0</v>
      </c>
      <c r="I39" s="9">
        <f t="shared" si="4"/>
        <v>0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607005</v>
      </c>
      <c r="E40" s="7">
        <f t="shared" si="4"/>
        <v>0</v>
      </c>
      <c r="F40" s="8">
        <f t="shared" si="4"/>
        <v>7029000</v>
      </c>
      <c r="G40" s="6">
        <f t="shared" si="4"/>
        <v>7029000</v>
      </c>
      <c r="H40" s="6">
        <f>H10+H25</f>
        <v>4605638</v>
      </c>
      <c r="I40" s="9">
        <f t="shared" si="4"/>
        <v>37136908</v>
      </c>
      <c r="J40" s="10">
        <f t="shared" si="4"/>
        <v>10300000</v>
      </c>
      <c r="K40" s="6">
        <f t="shared" si="4"/>
        <v>13356000</v>
      </c>
      <c r="L40" s="7">
        <f t="shared" si="4"/>
        <v>7000000</v>
      </c>
    </row>
    <row r="41" spans="1:12" ht="13.5">
      <c r="A41" s="48" t="s">
        <v>24</v>
      </c>
      <c r="B41" s="47"/>
      <c r="C41" s="21">
        <f>SUM(C36:C40)</f>
        <v>55952946</v>
      </c>
      <c r="D41" s="21">
        <f aca="true" t="shared" si="5" ref="D41:L41">SUM(D36:D40)</f>
        <v>26334228</v>
      </c>
      <c r="E41" s="22">
        <f t="shared" si="5"/>
        <v>72548758</v>
      </c>
      <c r="F41" s="23">
        <f t="shared" si="5"/>
        <v>34355109</v>
      </c>
      <c r="G41" s="21">
        <f t="shared" si="5"/>
        <v>34355109</v>
      </c>
      <c r="H41" s="21">
        <f>SUM(H36:H40)</f>
        <v>21409859</v>
      </c>
      <c r="I41" s="24">
        <f t="shared" si="5"/>
        <v>53291384</v>
      </c>
      <c r="J41" s="25">
        <f t="shared" si="5"/>
        <v>39900000</v>
      </c>
      <c r="K41" s="21">
        <f t="shared" si="5"/>
        <v>33707825</v>
      </c>
      <c r="L41" s="22">
        <f t="shared" si="5"/>
        <v>28190500</v>
      </c>
    </row>
    <row r="42" spans="1:12" ht="13.5">
      <c r="A42" s="49" t="s">
        <v>25</v>
      </c>
      <c r="B42" s="39"/>
      <c r="C42" s="6">
        <f t="shared" si="4"/>
        <v>486221</v>
      </c>
      <c r="D42" s="6">
        <f t="shared" si="4"/>
        <v>27973045</v>
      </c>
      <c r="E42" s="61">
        <f t="shared" si="4"/>
        <v>14829386</v>
      </c>
      <c r="F42" s="62">
        <f t="shared" si="4"/>
        <v>3545601</v>
      </c>
      <c r="G42" s="60">
        <f t="shared" si="4"/>
        <v>3545601</v>
      </c>
      <c r="H42" s="60">
        <f t="shared" si="4"/>
        <v>479169</v>
      </c>
      <c r="I42" s="63">
        <f t="shared" si="4"/>
        <v>0</v>
      </c>
      <c r="J42" s="64">
        <f t="shared" si="4"/>
        <v>5935000</v>
      </c>
      <c r="K42" s="60">
        <f t="shared" si="4"/>
        <v>6397100</v>
      </c>
      <c r="L42" s="61">
        <f t="shared" si="4"/>
        <v>3185891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1527174</v>
      </c>
      <c r="D45" s="6">
        <f t="shared" si="4"/>
        <v>10768041</v>
      </c>
      <c r="E45" s="61">
        <f t="shared" si="4"/>
        <v>1422561</v>
      </c>
      <c r="F45" s="62">
        <f t="shared" si="4"/>
        <v>200000</v>
      </c>
      <c r="G45" s="60">
        <f t="shared" si="4"/>
        <v>200000</v>
      </c>
      <c r="H45" s="60">
        <f t="shared" si="4"/>
        <v>1493185</v>
      </c>
      <c r="I45" s="63">
        <f t="shared" si="4"/>
        <v>14256434</v>
      </c>
      <c r="J45" s="64">
        <f t="shared" si="4"/>
        <v>2095046</v>
      </c>
      <c r="K45" s="60">
        <f t="shared" si="4"/>
        <v>1098046</v>
      </c>
      <c r="L45" s="61">
        <f t="shared" si="4"/>
        <v>1098046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160401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57966341</v>
      </c>
      <c r="D49" s="72">
        <f aca="true" t="shared" si="6" ref="D49:L49">SUM(D41:D48)</f>
        <v>65235715</v>
      </c>
      <c r="E49" s="73">
        <f t="shared" si="6"/>
        <v>88800705</v>
      </c>
      <c r="F49" s="74">
        <f t="shared" si="6"/>
        <v>38100710</v>
      </c>
      <c r="G49" s="72">
        <f t="shared" si="6"/>
        <v>38100710</v>
      </c>
      <c r="H49" s="72">
        <f>SUM(H41:H48)</f>
        <v>23382213</v>
      </c>
      <c r="I49" s="75">
        <f t="shared" si="6"/>
        <v>67547818</v>
      </c>
      <c r="J49" s="76">
        <f t="shared" si="6"/>
        <v>47930046</v>
      </c>
      <c r="K49" s="72">
        <f t="shared" si="6"/>
        <v>41202971</v>
      </c>
      <c r="L49" s="73">
        <f t="shared" si="6"/>
        <v>32474437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447300</v>
      </c>
      <c r="D52" s="6">
        <v>302174063</v>
      </c>
      <c r="E52" s="7">
        <v>229390384</v>
      </c>
      <c r="F52" s="8">
        <v>476397095</v>
      </c>
      <c r="G52" s="6">
        <v>476397095</v>
      </c>
      <c r="H52" s="6"/>
      <c r="I52" s="9">
        <v>194902052</v>
      </c>
      <c r="J52" s="10">
        <v>25100000</v>
      </c>
      <c r="K52" s="6">
        <v>15351825</v>
      </c>
      <c r="L52" s="7">
        <v>21190500</v>
      </c>
    </row>
    <row r="53" spans="1:12" ht="13.5">
      <c r="A53" s="79" t="s">
        <v>20</v>
      </c>
      <c r="B53" s="47"/>
      <c r="C53" s="6"/>
      <c r="D53" s="6">
        <v>4591343</v>
      </c>
      <c r="E53" s="7">
        <v>31373329</v>
      </c>
      <c r="F53" s="8"/>
      <c r="G53" s="6"/>
      <c r="H53" s="6"/>
      <c r="I53" s="9">
        <v>14716799</v>
      </c>
      <c r="J53" s="10">
        <v>576351165</v>
      </c>
      <c r="K53" s="6">
        <v>5000000</v>
      </c>
      <c r="L53" s="7"/>
    </row>
    <row r="54" spans="1:12" ht="13.5">
      <c r="A54" s="79" t="s">
        <v>21</v>
      </c>
      <c r="B54" s="47"/>
      <c r="C54" s="6"/>
      <c r="D54" s="6">
        <v>341778</v>
      </c>
      <c r="E54" s="7"/>
      <c r="F54" s="8"/>
      <c r="G54" s="6"/>
      <c r="H54" s="6"/>
      <c r="I54" s="9"/>
      <c r="J54" s="10"/>
      <c r="K54" s="6"/>
      <c r="L54" s="7"/>
    </row>
    <row r="55" spans="1:12" ht="13.5">
      <c r="A55" s="79" t="s">
        <v>22</v>
      </c>
      <c r="B55" s="47"/>
      <c r="C55" s="6"/>
      <c r="D55" s="6"/>
      <c r="E55" s="7"/>
      <c r="F55" s="8">
        <v>1735043</v>
      </c>
      <c r="G55" s="6">
        <v>1735043</v>
      </c>
      <c r="H55" s="6"/>
      <c r="I55" s="9"/>
      <c r="J55" s="10"/>
      <c r="K55" s="6"/>
      <c r="L55" s="7"/>
    </row>
    <row r="56" spans="1:12" ht="13.5">
      <c r="A56" s="79" t="s">
        <v>23</v>
      </c>
      <c r="B56" s="47"/>
      <c r="C56" s="6">
        <v>-2460000</v>
      </c>
      <c r="D56" s="6">
        <v>740608</v>
      </c>
      <c r="E56" s="7">
        <v>100274212</v>
      </c>
      <c r="F56" s="8">
        <v>461</v>
      </c>
      <c r="G56" s="6">
        <v>461</v>
      </c>
      <c r="H56" s="6"/>
      <c r="I56" s="9">
        <v>173545755</v>
      </c>
      <c r="J56" s="10">
        <v>10300000</v>
      </c>
      <c r="K56" s="6">
        <v>539894837</v>
      </c>
      <c r="L56" s="7">
        <v>346984332</v>
      </c>
    </row>
    <row r="57" spans="1:12" ht="13.5">
      <c r="A57" s="80" t="s">
        <v>24</v>
      </c>
      <c r="B57" s="47"/>
      <c r="C57" s="21">
        <f>SUM(C52:C56)</f>
        <v>-2012700</v>
      </c>
      <c r="D57" s="21">
        <f aca="true" t="shared" si="7" ref="D57:L57">SUM(D52:D56)</f>
        <v>307847792</v>
      </c>
      <c r="E57" s="22">
        <f t="shared" si="7"/>
        <v>361037925</v>
      </c>
      <c r="F57" s="23">
        <f t="shared" si="7"/>
        <v>478132599</v>
      </c>
      <c r="G57" s="21">
        <f t="shared" si="7"/>
        <v>478132599</v>
      </c>
      <c r="H57" s="21">
        <f>SUM(H52:H56)</f>
        <v>0</v>
      </c>
      <c r="I57" s="24">
        <f t="shared" si="7"/>
        <v>383164606</v>
      </c>
      <c r="J57" s="25">
        <f t="shared" si="7"/>
        <v>611751165</v>
      </c>
      <c r="K57" s="21">
        <f t="shared" si="7"/>
        <v>560246662</v>
      </c>
      <c r="L57" s="22">
        <f t="shared" si="7"/>
        <v>368174832</v>
      </c>
    </row>
    <row r="58" spans="1:12" ht="13.5">
      <c r="A58" s="77" t="s">
        <v>25</v>
      </c>
      <c r="B58" s="39"/>
      <c r="C58" s="6">
        <v>486221</v>
      </c>
      <c r="D58" s="6">
        <v>54980146</v>
      </c>
      <c r="E58" s="7">
        <v>41842297</v>
      </c>
      <c r="F58" s="8">
        <v>-199999</v>
      </c>
      <c r="G58" s="6">
        <v>-199999</v>
      </c>
      <c r="H58" s="6"/>
      <c r="I58" s="9">
        <v>27398758</v>
      </c>
      <c r="J58" s="10">
        <v>5935000</v>
      </c>
      <c r="K58" s="6">
        <v>6397100</v>
      </c>
      <c r="L58" s="7">
        <v>3185891</v>
      </c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>
        <v>73306000</v>
      </c>
      <c r="D60" s="6">
        <v>70660454</v>
      </c>
      <c r="E60" s="7">
        <v>70030598</v>
      </c>
      <c r="F60" s="8"/>
      <c r="G60" s="6"/>
      <c r="H60" s="6"/>
      <c r="I60" s="9">
        <v>68983508</v>
      </c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1527174</v>
      </c>
      <c r="D61" s="6">
        <v>100065199</v>
      </c>
      <c r="E61" s="7">
        <v>95050198</v>
      </c>
      <c r="F61" s="8">
        <v>58098282</v>
      </c>
      <c r="G61" s="6">
        <v>58098282</v>
      </c>
      <c r="H61" s="6"/>
      <c r="I61" s="9">
        <v>102769012</v>
      </c>
      <c r="J61" s="10">
        <v>2095046</v>
      </c>
      <c r="K61" s="6">
        <v>1098046</v>
      </c>
      <c r="L61" s="7">
        <v>1098046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>
        <v>288000</v>
      </c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/>
      <c r="D64" s="6">
        <v>418266</v>
      </c>
      <c r="E64" s="7"/>
      <c r="F64" s="8"/>
      <c r="G64" s="6"/>
      <c r="H64" s="6"/>
      <c r="I64" s="9"/>
      <c r="J64" s="10"/>
      <c r="K64" s="6"/>
      <c r="L64" s="7"/>
    </row>
    <row r="65" spans="1:12" ht="13.5">
      <c r="A65" s="70" t="s">
        <v>40</v>
      </c>
      <c r="B65" s="71"/>
      <c r="C65" s="72">
        <f>SUM(C57:C64)</f>
        <v>73594695</v>
      </c>
      <c r="D65" s="72">
        <f aca="true" t="shared" si="8" ref="D65:L65">SUM(D57:D64)</f>
        <v>533971857</v>
      </c>
      <c r="E65" s="73">
        <f t="shared" si="8"/>
        <v>567961018</v>
      </c>
      <c r="F65" s="74">
        <f t="shared" si="8"/>
        <v>536030882</v>
      </c>
      <c r="G65" s="72">
        <f t="shared" si="8"/>
        <v>536030882</v>
      </c>
      <c r="H65" s="72">
        <f>SUM(H57:H64)</f>
        <v>0</v>
      </c>
      <c r="I65" s="75">
        <f t="shared" si="8"/>
        <v>582315884</v>
      </c>
      <c r="J65" s="82">
        <f t="shared" si="8"/>
        <v>619781211</v>
      </c>
      <c r="K65" s="72">
        <f t="shared" si="8"/>
        <v>567741808</v>
      </c>
      <c r="L65" s="73">
        <f t="shared" si="8"/>
        <v>372458769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32870106</v>
      </c>
      <c r="D68" s="60">
        <v>30434626</v>
      </c>
      <c r="E68" s="61">
        <v>30619815</v>
      </c>
      <c r="F68" s="62">
        <v>30070000</v>
      </c>
      <c r="G68" s="60">
        <v>30070000</v>
      </c>
      <c r="H68" s="60"/>
      <c r="I68" s="63">
        <v>24287314</v>
      </c>
      <c r="J68" s="64">
        <v>20134858</v>
      </c>
      <c r="K68" s="60">
        <v>19021421</v>
      </c>
      <c r="L68" s="61">
        <v>19936496</v>
      </c>
    </row>
    <row r="69" spans="1:12" ht="13.5">
      <c r="A69" s="84" t="s">
        <v>43</v>
      </c>
      <c r="B69" s="39" t="s">
        <v>44</v>
      </c>
      <c r="C69" s="60">
        <f>SUM(C75:C79)</f>
        <v>0</v>
      </c>
      <c r="D69" s="60">
        <f aca="true" t="shared" si="9" ref="D69:L69">SUM(D75:D79)</f>
        <v>0</v>
      </c>
      <c r="E69" s="61">
        <f t="shared" si="9"/>
        <v>0</v>
      </c>
      <c r="F69" s="62">
        <f t="shared" si="9"/>
        <v>100000</v>
      </c>
      <c r="G69" s="60">
        <f t="shared" si="9"/>
        <v>100000</v>
      </c>
      <c r="H69" s="60">
        <f>SUM(H75:H79)</f>
        <v>0</v>
      </c>
      <c r="I69" s="63">
        <f t="shared" si="9"/>
        <v>2044158</v>
      </c>
      <c r="J69" s="64">
        <f t="shared" si="9"/>
        <v>0</v>
      </c>
      <c r="K69" s="60">
        <f t="shared" si="9"/>
        <v>0</v>
      </c>
      <c r="L69" s="61">
        <f t="shared" si="9"/>
        <v>0</v>
      </c>
    </row>
    <row r="70" spans="1:12" ht="13.5">
      <c r="A70" s="79" t="s">
        <v>19</v>
      </c>
      <c r="B70" s="47"/>
      <c r="C70" s="6"/>
      <c r="D70" s="6"/>
      <c r="E70" s="7"/>
      <c r="F70" s="8"/>
      <c r="G70" s="6"/>
      <c r="H70" s="6"/>
      <c r="I70" s="9"/>
      <c r="J70" s="10"/>
      <c r="K70" s="6"/>
      <c r="L70" s="7"/>
    </row>
    <row r="71" spans="1:12" ht="13.5">
      <c r="A71" s="79" t="s">
        <v>20</v>
      </c>
      <c r="B71" s="47"/>
      <c r="C71" s="6"/>
      <c r="D71" s="6"/>
      <c r="E71" s="7"/>
      <c r="F71" s="8"/>
      <c r="G71" s="6"/>
      <c r="H71" s="6"/>
      <c r="I71" s="9"/>
      <c r="J71" s="10"/>
      <c r="K71" s="6"/>
      <c r="L71" s="7"/>
    </row>
    <row r="72" spans="1:12" ht="13.5">
      <c r="A72" s="79" t="s">
        <v>21</v>
      </c>
      <c r="B72" s="47"/>
      <c r="C72" s="6"/>
      <c r="D72" s="6"/>
      <c r="E72" s="7"/>
      <c r="F72" s="8"/>
      <c r="G72" s="6"/>
      <c r="H72" s="6"/>
      <c r="I72" s="9"/>
      <c r="J72" s="10"/>
      <c r="K72" s="6"/>
      <c r="L72" s="7"/>
    </row>
    <row r="73" spans="1:12" ht="13.5">
      <c r="A73" s="79" t="s">
        <v>22</v>
      </c>
      <c r="B73" s="47"/>
      <c r="C73" s="6"/>
      <c r="D73" s="6"/>
      <c r="E73" s="7"/>
      <c r="F73" s="8"/>
      <c r="G73" s="6"/>
      <c r="H73" s="6"/>
      <c r="I73" s="9"/>
      <c r="J73" s="10"/>
      <c r="K73" s="6"/>
      <c r="L73" s="7"/>
    </row>
    <row r="74" spans="1:12" ht="13.5">
      <c r="A74" s="79" t="s">
        <v>23</v>
      </c>
      <c r="B74" s="47"/>
      <c r="C74" s="6"/>
      <c r="D74" s="6"/>
      <c r="E74" s="7"/>
      <c r="F74" s="8"/>
      <c r="G74" s="6"/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0</v>
      </c>
      <c r="D75" s="21">
        <f aca="true" t="shared" si="10" ref="D75:L75">SUM(D70:D74)</f>
        <v>0</v>
      </c>
      <c r="E75" s="22">
        <f t="shared" si="10"/>
        <v>0</v>
      </c>
      <c r="F75" s="23">
        <f t="shared" si="10"/>
        <v>0</v>
      </c>
      <c r="G75" s="21">
        <f t="shared" si="10"/>
        <v>0</v>
      </c>
      <c r="H75" s="21">
        <f>SUM(H70:H74)</f>
        <v>0</v>
      </c>
      <c r="I75" s="24">
        <f t="shared" si="10"/>
        <v>0</v>
      </c>
      <c r="J75" s="25">
        <f t="shared" si="10"/>
        <v>0</v>
      </c>
      <c r="K75" s="21">
        <f t="shared" si="10"/>
        <v>0</v>
      </c>
      <c r="L75" s="22">
        <f t="shared" si="10"/>
        <v>0</v>
      </c>
    </row>
    <row r="76" spans="1:12" ht="13.5">
      <c r="A76" s="86" t="s">
        <v>25</v>
      </c>
      <c r="B76" s="39"/>
      <c r="C76" s="6"/>
      <c r="D76" s="6"/>
      <c r="E76" s="7"/>
      <c r="F76" s="8"/>
      <c r="G76" s="6"/>
      <c r="H76" s="6"/>
      <c r="I76" s="9"/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/>
      <c r="D79" s="6"/>
      <c r="E79" s="7"/>
      <c r="F79" s="8">
        <v>100000</v>
      </c>
      <c r="G79" s="6">
        <v>100000</v>
      </c>
      <c r="H79" s="6"/>
      <c r="I79" s="9">
        <v>2044158</v>
      </c>
      <c r="J79" s="10"/>
      <c r="K79" s="6"/>
      <c r="L79" s="7"/>
    </row>
    <row r="80" spans="1:12" ht="13.5">
      <c r="A80" s="87" t="s">
        <v>46</v>
      </c>
      <c r="B80" s="71"/>
      <c r="C80" s="72">
        <f>SUM(C68:C69)</f>
        <v>32870106</v>
      </c>
      <c r="D80" s="72">
        <f aca="true" t="shared" si="11" ref="D80:L80">SUM(D68:D69)</f>
        <v>30434626</v>
      </c>
      <c r="E80" s="73">
        <f t="shared" si="11"/>
        <v>30619815</v>
      </c>
      <c r="F80" s="74">
        <f t="shared" si="11"/>
        <v>30170000</v>
      </c>
      <c r="G80" s="72">
        <f t="shared" si="11"/>
        <v>30170000</v>
      </c>
      <c r="H80" s="72">
        <f>SUM(H68:H69)</f>
        <v>0</v>
      </c>
      <c r="I80" s="75">
        <f t="shared" si="11"/>
        <v>26331472</v>
      </c>
      <c r="J80" s="76">
        <f t="shared" si="11"/>
        <v>20134858</v>
      </c>
      <c r="K80" s="72">
        <f t="shared" si="11"/>
        <v>19021421</v>
      </c>
      <c r="L80" s="73">
        <f t="shared" si="11"/>
        <v>19936496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91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92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93</v>
      </c>
      <c r="B84" s="94"/>
      <c r="C84" s="95">
        <f aca="true" t="shared" si="14" ref="C84:L84">IF(ISERROR(ROUND(C69/C65,3)),0,(ROUND(C69/C65,3)))</f>
        <v>0</v>
      </c>
      <c r="D84" s="95">
        <f t="shared" si="14"/>
        <v>0</v>
      </c>
      <c r="E84" s="96">
        <f t="shared" si="14"/>
        <v>0</v>
      </c>
      <c r="F84" s="97">
        <f t="shared" si="14"/>
        <v>0</v>
      </c>
      <c r="G84" s="95">
        <f t="shared" si="14"/>
        <v>0</v>
      </c>
      <c r="H84" s="95">
        <f t="shared" si="14"/>
        <v>0</v>
      </c>
      <c r="I84" s="98">
        <f t="shared" si="14"/>
        <v>0.004</v>
      </c>
      <c r="J84" s="99">
        <f t="shared" si="14"/>
        <v>0</v>
      </c>
      <c r="K84" s="95">
        <f t="shared" si="14"/>
        <v>0</v>
      </c>
      <c r="L84" s="96">
        <f t="shared" si="14"/>
        <v>0</v>
      </c>
    </row>
    <row r="85" spans="1:12" ht="13.5">
      <c r="A85" s="93" t="s">
        <v>94</v>
      </c>
      <c r="B85" s="94"/>
      <c r="C85" s="95">
        <f aca="true" t="shared" si="15" ref="C85:L85">IF(ISERROR(ROUND((C20+C69)/C65,2)),0,(ROUND((C20+C69)/C65,2)))</f>
        <v>0</v>
      </c>
      <c r="D85" s="95">
        <f t="shared" si="15"/>
        <v>0</v>
      </c>
      <c r="E85" s="96">
        <f t="shared" si="15"/>
        <v>0</v>
      </c>
      <c r="F85" s="97">
        <f t="shared" si="15"/>
        <v>0</v>
      </c>
      <c r="G85" s="95">
        <f t="shared" si="15"/>
        <v>0</v>
      </c>
      <c r="H85" s="95">
        <f t="shared" si="15"/>
        <v>0</v>
      </c>
      <c r="I85" s="98">
        <f t="shared" si="15"/>
        <v>0</v>
      </c>
      <c r="J85" s="99">
        <f t="shared" si="15"/>
        <v>0</v>
      </c>
      <c r="K85" s="95">
        <f t="shared" si="15"/>
        <v>0</v>
      </c>
      <c r="L85" s="96">
        <f t="shared" si="15"/>
        <v>0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/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>
        <v>250000</v>
      </c>
      <c r="G92" s="6"/>
      <c r="H92" s="6">
        <v>812397</v>
      </c>
      <c r="I92" s="9"/>
      <c r="J92" s="10"/>
      <c r="K92" s="6"/>
      <c r="L92" s="26"/>
    </row>
    <row r="93" spans="1:12" ht="13.5">
      <c r="A93" s="87" t="s">
        <v>103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250000</v>
      </c>
      <c r="G93" s="72">
        <f t="shared" si="16"/>
        <v>0</v>
      </c>
      <c r="H93" s="72">
        <f>SUM(H89:H92)</f>
        <v>812397</v>
      </c>
      <c r="I93" s="75">
        <f t="shared" si="16"/>
        <v>0</v>
      </c>
      <c r="J93" s="76">
        <f t="shared" si="16"/>
        <v>0</v>
      </c>
      <c r="K93" s="72">
        <f t="shared" si="16"/>
        <v>0</v>
      </c>
      <c r="L93" s="121">
        <f t="shared" si="16"/>
        <v>0</v>
      </c>
    </row>
    <row r="94" spans="1:12" ht="13.5">
      <c r="A94" s="1" t="s">
        <v>95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96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97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98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99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100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101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102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70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37101219</v>
      </c>
      <c r="D5" s="40">
        <f aca="true" t="shared" si="0" ref="D5:L5">SUM(D11:D18)</f>
        <v>38455726</v>
      </c>
      <c r="E5" s="41">
        <f t="shared" si="0"/>
        <v>48895841</v>
      </c>
      <c r="F5" s="42">
        <f t="shared" si="0"/>
        <v>41470100</v>
      </c>
      <c r="G5" s="40">
        <f t="shared" si="0"/>
        <v>36847100</v>
      </c>
      <c r="H5" s="40">
        <f>SUM(H11:H18)</f>
        <v>32842898</v>
      </c>
      <c r="I5" s="43">
        <f t="shared" si="0"/>
        <v>36106452</v>
      </c>
      <c r="J5" s="44">
        <f t="shared" si="0"/>
        <v>27294950</v>
      </c>
      <c r="K5" s="40">
        <f t="shared" si="0"/>
        <v>42899900</v>
      </c>
      <c r="L5" s="41">
        <f t="shared" si="0"/>
        <v>15300000</v>
      </c>
    </row>
    <row r="6" spans="1:12" ht="13.5">
      <c r="A6" s="46" t="s">
        <v>19</v>
      </c>
      <c r="B6" s="47"/>
      <c r="C6" s="6">
        <v>14541145</v>
      </c>
      <c r="D6" s="6">
        <v>6520224</v>
      </c>
      <c r="E6" s="7">
        <v>18812388</v>
      </c>
      <c r="F6" s="8">
        <v>21002384</v>
      </c>
      <c r="G6" s="6">
        <v>17942024</v>
      </c>
      <c r="H6" s="6">
        <v>16078108</v>
      </c>
      <c r="I6" s="9">
        <v>19369419</v>
      </c>
      <c r="J6" s="10">
        <v>5353324</v>
      </c>
      <c r="K6" s="6"/>
      <c r="L6" s="7">
        <v>2075800</v>
      </c>
    </row>
    <row r="7" spans="1:12" ht="13.5">
      <c r="A7" s="46" t="s">
        <v>20</v>
      </c>
      <c r="B7" s="47"/>
      <c r="C7" s="6"/>
      <c r="D7" s="6"/>
      <c r="E7" s="7"/>
      <c r="F7" s="8">
        <v>2865429</v>
      </c>
      <c r="G7" s="6">
        <v>2892429</v>
      </c>
      <c r="H7" s="6">
        <v>1135452</v>
      </c>
      <c r="I7" s="9">
        <v>2217734</v>
      </c>
      <c r="J7" s="10">
        <v>9663638</v>
      </c>
      <c r="K7" s="6"/>
      <c r="L7" s="7"/>
    </row>
    <row r="8" spans="1:12" ht="13.5">
      <c r="A8" s="46" t="s">
        <v>21</v>
      </c>
      <c r="B8" s="47"/>
      <c r="C8" s="6"/>
      <c r="D8" s="6"/>
      <c r="E8" s="7"/>
      <c r="F8" s="8"/>
      <c r="G8" s="6"/>
      <c r="H8" s="6"/>
      <c r="I8" s="9"/>
      <c r="J8" s="10"/>
      <c r="K8" s="6"/>
      <c r="L8" s="7"/>
    </row>
    <row r="9" spans="1:12" ht="13.5">
      <c r="A9" s="46" t="s">
        <v>22</v>
      </c>
      <c r="B9" s="47"/>
      <c r="C9" s="6"/>
      <c r="D9" s="6"/>
      <c r="E9" s="7"/>
      <c r="F9" s="8"/>
      <c r="G9" s="6"/>
      <c r="H9" s="6">
        <v>1517861</v>
      </c>
      <c r="I9" s="9"/>
      <c r="J9" s="10"/>
      <c r="K9" s="6"/>
      <c r="L9" s="7"/>
    </row>
    <row r="10" spans="1:12" ht="13.5">
      <c r="A10" s="46" t="s">
        <v>23</v>
      </c>
      <c r="B10" s="47"/>
      <c r="C10" s="6">
        <v>1191503</v>
      </c>
      <c r="D10" s="6"/>
      <c r="E10" s="7">
        <v>5558656</v>
      </c>
      <c r="F10" s="8"/>
      <c r="G10" s="6">
        <v>475612</v>
      </c>
      <c r="H10" s="6">
        <v>258570</v>
      </c>
      <c r="I10" s="9">
        <v>417203</v>
      </c>
      <c r="J10" s="10">
        <v>1000000</v>
      </c>
      <c r="K10" s="6"/>
      <c r="L10" s="7"/>
    </row>
    <row r="11" spans="1:12" ht="13.5">
      <c r="A11" s="48" t="s">
        <v>24</v>
      </c>
      <c r="B11" s="47"/>
      <c r="C11" s="21">
        <f>SUM(C6:C10)</f>
        <v>15732648</v>
      </c>
      <c r="D11" s="21">
        <f aca="true" t="shared" si="1" ref="D11:L11">SUM(D6:D10)</f>
        <v>6520224</v>
      </c>
      <c r="E11" s="22">
        <f t="shared" si="1"/>
        <v>24371044</v>
      </c>
      <c r="F11" s="23">
        <f t="shared" si="1"/>
        <v>23867813</v>
      </c>
      <c r="G11" s="21">
        <f t="shared" si="1"/>
        <v>21310065</v>
      </c>
      <c r="H11" s="21">
        <f>SUM(H6:H10)</f>
        <v>18989991</v>
      </c>
      <c r="I11" s="24">
        <f t="shared" si="1"/>
        <v>22004356</v>
      </c>
      <c r="J11" s="25">
        <f t="shared" si="1"/>
        <v>16016962</v>
      </c>
      <c r="K11" s="21">
        <f t="shared" si="1"/>
        <v>0</v>
      </c>
      <c r="L11" s="22">
        <f t="shared" si="1"/>
        <v>2075800</v>
      </c>
    </row>
    <row r="12" spans="1:12" ht="13.5">
      <c r="A12" s="49" t="s">
        <v>25</v>
      </c>
      <c r="B12" s="39"/>
      <c r="C12" s="6">
        <v>6924179</v>
      </c>
      <c r="D12" s="6">
        <v>17525000</v>
      </c>
      <c r="E12" s="7">
        <v>7151751</v>
      </c>
      <c r="F12" s="8">
        <v>4673008</v>
      </c>
      <c r="G12" s="6">
        <v>7287035</v>
      </c>
      <c r="H12" s="6">
        <v>5665872</v>
      </c>
      <c r="I12" s="9">
        <v>5063841</v>
      </c>
      <c r="J12" s="10">
        <v>4627988</v>
      </c>
      <c r="K12" s="6">
        <v>32649900</v>
      </c>
      <c r="L12" s="7">
        <v>4800000</v>
      </c>
    </row>
    <row r="13" spans="1:12" ht="13.5">
      <c r="A13" s="49" t="s">
        <v>26</v>
      </c>
      <c r="B13" s="39"/>
      <c r="C13" s="11"/>
      <c r="D13" s="11">
        <v>58536</v>
      </c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>
        <v>1000</v>
      </c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14444392</v>
      </c>
      <c r="D15" s="6">
        <v>14280900</v>
      </c>
      <c r="E15" s="7">
        <v>17373046</v>
      </c>
      <c r="F15" s="8">
        <v>12929279</v>
      </c>
      <c r="G15" s="6">
        <v>8150000</v>
      </c>
      <c r="H15" s="6">
        <v>8187035</v>
      </c>
      <c r="I15" s="9">
        <v>9038255</v>
      </c>
      <c r="J15" s="10">
        <v>6650000</v>
      </c>
      <c r="K15" s="6">
        <v>10250000</v>
      </c>
      <c r="L15" s="7">
        <v>8424200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>
        <v>70066</v>
      </c>
      <c r="E18" s="17"/>
      <c r="F18" s="18"/>
      <c r="G18" s="16">
        <v>100000</v>
      </c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13063000</v>
      </c>
      <c r="K20" s="53">
        <f t="shared" si="2"/>
        <v>619000</v>
      </c>
      <c r="L20" s="54">
        <f t="shared" si="2"/>
        <v>29000000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>
        <v>13063000</v>
      </c>
      <c r="K21" s="6"/>
      <c r="L21" s="7">
        <v>23000000</v>
      </c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13063000</v>
      </c>
      <c r="K26" s="21">
        <f t="shared" si="3"/>
        <v>0</v>
      </c>
      <c r="L26" s="22">
        <f t="shared" si="3"/>
        <v>23000000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>
        <v>619000</v>
      </c>
      <c r="L27" s="7">
        <v>6000000</v>
      </c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14541145</v>
      </c>
      <c r="D36" s="6">
        <f t="shared" si="4"/>
        <v>6520224</v>
      </c>
      <c r="E36" s="7">
        <f t="shared" si="4"/>
        <v>18812388</v>
      </c>
      <c r="F36" s="8">
        <f t="shared" si="4"/>
        <v>21002384</v>
      </c>
      <c r="G36" s="6">
        <f t="shared" si="4"/>
        <v>17942024</v>
      </c>
      <c r="H36" s="6">
        <f>H6+H21</f>
        <v>16078108</v>
      </c>
      <c r="I36" s="9">
        <f t="shared" si="4"/>
        <v>19369419</v>
      </c>
      <c r="J36" s="10">
        <f t="shared" si="4"/>
        <v>18416324</v>
      </c>
      <c r="K36" s="6">
        <f t="shared" si="4"/>
        <v>0</v>
      </c>
      <c r="L36" s="7">
        <f t="shared" si="4"/>
        <v>25075800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0</v>
      </c>
      <c r="E37" s="7">
        <f t="shared" si="4"/>
        <v>0</v>
      </c>
      <c r="F37" s="8">
        <f t="shared" si="4"/>
        <v>2865429</v>
      </c>
      <c r="G37" s="6">
        <f t="shared" si="4"/>
        <v>2892429</v>
      </c>
      <c r="H37" s="6">
        <f>H7+H22</f>
        <v>1135452</v>
      </c>
      <c r="I37" s="9">
        <f t="shared" si="4"/>
        <v>2217734</v>
      </c>
      <c r="J37" s="10">
        <f t="shared" si="4"/>
        <v>9663638</v>
      </c>
      <c r="K37" s="6">
        <f t="shared" si="4"/>
        <v>0</v>
      </c>
      <c r="L37" s="7">
        <f t="shared" si="4"/>
        <v>0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0</v>
      </c>
      <c r="E38" s="7">
        <f t="shared" si="4"/>
        <v>0</v>
      </c>
      <c r="F38" s="8">
        <f t="shared" si="4"/>
        <v>0</v>
      </c>
      <c r="G38" s="6">
        <f t="shared" si="4"/>
        <v>0</v>
      </c>
      <c r="H38" s="6">
        <f>H8+H23</f>
        <v>0</v>
      </c>
      <c r="I38" s="9">
        <f t="shared" si="4"/>
        <v>0</v>
      </c>
      <c r="J38" s="10">
        <f t="shared" si="4"/>
        <v>0</v>
      </c>
      <c r="K38" s="6">
        <f t="shared" si="4"/>
        <v>0</v>
      </c>
      <c r="L38" s="7">
        <f t="shared" si="4"/>
        <v>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0</v>
      </c>
      <c r="G39" s="6">
        <f t="shared" si="4"/>
        <v>0</v>
      </c>
      <c r="H39" s="6">
        <f>H9+H24</f>
        <v>1517861</v>
      </c>
      <c r="I39" s="9">
        <f t="shared" si="4"/>
        <v>0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1191503</v>
      </c>
      <c r="D40" s="6">
        <f t="shared" si="4"/>
        <v>0</v>
      </c>
      <c r="E40" s="7">
        <f t="shared" si="4"/>
        <v>5558656</v>
      </c>
      <c r="F40" s="8">
        <f t="shared" si="4"/>
        <v>0</v>
      </c>
      <c r="G40" s="6">
        <f t="shared" si="4"/>
        <v>475612</v>
      </c>
      <c r="H40" s="6">
        <f>H10+H25</f>
        <v>258570</v>
      </c>
      <c r="I40" s="9">
        <f t="shared" si="4"/>
        <v>417203</v>
      </c>
      <c r="J40" s="10">
        <f t="shared" si="4"/>
        <v>1000000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15732648</v>
      </c>
      <c r="D41" s="21">
        <f aca="true" t="shared" si="5" ref="D41:L41">SUM(D36:D40)</f>
        <v>6520224</v>
      </c>
      <c r="E41" s="22">
        <f t="shared" si="5"/>
        <v>24371044</v>
      </c>
      <c r="F41" s="23">
        <f t="shared" si="5"/>
        <v>23867813</v>
      </c>
      <c r="G41" s="21">
        <f t="shared" si="5"/>
        <v>21310065</v>
      </c>
      <c r="H41" s="21">
        <f>SUM(H36:H40)</f>
        <v>18989991</v>
      </c>
      <c r="I41" s="24">
        <f t="shared" si="5"/>
        <v>22004356</v>
      </c>
      <c r="J41" s="25">
        <f t="shared" si="5"/>
        <v>29079962</v>
      </c>
      <c r="K41" s="21">
        <f t="shared" si="5"/>
        <v>0</v>
      </c>
      <c r="L41" s="22">
        <f t="shared" si="5"/>
        <v>25075800</v>
      </c>
    </row>
    <row r="42" spans="1:12" ht="13.5">
      <c r="A42" s="49" t="s">
        <v>25</v>
      </c>
      <c r="B42" s="39"/>
      <c r="C42" s="6">
        <f t="shared" si="4"/>
        <v>6924179</v>
      </c>
      <c r="D42" s="6">
        <f t="shared" si="4"/>
        <v>17525000</v>
      </c>
      <c r="E42" s="61">
        <f t="shared" si="4"/>
        <v>7151751</v>
      </c>
      <c r="F42" s="62">
        <f t="shared" si="4"/>
        <v>4673008</v>
      </c>
      <c r="G42" s="60">
        <f t="shared" si="4"/>
        <v>7287035</v>
      </c>
      <c r="H42" s="60">
        <f t="shared" si="4"/>
        <v>5665872</v>
      </c>
      <c r="I42" s="63">
        <f t="shared" si="4"/>
        <v>5063841</v>
      </c>
      <c r="J42" s="64">
        <f t="shared" si="4"/>
        <v>4627988</v>
      </c>
      <c r="K42" s="60">
        <f t="shared" si="4"/>
        <v>33268900</v>
      </c>
      <c r="L42" s="61">
        <f t="shared" si="4"/>
        <v>10800000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58536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1000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14444392</v>
      </c>
      <c r="D45" s="6">
        <f t="shared" si="4"/>
        <v>14280900</v>
      </c>
      <c r="E45" s="61">
        <f t="shared" si="4"/>
        <v>17373046</v>
      </c>
      <c r="F45" s="62">
        <f t="shared" si="4"/>
        <v>12929279</v>
      </c>
      <c r="G45" s="60">
        <f t="shared" si="4"/>
        <v>8150000</v>
      </c>
      <c r="H45" s="60">
        <f t="shared" si="4"/>
        <v>8187035</v>
      </c>
      <c r="I45" s="63">
        <f t="shared" si="4"/>
        <v>9038255</v>
      </c>
      <c r="J45" s="64">
        <f t="shared" si="4"/>
        <v>6650000</v>
      </c>
      <c r="K45" s="60">
        <f t="shared" si="4"/>
        <v>10250000</v>
      </c>
      <c r="L45" s="61">
        <f t="shared" si="4"/>
        <v>8424200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70066</v>
      </c>
      <c r="E48" s="61">
        <f t="shared" si="4"/>
        <v>0</v>
      </c>
      <c r="F48" s="62">
        <f t="shared" si="4"/>
        <v>0</v>
      </c>
      <c r="G48" s="60">
        <f t="shared" si="4"/>
        <v>100000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37101219</v>
      </c>
      <c r="D49" s="72">
        <f aca="true" t="shared" si="6" ref="D49:L49">SUM(D41:D48)</f>
        <v>38455726</v>
      </c>
      <c r="E49" s="73">
        <f t="shared" si="6"/>
        <v>48895841</v>
      </c>
      <c r="F49" s="74">
        <f t="shared" si="6"/>
        <v>41470100</v>
      </c>
      <c r="G49" s="72">
        <f t="shared" si="6"/>
        <v>36847100</v>
      </c>
      <c r="H49" s="72">
        <f>SUM(H41:H48)</f>
        <v>32842898</v>
      </c>
      <c r="I49" s="75">
        <f t="shared" si="6"/>
        <v>36106452</v>
      </c>
      <c r="J49" s="76">
        <f t="shared" si="6"/>
        <v>40357950</v>
      </c>
      <c r="K49" s="72">
        <f t="shared" si="6"/>
        <v>43518900</v>
      </c>
      <c r="L49" s="73">
        <f t="shared" si="6"/>
        <v>44300000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237800793</v>
      </c>
      <c r="D52" s="6">
        <v>170764274</v>
      </c>
      <c r="E52" s="7">
        <v>171609343</v>
      </c>
      <c r="F52" s="8">
        <v>223129896</v>
      </c>
      <c r="G52" s="6">
        <v>258123614</v>
      </c>
      <c r="H52" s="6"/>
      <c r="I52" s="9">
        <v>176451613</v>
      </c>
      <c r="J52" s="10">
        <v>200962374</v>
      </c>
      <c r="K52" s="6">
        <v>178635786</v>
      </c>
      <c r="L52" s="7">
        <v>199298839</v>
      </c>
    </row>
    <row r="53" spans="1:12" ht="13.5">
      <c r="A53" s="79" t="s">
        <v>20</v>
      </c>
      <c r="B53" s="47"/>
      <c r="C53" s="6">
        <v>18576327</v>
      </c>
      <c r="D53" s="6">
        <v>10830214</v>
      </c>
      <c r="E53" s="7">
        <v>10294015</v>
      </c>
      <c r="F53" s="8">
        <v>19665557</v>
      </c>
      <c r="G53" s="6">
        <v>21013439</v>
      </c>
      <c r="H53" s="6"/>
      <c r="I53" s="9">
        <v>11966925</v>
      </c>
      <c r="J53" s="10">
        <v>25752337</v>
      </c>
      <c r="K53" s="6">
        <v>24597106</v>
      </c>
      <c r="L53" s="7">
        <v>23495666</v>
      </c>
    </row>
    <row r="54" spans="1:12" ht="13.5">
      <c r="A54" s="79" t="s">
        <v>21</v>
      </c>
      <c r="B54" s="47"/>
      <c r="C54" s="6"/>
      <c r="D54" s="6"/>
      <c r="E54" s="7"/>
      <c r="F54" s="8"/>
      <c r="G54" s="6"/>
      <c r="H54" s="6"/>
      <c r="I54" s="9"/>
      <c r="J54" s="10"/>
      <c r="K54" s="6"/>
      <c r="L54" s="7"/>
    </row>
    <row r="55" spans="1:12" ht="13.5">
      <c r="A55" s="79" t="s">
        <v>22</v>
      </c>
      <c r="B55" s="47"/>
      <c r="C55" s="6"/>
      <c r="D55" s="6">
        <v>7829053</v>
      </c>
      <c r="E55" s="7">
        <v>7840271</v>
      </c>
      <c r="F55" s="8"/>
      <c r="G55" s="6"/>
      <c r="H55" s="6"/>
      <c r="I55" s="9">
        <v>7692726</v>
      </c>
      <c r="J55" s="10"/>
      <c r="K55" s="6"/>
      <c r="L55" s="7"/>
    </row>
    <row r="56" spans="1:12" ht="13.5">
      <c r="A56" s="79" t="s">
        <v>23</v>
      </c>
      <c r="B56" s="47"/>
      <c r="C56" s="6">
        <v>3969556</v>
      </c>
      <c r="D56" s="6">
        <v>3969803</v>
      </c>
      <c r="E56" s="7">
        <v>16016220</v>
      </c>
      <c r="F56" s="8">
        <v>3666662</v>
      </c>
      <c r="G56" s="6">
        <v>1860399</v>
      </c>
      <c r="H56" s="6"/>
      <c r="I56" s="9">
        <v>9549697</v>
      </c>
      <c r="J56" s="10">
        <v>4206863</v>
      </c>
      <c r="K56" s="6"/>
      <c r="L56" s="7"/>
    </row>
    <row r="57" spans="1:12" ht="13.5">
      <c r="A57" s="80" t="s">
        <v>24</v>
      </c>
      <c r="B57" s="47"/>
      <c r="C57" s="21">
        <f>SUM(C52:C56)</f>
        <v>260346676</v>
      </c>
      <c r="D57" s="21">
        <f aca="true" t="shared" si="7" ref="D57:L57">SUM(D52:D56)</f>
        <v>193393344</v>
      </c>
      <c r="E57" s="22">
        <f t="shared" si="7"/>
        <v>205759849</v>
      </c>
      <c r="F57" s="23">
        <f t="shared" si="7"/>
        <v>246462115</v>
      </c>
      <c r="G57" s="21">
        <f t="shared" si="7"/>
        <v>280997452</v>
      </c>
      <c r="H57" s="21">
        <f>SUM(H52:H56)</f>
        <v>0</v>
      </c>
      <c r="I57" s="24">
        <f t="shared" si="7"/>
        <v>205660961</v>
      </c>
      <c r="J57" s="25">
        <f t="shared" si="7"/>
        <v>230921574</v>
      </c>
      <c r="K57" s="21">
        <f t="shared" si="7"/>
        <v>203232892</v>
      </c>
      <c r="L57" s="22">
        <f t="shared" si="7"/>
        <v>222794505</v>
      </c>
    </row>
    <row r="58" spans="1:12" ht="13.5">
      <c r="A58" s="77" t="s">
        <v>25</v>
      </c>
      <c r="B58" s="39"/>
      <c r="C58" s="6">
        <v>87518320</v>
      </c>
      <c r="D58" s="6">
        <v>103562537</v>
      </c>
      <c r="E58" s="7">
        <v>109966636</v>
      </c>
      <c r="F58" s="8">
        <v>114199000</v>
      </c>
      <c r="G58" s="6">
        <v>111951653</v>
      </c>
      <c r="H58" s="6"/>
      <c r="I58" s="9">
        <v>113184095</v>
      </c>
      <c r="J58" s="10">
        <v>98055621</v>
      </c>
      <c r="K58" s="6">
        <v>123666053</v>
      </c>
      <c r="L58" s="7">
        <v>127489248</v>
      </c>
    </row>
    <row r="59" spans="1:12" ht="13.5">
      <c r="A59" s="77" t="s">
        <v>26</v>
      </c>
      <c r="B59" s="39"/>
      <c r="C59" s="11">
        <v>124000</v>
      </c>
      <c r="D59" s="11">
        <v>182536</v>
      </c>
      <c r="E59" s="12">
        <v>182536</v>
      </c>
      <c r="F59" s="13">
        <v>182536</v>
      </c>
      <c r="G59" s="11">
        <v>183000</v>
      </c>
      <c r="H59" s="11"/>
      <c r="I59" s="14">
        <v>182536</v>
      </c>
      <c r="J59" s="15">
        <v>182536</v>
      </c>
      <c r="K59" s="11">
        <v>182536</v>
      </c>
      <c r="L59" s="12">
        <v>182536</v>
      </c>
    </row>
    <row r="60" spans="1:12" ht="13.5">
      <c r="A60" s="77" t="s">
        <v>27</v>
      </c>
      <c r="B60" s="39"/>
      <c r="C60" s="6">
        <v>8394358</v>
      </c>
      <c r="D60" s="6">
        <v>6433760</v>
      </c>
      <c r="E60" s="7">
        <v>4162286</v>
      </c>
      <c r="F60" s="8">
        <v>6433761</v>
      </c>
      <c r="G60" s="6">
        <v>6434000</v>
      </c>
      <c r="H60" s="6"/>
      <c r="I60" s="9">
        <v>4154288</v>
      </c>
      <c r="J60" s="10">
        <v>3972491</v>
      </c>
      <c r="K60" s="6">
        <v>3687251</v>
      </c>
      <c r="L60" s="7">
        <v>3390601</v>
      </c>
    </row>
    <row r="61" spans="1:12" ht="13.5">
      <c r="A61" s="77" t="s">
        <v>28</v>
      </c>
      <c r="B61" s="39" t="s">
        <v>29</v>
      </c>
      <c r="C61" s="6">
        <v>75326895</v>
      </c>
      <c r="D61" s="6">
        <v>91519300</v>
      </c>
      <c r="E61" s="7">
        <v>81414265</v>
      </c>
      <c r="F61" s="8">
        <v>120711783</v>
      </c>
      <c r="G61" s="6">
        <v>117820000</v>
      </c>
      <c r="H61" s="6"/>
      <c r="I61" s="9">
        <v>93469957</v>
      </c>
      <c r="J61" s="10">
        <v>107947938</v>
      </c>
      <c r="K61" s="6">
        <v>127325813</v>
      </c>
      <c r="L61" s="7">
        <v>121804965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>
        <v>800000</v>
      </c>
      <c r="L63" s="7">
        <v>800000</v>
      </c>
    </row>
    <row r="64" spans="1:12" ht="13.5">
      <c r="A64" s="77" t="s">
        <v>32</v>
      </c>
      <c r="B64" s="39"/>
      <c r="C64" s="6">
        <v>206752</v>
      </c>
      <c r="D64" s="6">
        <v>130767</v>
      </c>
      <c r="E64" s="7">
        <v>119817</v>
      </c>
      <c r="F64" s="8">
        <v>103967</v>
      </c>
      <c r="G64" s="6">
        <v>844000</v>
      </c>
      <c r="H64" s="6"/>
      <c r="I64" s="9">
        <v>26298</v>
      </c>
      <c r="J64" s="10">
        <v>190794</v>
      </c>
      <c r="K64" s="6">
        <v>177094</v>
      </c>
      <c r="L64" s="7">
        <v>162846</v>
      </c>
    </row>
    <row r="65" spans="1:12" ht="13.5">
      <c r="A65" s="70" t="s">
        <v>40</v>
      </c>
      <c r="B65" s="71"/>
      <c r="C65" s="72">
        <f>SUM(C57:C64)</f>
        <v>431917001</v>
      </c>
      <c r="D65" s="72">
        <f aca="true" t="shared" si="8" ref="D65:L65">SUM(D57:D64)</f>
        <v>395222244</v>
      </c>
      <c r="E65" s="73">
        <f t="shared" si="8"/>
        <v>401605389</v>
      </c>
      <c r="F65" s="74">
        <f t="shared" si="8"/>
        <v>488093162</v>
      </c>
      <c r="G65" s="72">
        <f t="shared" si="8"/>
        <v>518230105</v>
      </c>
      <c r="H65" s="72">
        <f>SUM(H57:H64)</f>
        <v>0</v>
      </c>
      <c r="I65" s="75">
        <f t="shared" si="8"/>
        <v>416678135</v>
      </c>
      <c r="J65" s="82">
        <f t="shared" si="8"/>
        <v>441270954</v>
      </c>
      <c r="K65" s="72">
        <f t="shared" si="8"/>
        <v>459071639</v>
      </c>
      <c r="L65" s="73">
        <f t="shared" si="8"/>
        <v>476624701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31702826</v>
      </c>
      <c r="D68" s="60">
        <v>32255205</v>
      </c>
      <c r="E68" s="61">
        <v>22467631</v>
      </c>
      <c r="F68" s="62">
        <v>24996938</v>
      </c>
      <c r="G68" s="60">
        <v>24854019</v>
      </c>
      <c r="H68" s="60"/>
      <c r="I68" s="63">
        <v>20563847</v>
      </c>
      <c r="J68" s="64">
        <v>24729051</v>
      </c>
      <c r="K68" s="60">
        <v>25718213</v>
      </c>
      <c r="L68" s="61">
        <v>26746782</v>
      </c>
    </row>
    <row r="69" spans="1:12" ht="13.5">
      <c r="A69" s="84" t="s">
        <v>43</v>
      </c>
      <c r="B69" s="39" t="s">
        <v>44</v>
      </c>
      <c r="C69" s="60">
        <f>SUM(C75:C79)</f>
        <v>3502257</v>
      </c>
      <c r="D69" s="60">
        <f aca="true" t="shared" si="9" ref="D69:L69">SUM(D75:D79)</f>
        <v>5083299</v>
      </c>
      <c r="E69" s="61">
        <f t="shared" si="9"/>
        <v>7019693</v>
      </c>
      <c r="F69" s="62">
        <f t="shared" si="9"/>
        <v>7613000</v>
      </c>
      <c r="G69" s="60">
        <f t="shared" si="9"/>
        <v>0</v>
      </c>
      <c r="H69" s="60">
        <f>SUM(H75:H79)</f>
        <v>5684375</v>
      </c>
      <c r="I69" s="63">
        <f t="shared" si="9"/>
        <v>5922553</v>
      </c>
      <c r="J69" s="64">
        <f t="shared" si="9"/>
        <v>7176000</v>
      </c>
      <c r="K69" s="60">
        <f t="shared" si="9"/>
        <v>7247760</v>
      </c>
      <c r="L69" s="61">
        <f t="shared" si="9"/>
        <v>7320237</v>
      </c>
    </row>
    <row r="70" spans="1:12" ht="13.5">
      <c r="A70" s="79" t="s">
        <v>19</v>
      </c>
      <c r="B70" s="47"/>
      <c r="C70" s="6">
        <v>1190152</v>
      </c>
      <c r="D70" s="6">
        <v>1569410</v>
      </c>
      <c r="E70" s="7">
        <v>1436506</v>
      </c>
      <c r="F70" s="8">
        <v>2200000</v>
      </c>
      <c r="G70" s="6"/>
      <c r="H70" s="6">
        <v>1296217</v>
      </c>
      <c r="I70" s="9">
        <v>1590583</v>
      </c>
      <c r="J70" s="10">
        <v>1860000</v>
      </c>
      <c r="K70" s="6">
        <v>1878600</v>
      </c>
      <c r="L70" s="7">
        <v>1897386</v>
      </c>
    </row>
    <row r="71" spans="1:12" ht="13.5">
      <c r="A71" s="79" t="s">
        <v>20</v>
      </c>
      <c r="B71" s="47"/>
      <c r="C71" s="6">
        <v>1056005</v>
      </c>
      <c r="D71" s="6">
        <v>337847</v>
      </c>
      <c r="E71" s="7">
        <v>2117692</v>
      </c>
      <c r="F71" s="8">
        <v>1400000</v>
      </c>
      <c r="G71" s="6"/>
      <c r="H71" s="6">
        <v>861117</v>
      </c>
      <c r="I71" s="9">
        <v>937443</v>
      </c>
      <c r="J71" s="10">
        <v>890000</v>
      </c>
      <c r="K71" s="6">
        <v>898900</v>
      </c>
      <c r="L71" s="7">
        <v>907889</v>
      </c>
    </row>
    <row r="72" spans="1:12" ht="13.5">
      <c r="A72" s="79" t="s">
        <v>21</v>
      </c>
      <c r="B72" s="47"/>
      <c r="C72" s="6"/>
      <c r="D72" s="6"/>
      <c r="E72" s="7"/>
      <c r="F72" s="8"/>
      <c r="G72" s="6"/>
      <c r="H72" s="6"/>
      <c r="I72" s="9"/>
      <c r="J72" s="10"/>
      <c r="K72" s="6"/>
      <c r="L72" s="7"/>
    </row>
    <row r="73" spans="1:12" ht="13.5">
      <c r="A73" s="79" t="s">
        <v>22</v>
      </c>
      <c r="B73" s="47"/>
      <c r="C73" s="6"/>
      <c r="D73" s="6"/>
      <c r="E73" s="7"/>
      <c r="F73" s="8"/>
      <c r="G73" s="6"/>
      <c r="H73" s="6"/>
      <c r="I73" s="9"/>
      <c r="J73" s="10"/>
      <c r="K73" s="6"/>
      <c r="L73" s="7"/>
    </row>
    <row r="74" spans="1:12" ht="13.5">
      <c r="A74" s="79" t="s">
        <v>23</v>
      </c>
      <c r="B74" s="47"/>
      <c r="C74" s="6"/>
      <c r="D74" s="6"/>
      <c r="E74" s="7"/>
      <c r="F74" s="8"/>
      <c r="G74" s="6"/>
      <c r="H74" s="6">
        <v>60250</v>
      </c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2246157</v>
      </c>
      <c r="D75" s="21">
        <f aca="true" t="shared" si="10" ref="D75:L75">SUM(D70:D74)</f>
        <v>1907257</v>
      </c>
      <c r="E75" s="22">
        <f t="shared" si="10"/>
        <v>3554198</v>
      </c>
      <c r="F75" s="23">
        <f t="shared" si="10"/>
        <v>3600000</v>
      </c>
      <c r="G75" s="21">
        <f t="shared" si="10"/>
        <v>0</v>
      </c>
      <c r="H75" s="21">
        <f>SUM(H70:H74)</f>
        <v>2217584</v>
      </c>
      <c r="I75" s="24">
        <f t="shared" si="10"/>
        <v>2528026</v>
      </c>
      <c r="J75" s="25">
        <f t="shared" si="10"/>
        <v>2750000</v>
      </c>
      <c r="K75" s="21">
        <f t="shared" si="10"/>
        <v>2777500</v>
      </c>
      <c r="L75" s="22">
        <f t="shared" si="10"/>
        <v>2805275</v>
      </c>
    </row>
    <row r="76" spans="1:12" ht="13.5">
      <c r="A76" s="86" t="s">
        <v>25</v>
      </c>
      <c r="B76" s="39"/>
      <c r="C76" s="6">
        <v>110100</v>
      </c>
      <c r="D76" s="6">
        <v>715309</v>
      </c>
      <c r="E76" s="7">
        <v>701765</v>
      </c>
      <c r="F76" s="8">
        <v>750000</v>
      </c>
      <c r="G76" s="6"/>
      <c r="H76" s="6">
        <v>861890</v>
      </c>
      <c r="I76" s="9">
        <v>403215</v>
      </c>
      <c r="J76" s="10">
        <v>954000</v>
      </c>
      <c r="K76" s="6">
        <v>963540</v>
      </c>
      <c r="L76" s="7">
        <v>973175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1146000</v>
      </c>
      <c r="D79" s="6">
        <v>2460733</v>
      </c>
      <c r="E79" s="7">
        <v>2763730</v>
      </c>
      <c r="F79" s="8">
        <v>3263000</v>
      </c>
      <c r="G79" s="6"/>
      <c r="H79" s="6">
        <v>2604901</v>
      </c>
      <c r="I79" s="9">
        <v>2991312</v>
      </c>
      <c r="J79" s="10">
        <v>3472000</v>
      </c>
      <c r="K79" s="6">
        <v>3506720</v>
      </c>
      <c r="L79" s="7">
        <v>3541787</v>
      </c>
    </row>
    <row r="80" spans="1:12" ht="13.5">
      <c r="A80" s="87" t="s">
        <v>46</v>
      </c>
      <c r="B80" s="71"/>
      <c r="C80" s="72">
        <f>SUM(C68:C69)</f>
        <v>35205083</v>
      </c>
      <c r="D80" s="72">
        <f aca="true" t="shared" si="11" ref="D80:L80">SUM(D68:D69)</f>
        <v>37338504</v>
      </c>
      <c r="E80" s="73">
        <f t="shared" si="11"/>
        <v>29487324</v>
      </c>
      <c r="F80" s="74">
        <f t="shared" si="11"/>
        <v>32609938</v>
      </c>
      <c r="G80" s="72">
        <f t="shared" si="11"/>
        <v>24854019</v>
      </c>
      <c r="H80" s="72">
        <f>SUM(H68:H69)</f>
        <v>5684375</v>
      </c>
      <c r="I80" s="75">
        <f t="shared" si="11"/>
        <v>26486400</v>
      </c>
      <c r="J80" s="76">
        <f t="shared" si="11"/>
        <v>31905051</v>
      </c>
      <c r="K80" s="72">
        <f t="shared" si="11"/>
        <v>32965973</v>
      </c>
      <c r="L80" s="73">
        <f t="shared" si="11"/>
        <v>34067019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91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0.47858669827202466</v>
      </c>
      <c r="K82" s="95">
        <f t="shared" si="12"/>
        <v>0.014428938062792687</v>
      </c>
      <c r="L82" s="96">
        <f t="shared" si="12"/>
        <v>1.8954248366013071</v>
      </c>
    </row>
    <row r="83" spans="1:12" ht="13.5">
      <c r="A83" s="93" t="s">
        <v>92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0.5282450992559318</v>
      </c>
      <c r="K83" s="95">
        <f t="shared" si="13"/>
        <v>0.024068546286633522</v>
      </c>
      <c r="L83" s="96">
        <f t="shared" si="13"/>
        <v>1.0842425829021225</v>
      </c>
    </row>
    <row r="84" spans="1:12" ht="13.5">
      <c r="A84" s="93" t="s">
        <v>93</v>
      </c>
      <c r="B84" s="94"/>
      <c r="C84" s="95">
        <f aca="true" t="shared" si="14" ref="C84:L84">IF(ISERROR(ROUND(C69/C65,3)),0,(ROUND(C69/C65,3)))</f>
        <v>0.008</v>
      </c>
      <c r="D84" s="95">
        <f t="shared" si="14"/>
        <v>0.013</v>
      </c>
      <c r="E84" s="96">
        <f t="shared" si="14"/>
        <v>0.017</v>
      </c>
      <c r="F84" s="97">
        <f t="shared" si="14"/>
        <v>0.016</v>
      </c>
      <c r="G84" s="95">
        <f t="shared" si="14"/>
        <v>0</v>
      </c>
      <c r="H84" s="95">
        <f t="shared" si="14"/>
        <v>0</v>
      </c>
      <c r="I84" s="98">
        <f t="shared" si="14"/>
        <v>0.014</v>
      </c>
      <c r="J84" s="99">
        <f t="shared" si="14"/>
        <v>0.016</v>
      </c>
      <c r="K84" s="95">
        <f t="shared" si="14"/>
        <v>0.016</v>
      </c>
      <c r="L84" s="96">
        <f t="shared" si="14"/>
        <v>0.015</v>
      </c>
    </row>
    <row r="85" spans="1:12" ht="13.5">
      <c r="A85" s="93" t="s">
        <v>94</v>
      </c>
      <c r="B85" s="94"/>
      <c r="C85" s="95">
        <f aca="true" t="shared" si="15" ref="C85:L85">IF(ISERROR(ROUND((C20+C69)/C65,2)),0,(ROUND((C20+C69)/C65,2)))</f>
        <v>0.01</v>
      </c>
      <c r="D85" s="95">
        <f t="shared" si="15"/>
        <v>0.01</v>
      </c>
      <c r="E85" s="96">
        <f t="shared" si="15"/>
        <v>0.02</v>
      </c>
      <c r="F85" s="97">
        <f t="shared" si="15"/>
        <v>0.02</v>
      </c>
      <c r="G85" s="95">
        <f t="shared" si="15"/>
        <v>0</v>
      </c>
      <c r="H85" s="95">
        <f t="shared" si="15"/>
        <v>0</v>
      </c>
      <c r="I85" s="98">
        <f t="shared" si="15"/>
        <v>0.01</v>
      </c>
      <c r="J85" s="99">
        <f t="shared" si="15"/>
        <v>0.05</v>
      </c>
      <c r="K85" s="95">
        <f t="shared" si="15"/>
        <v>0.02</v>
      </c>
      <c r="L85" s="96">
        <f t="shared" si="15"/>
        <v>0.08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>
        <v>137821</v>
      </c>
      <c r="E89" s="7">
        <v>896</v>
      </c>
      <c r="F89" s="8">
        <v>132000</v>
      </c>
      <c r="G89" s="6"/>
      <c r="H89" s="6">
        <v>474824</v>
      </c>
      <c r="I89" s="9"/>
      <c r="J89" s="10">
        <v>750000</v>
      </c>
      <c r="K89" s="6">
        <v>757500</v>
      </c>
      <c r="L89" s="26">
        <v>765075</v>
      </c>
    </row>
    <row r="90" spans="1:12" ht="13.5">
      <c r="A90" s="86" t="s">
        <v>49</v>
      </c>
      <c r="B90" s="94"/>
      <c r="C90" s="11"/>
      <c r="D90" s="11">
        <v>1337564</v>
      </c>
      <c r="E90" s="12">
        <v>1092901</v>
      </c>
      <c r="F90" s="13">
        <v>400000</v>
      </c>
      <c r="G90" s="11"/>
      <c r="H90" s="11"/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>
        <v>466125</v>
      </c>
      <c r="E91" s="7">
        <v>200286</v>
      </c>
      <c r="F91" s="8">
        <v>5000</v>
      </c>
      <c r="G91" s="6"/>
      <c r="H91" s="6"/>
      <c r="I91" s="9"/>
      <c r="J91" s="10">
        <v>86400</v>
      </c>
      <c r="K91" s="6">
        <v>87264</v>
      </c>
      <c r="L91" s="26">
        <v>88137</v>
      </c>
    </row>
    <row r="92" spans="1:12" ht="13.5">
      <c r="A92" s="86" t="s">
        <v>51</v>
      </c>
      <c r="B92" s="94"/>
      <c r="C92" s="6"/>
      <c r="D92" s="6">
        <v>220</v>
      </c>
      <c r="E92" s="7">
        <v>1140</v>
      </c>
      <c r="F92" s="8"/>
      <c r="G92" s="6"/>
      <c r="H92" s="6">
        <v>5209405</v>
      </c>
      <c r="I92" s="9"/>
      <c r="J92" s="10"/>
      <c r="K92" s="6"/>
      <c r="L92" s="26"/>
    </row>
    <row r="93" spans="1:12" ht="13.5">
      <c r="A93" s="87" t="s">
        <v>103</v>
      </c>
      <c r="B93" s="71"/>
      <c r="C93" s="72">
        <f>SUM(C89:C92)</f>
        <v>0</v>
      </c>
      <c r="D93" s="72">
        <f aca="true" t="shared" si="16" ref="D93:L93">SUM(D89:D92)</f>
        <v>1941730</v>
      </c>
      <c r="E93" s="73">
        <f t="shared" si="16"/>
        <v>1295223</v>
      </c>
      <c r="F93" s="74">
        <f t="shared" si="16"/>
        <v>537000</v>
      </c>
      <c r="G93" s="72">
        <f t="shared" si="16"/>
        <v>0</v>
      </c>
      <c r="H93" s="72">
        <f>SUM(H89:H92)</f>
        <v>5684229</v>
      </c>
      <c r="I93" s="75">
        <f t="shared" si="16"/>
        <v>0</v>
      </c>
      <c r="J93" s="76">
        <f t="shared" si="16"/>
        <v>836400</v>
      </c>
      <c r="K93" s="72">
        <f t="shared" si="16"/>
        <v>844764</v>
      </c>
      <c r="L93" s="121">
        <f t="shared" si="16"/>
        <v>853212</v>
      </c>
    </row>
    <row r="94" spans="1:12" ht="13.5">
      <c r="A94" s="1" t="s">
        <v>95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96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97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98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99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100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101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102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71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48570704</v>
      </c>
      <c r="D5" s="40">
        <f aca="true" t="shared" si="0" ref="D5:L5">SUM(D11:D18)</f>
        <v>43794660</v>
      </c>
      <c r="E5" s="41">
        <f t="shared" si="0"/>
        <v>92271719</v>
      </c>
      <c r="F5" s="42">
        <f t="shared" si="0"/>
        <v>95615000</v>
      </c>
      <c r="G5" s="40">
        <f t="shared" si="0"/>
        <v>103315516</v>
      </c>
      <c r="H5" s="40">
        <f>SUM(H11:H18)</f>
        <v>73717094</v>
      </c>
      <c r="I5" s="43">
        <f t="shared" si="0"/>
        <v>61594120</v>
      </c>
      <c r="J5" s="44">
        <f t="shared" si="0"/>
        <v>66641500</v>
      </c>
      <c r="K5" s="40">
        <f t="shared" si="0"/>
        <v>70440065</v>
      </c>
      <c r="L5" s="41">
        <f t="shared" si="0"/>
        <v>74384708</v>
      </c>
    </row>
    <row r="6" spans="1:12" ht="13.5">
      <c r="A6" s="46" t="s">
        <v>19</v>
      </c>
      <c r="B6" s="47"/>
      <c r="C6" s="6">
        <v>34095367</v>
      </c>
      <c r="D6" s="6">
        <v>34120739</v>
      </c>
      <c r="E6" s="7">
        <v>37304000</v>
      </c>
      <c r="F6" s="8">
        <v>46131000</v>
      </c>
      <c r="G6" s="6">
        <v>37304000</v>
      </c>
      <c r="H6" s="6">
        <v>26274439</v>
      </c>
      <c r="I6" s="9">
        <v>33700724</v>
      </c>
      <c r="J6" s="10">
        <v>39156000</v>
      </c>
      <c r="K6" s="6">
        <v>30574600</v>
      </c>
      <c r="L6" s="7">
        <v>33330490</v>
      </c>
    </row>
    <row r="7" spans="1:12" ht="13.5">
      <c r="A7" s="46" t="s">
        <v>20</v>
      </c>
      <c r="B7" s="47"/>
      <c r="C7" s="6"/>
      <c r="D7" s="6"/>
      <c r="E7" s="7">
        <v>20000000</v>
      </c>
      <c r="F7" s="8">
        <v>31000000</v>
      </c>
      <c r="G7" s="6">
        <v>20000000</v>
      </c>
      <c r="H7" s="6">
        <v>25057714</v>
      </c>
      <c r="I7" s="9"/>
      <c r="J7" s="10">
        <v>13000000</v>
      </c>
      <c r="K7" s="6">
        <v>20000000</v>
      </c>
      <c r="L7" s="7">
        <v>20000000</v>
      </c>
    </row>
    <row r="8" spans="1:12" ht="13.5">
      <c r="A8" s="46" t="s">
        <v>21</v>
      </c>
      <c r="B8" s="47"/>
      <c r="C8" s="6"/>
      <c r="D8" s="6"/>
      <c r="E8" s="7"/>
      <c r="F8" s="8"/>
      <c r="G8" s="6"/>
      <c r="H8" s="6"/>
      <c r="I8" s="9"/>
      <c r="J8" s="10"/>
      <c r="K8" s="6"/>
      <c r="L8" s="7"/>
    </row>
    <row r="9" spans="1:12" ht="13.5">
      <c r="A9" s="46" t="s">
        <v>22</v>
      </c>
      <c r="B9" s="47"/>
      <c r="C9" s="6"/>
      <c r="D9" s="6"/>
      <c r="E9" s="7"/>
      <c r="F9" s="8"/>
      <c r="G9" s="6"/>
      <c r="H9" s="6"/>
      <c r="I9" s="9"/>
      <c r="J9" s="10"/>
      <c r="K9" s="6"/>
      <c r="L9" s="7"/>
    </row>
    <row r="10" spans="1:12" ht="13.5">
      <c r="A10" s="46" t="s">
        <v>23</v>
      </c>
      <c r="B10" s="47"/>
      <c r="C10" s="6">
        <v>10419134</v>
      </c>
      <c r="D10" s="6">
        <v>1725383</v>
      </c>
      <c r="E10" s="7">
        <v>23610295</v>
      </c>
      <c r="F10" s="8">
        <v>1700000</v>
      </c>
      <c r="G10" s="6"/>
      <c r="H10" s="6">
        <v>1678951</v>
      </c>
      <c r="I10" s="9">
        <v>7993029</v>
      </c>
      <c r="J10" s="10">
        <v>2125000</v>
      </c>
      <c r="K10" s="6">
        <v>6800417</v>
      </c>
      <c r="L10" s="7">
        <v>7257528</v>
      </c>
    </row>
    <row r="11" spans="1:12" ht="13.5">
      <c r="A11" s="48" t="s">
        <v>24</v>
      </c>
      <c r="B11" s="47"/>
      <c r="C11" s="21">
        <f>SUM(C6:C10)</f>
        <v>44514501</v>
      </c>
      <c r="D11" s="21">
        <f aca="true" t="shared" si="1" ref="D11:L11">SUM(D6:D10)</f>
        <v>35846122</v>
      </c>
      <c r="E11" s="22">
        <f t="shared" si="1"/>
        <v>80914295</v>
      </c>
      <c r="F11" s="23">
        <f t="shared" si="1"/>
        <v>78831000</v>
      </c>
      <c r="G11" s="21">
        <f t="shared" si="1"/>
        <v>57304000</v>
      </c>
      <c r="H11" s="21">
        <f>SUM(H6:H10)</f>
        <v>53011104</v>
      </c>
      <c r="I11" s="24">
        <f t="shared" si="1"/>
        <v>41693753</v>
      </c>
      <c r="J11" s="25">
        <f t="shared" si="1"/>
        <v>54281000</v>
      </c>
      <c r="K11" s="21">
        <f t="shared" si="1"/>
        <v>57375017</v>
      </c>
      <c r="L11" s="22">
        <f t="shared" si="1"/>
        <v>60588018</v>
      </c>
    </row>
    <row r="12" spans="1:12" ht="13.5">
      <c r="A12" s="49" t="s">
        <v>25</v>
      </c>
      <c r="B12" s="39"/>
      <c r="C12" s="6">
        <v>587847</v>
      </c>
      <c r="D12" s="6">
        <v>1487737</v>
      </c>
      <c r="E12" s="7"/>
      <c r="F12" s="8"/>
      <c r="G12" s="6">
        <v>600000</v>
      </c>
      <c r="H12" s="6">
        <v>317665</v>
      </c>
      <c r="I12" s="9"/>
      <c r="J12" s="10"/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>
        <v>56000</v>
      </c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3325470</v>
      </c>
      <c r="D15" s="6">
        <v>6460801</v>
      </c>
      <c r="E15" s="7">
        <v>11357424</v>
      </c>
      <c r="F15" s="8">
        <v>16784000</v>
      </c>
      <c r="G15" s="6">
        <v>45411516</v>
      </c>
      <c r="H15" s="6">
        <v>19755306</v>
      </c>
      <c r="I15" s="9">
        <v>19050399</v>
      </c>
      <c r="J15" s="10">
        <v>12360500</v>
      </c>
      <c r="K15" s="6">
        <v>13065048</v>
      </c>
      <c r="L15" s="7">
        <v>13796690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>
        <v>142886</v>
      </c>
      <c r="D18" s="16"/>
      <c r="E18" s="17"/>
      <c r="F18" s="18"/>
      <c r="G18" s="16"/>
      <c r="H18" s="16">
        <v>577019</v>
      </c>
      <c r="I18" s="19">
        <v>849968</v>
      </c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34095367</v>
      </c>
      <c r="D36" s="6">
        <f t="shared" si="4"/>
        <v>34120739</v>
      </c>
      <c r="E36" s="7">
        <f t="shared" si="4"/>
        <v>37304000</v>
      </c>
      <c r="F36" s="8">
        <f t="shared" si="4"/>
        <v>46131000</v>
      </c>
      <c r="G36" s="6">
        <f t="shared" si="4"/>
        <v>37304000</v>
      </c>
      <c r="H36" s="6">
        <f>H6+H21</f>
        <v>26274439</v>
      </c>
      <c r="I36" s="9">
        <f t="shared" si="4"/>
        <v>33700724</v>
      </c>
      <c r="J36" s="10">
        <f t="shared" si="4"/>
        <v>39156000</v>
      </c>
      <c r="K36" s="6">
        <f t="shared" si="4"/>
        <v>30574600</v>
      </c>
      <c r="L36" s="7">
        <f t="shared" si="4"/>
        <v>33330490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0</v>
      </c>
      <c r="E37" s="7">
        <f t="shared" si="4"/>
        <v>20000000</v>
      </c>
      <c r="F37" s="8">
        <f t="shared" si="4"/>
        <v>31000000</v>
      </c>
      <c r="G37" s="6">
        <f t="shared" si="4"/>
        <v>20000000</v>
      </c>
      <c r="H37" s="6">
        <f>H7+H22</f>
        <v>25057714</v>
      </c>
      <c r="I37" s="9">
        <f t="shared" si="4"/>
        <v>0</v>
      </c>
      <c r="J37" s="10">
        <f t="shared" si="4"/>
        <v>13000000</v>
      </c>
      <c r="K37" s="6">
        <f t="shared" si="4"/>
        <v>20000000</v>
      </c>
      <c r="L37" s="7">
        <f t="shared" si="4"/>
        <v>20000000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0</v>
      </c>
      <c r="E38" s="7">
        <f t="shared" si="4"/>
        <v>0</v>
      </c>
      <c r="F38" s="8">
        <f t="shared" si="4"/>
        <v>0</v>
      </c>
      <c r="G38" s="6">
        <f t="shared" si="4"/>
        <v>0</v>
      </c>
      <c r="H38" s="6">
        <f>H8+H23</f>
        <v>0</v>
      </c>
      <c r="I38" s="9">
        <f t="shared" si="4"/>
        <v>0</v>
      </c>
      <c r="J38" s="10">
        <f t="shared" si="4"/>
        <v>0</v>
      </c>
      <c r="K38" s="6">
        <f t="shared" si="4"/>
        <v>0</v>
      </c>
      <c r="L38" s="7">
        <f t="shared" si="4"/>
        <v>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0</v>
      </c>
      <c r="G39" s="6">
        <f t="shared" si="4"/>
        <v>0</v>
      </c>
      <c r="H39" s="6">
        <f>H9+H24</f>
        <v>0</v>
      </c>
      <c r="I39" s="9">
        <f t="shared" si="4"/>
        <v>0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10419134</v>
      </c>
      <c r="D40" s="6">
        <f t="shared" si="4"/>
        <v>1725383</v>
      </c>
      <c r="E40" s="7">
        <f t="shared" si="4"/>
        <v>23610295</v>
      </c>
      <c r="F40" s="8">
        <f t="shared" si="4"/>
        <v>1700000</v>
      </c>
      <c r="G40" s="6">
        <f t="shared" si="4"/>
        <v>0</v>
      </c>
      <c r="H40" s="6">
        <f>H10+H25</f>
        <v>1678951</v>
      </c>
      <c r="I40" s="9">
        <f t="shared" si="4"/>
        <v>7993029</v>
      </c>
      <c r="J40" s="10">
        <f t="shared" si="4"/>
        <v>2125000</v>
      </c>
      <c r="K40" s="6">
        <f t="shared" si="4"/>
        <v>6800417</v>
      </c>
      <c r="L40" s="7">
        <f t="shared" si="4"/>
        <v>7257528</v>
      </c>
    </row>
    <row r="41" spans="1:12" ht="13.5">
      <c r="A41" s="48" t="s">
        <v>24</v>
      </c>
      <c r="B41" s="47"/>
      <c r="C41" s="21">
        <f>SUM(C36:C40)</f>
        <v>44514501</v>
      </c>
      <c r="D41" s="21">
        <f aca="true" t="shared" si="5" ref="D41:L41">SUM(D36:D40)</f>
        <v>35846122</v>
      </c>
      <c r="E41" s="22">
        <f t="shared" si="5"/>
        <v>80914295</v>
      </c>
      <c r="F41" s="23">
        <f t="shared" si="5"/>
        <v>78831000</v>
      </c>
      <c r="G41" s="21">
        <f t="shared" si="5"/>
        <v>57304000</v>
      </c>
      <c r="H41" s="21">
        <f>SUM(H36:H40)</f>
        <v>53011104</v>
      </c>
      <c r="I41" s="24">
        <f t="shared" si="5"/>
        <v>41693753</v>
      </c>
      <c r="J41" s="25">
        <f t="shared" si="5"/>
        <v>54281000</v>
      </c>
      <c r="K41" s="21">
        <f t="shared" si="5"/>
        <v>57375017</v>
      </c>
      <c r="L41" s="22">
        <f t="shared" si="5"/>
        <v>60588018</v>
      </c>
    </row>
    <row r="42" spans="1:12" ht="13.5">
      <c r="A42" s="49" t="s">
        <v>25</v>
      </c>
      <c r="B42" s="39"/>
      <c r="C42" s="6">
        <f t="shared" si="4"/>
        <v>587847</v>
      </c>
      <c r="D42" s="6">
        <f t="shared" si="4"/>
        <v>1487737</v>
      </c>
      <c r="E42" s="61">
        <f t="shared" si="4"/>
        <v>0</v>
      </c>
      <c r="F42" s="62">
        <f t="shared" si="4"/>
        <v>0</v>
      </c>
      <c r="G42" s="60">
        <f t="shared" si="4"/>
        <v>600000</v>
      </c>
      <c r="H42" s="60">
        <f t="shared" si="4"/>
        <v>317665</v>
      </c>
      <c r="I42" s="63">
        <f t="shared" si="4"/>
        <v>0</v>
      </c>
      <c r="J42" s="64">
        <f t="shared" si="4"/>
        <v>0</v>
      </c>
      <c r="K42" s="60">
        <f t="shared" si="4"/>
        <v>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56000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3325470</v>
      </c>
      <c r="D45" s="6">
        <f t="shared" si="4"/>
        <v>6460801</v>
      </c>
      <c r="E45" s="61">
        <f t="shared" si="4"/>
        <v>11357424</v>
      </c>
      <c r="F45" s="62">
        <f t="shared" si="4"/>
        <v>16784000</v>
      </c>
      <c r="G45" s="60">
        <f t="shared" si="4"/>
        <v>45411516</v>
      </c>
      <c r="H45" s="60">
        <f t="shared" si="4"/>
        <v>19755306</v>
      </c>
      <c r="I45" s="63">
        <f t="shared" si="4"/>
        <v>19050399</v>
      </c>
      <c r="J45" s="64">
        <f t="shared" si="4"/>
        <v>12360500</v>
      </c>
      <c r="K45" s="60">
        <f t="shared" si="4"/>
        <v>13065048</v>
      </c>
      <c r="L45" s="61">
        <f t="shared" si="4"/>
        <v>13796690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142886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577019</v>
      </c>
      <c r="I48" s="63">
        <f t="shared" si="4"/>
        <v>849968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48570704</v>
      </c>
      <c r="D49" s="72">
        <f aca="true" t="shared" si="6" ref="D49:L49">SUM(D41:D48)</f>
        <v>43794660</v>
      </c>
      <c r="E49" s="73">
        <f t="shared" si="6"/>
        <v>92271719</v>
      </c>
      <c r="F49" s="74">
        <f t="shared" si="6"/>
        <v>95615000</v>
      </c>
      <c r="G49" s="72">
        <f t="shared" si="6"/>
        <v>103315516</v>
      </c>
      <c r="H49" s="72">
        <f>SUM(H41:H48)</f>
        <v>73717094</v>
      </c>
      <c r="I49" s="75">
        <f t="shared" si="6"/>
        <v>61594120</v>
      </c>
      <c r="J49" s="76">
        <f t="shared" si="6"/>
        <v>66641500</v>
      </c>
      <c r="K49" s="72">
        <f t="shared" si="6"/>
        <v>70440065</v>
      </c>
      <c r="L49" s="73">
        <f t="shared" si="6"/>
        <v>74384708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235108702</v>
      </c>
      <c r="D52" s="6">
        <v>239861801</v>
      </c>
      <c r="E52" s="7">
        <v>253059890</v>
      </c>
      <c r="F52" s="8">
        <v>283563692</v>
      </c>
      <c r="G52" s="6">
        <v>290488866</v>
      </c>
      <c r="H52" s="6"/>
      <c r="I52" s="9">
        <v>281336296</v>
      </c>
      <c r="J52" s="10">
        <v>39156000</v>
      </c>
      <c r="K52" s="6">
        <v>30574600</v>
      </c>
      <c r="L52" s="7">
        <v>33330490</v>
      </c>
    </row>
    <row r="53" spans="1:12" ht="13.5">
      <c r="A53" s="79" t="s">
        <v>20</v>
      </c>
      <c r="B53" s="47"/>
      <c r="C53" s="6"/>
      <c r="D53" s="6"/>
      <c r="E53" s="7">
        <v>20000000</v>
      </c>
      <c r="F53" s="8"/>
      <c r="G53" s="6">
        <v>20000000</v>
      </c>
      <c r="H53" s="6"/>
      <c r="I53" s="9"/>
      <c r="J53" s="10">
        <v>368101853</v>
      </c>
      <c r="K53" s="6">
        <v>20000000</v>
      </c>
      <c r="L53" s="7">
        <v>20000000</v>
      </c>
    </row>
    <row r="54" spans="1:12" ht="13.5">
      <c r="A54" s="79" t="s">
        <v>21</v>
      </c>
      <c r="B54" s="47"/>
      <c r="C54" s="6"/>
      <c r="D54" s="6"/>
      <c r="E54" s="7"/>
      <c r="F54" s="8"/>
      <c r="G54" s="6"/>
      <c r="H54" s="6"/>
      <c r="I54" s="9"/>
      <c r="J54" s="10"/>
      <c r="K54" s="6"/>
      <c r="L54" s="7"/>
    </row>
    <row r="55" spans="1:12" ht="13.5">
      <c r="A55" s="79" t="s">
        <v>22</v>
      </c>
      <c r="B55" s="47"/>
      <c r="C55" s="6"/>
      <c r="D55" s="6"/>
      <c r="E55" s="7"/>
      <c r="F55" s="8"/>
      <c r="G55" s="6"/>
      <c r="H55" s="6"/>
      <c r="I55" s="9"/>
      <c r="J55" s="10"/>
      <c r="K55" s="6"/>
      <c r="L55" s="7"/>
    </row>
    <row r="56" spans="1:12" ht="13.5">
      <c r="A56" s="79" t="s">
        <v>23</v>
      </c>
      <c r="B56" s="47"/>
      <c r="C56" s="6">
        <v>9044664</v>
      </c>
      <c r="D56" s="6">
        <v>64289079</v>
      </c>
      <c r="E56" s="7">
        <v>24368870</v>
      </c>
      <c r="F56" s="8">
        <v>6488540</v>
      </c>
      <c r="G56" s="6">
        <v>8828372</v>
      </c>
      <c r="H56" s="6"/>
      <c r="I56" s="9">
        <v>17512483</v>
      </c>
      <c r="J56" s="10">
        <v>2125000</v>
      </c>
      <c r="K56" s="6">
        <v>382143076</v>
      </c>
      <c r="L56" s="7">
        <v>403619375</v>
      </c>
    </row>
    <row r="57" spans="1:12" ht="13.5">
      <c r="A57" s="80" t="s">
        <v>24</v>
      </c>
      <c r="B57" s="47"/>
      <c r="C57" s="21">
        <f>SUM(C52:C56)</f>
        <v>244153366</v>
      </c>
      <c r="D57" s="21">
        <f aca="true" t="shared" si="7" ref="D57:L57">SUM(D52:D56)</f>
        <v>304150880</v>
      </c>
      <c r="E57" s="22">
        <f t="shared" si="7"/>
        <v>297428760</v>
      </c>
      <c r="F57" s="23">
        <f t="shared" si="7"/>
        <v>290052232</v>
      </c>
      <c r="G57" s="21">
        <f t="shared" si="7"/>
        <v>319317238</v>
      </c>
      <c r="H57" s="21">
        <f>SUM(H52:H56)</f>
        <v>0</v>
      </c>
      <c r="I57" s="24">
        <f t="shared" si="7"/>
        <v>298848779</v>
      </c>
      <c r="J57" s="25">
        <f t="shared" si="7"/>
        <v>409382853</v>
      </c>
      <c r="K57" s="21">
        <f t="shared" si="7"/>
        <v>432717676</v>
      </c>
      <c r="L57" s="22">
        <f t="shared" si="7"/>
        <v>456949865</v>
      </c>
    </row>
    <row r="58" spans="1:12" ht="13.5">
      <c r="A58" s="77" t="s">
        <v>25</v>
      </c>
      <c r="B58" s="39"/>
      <c r="C58" s="6">
        <v>32482952</v>
      </c>
      <c r="D58" s="6"/>
      <c r="E58" s="7">
        <v>30838374</v>
      </c>
      <c r="F58" s="8">
        <v>38758053</v>
      </c>
      <c r="G58" s="6">
        <v>65508086</v>
      </c>
      <c r="H58" s="6"/>
      <c r="I58" s="9">
        <v>31247435</v>
      </c>
      <c r="J58" s="10"/>
      <c r="K58" s="6"/>
      <c r="L58" s="7"/>
    </row>
    <row r="59" spans="1:12" ht="13.5">
      <c r="A59" s="77" t="s">
        <v>26</v>
      </c>
      <c r="B59" s="39"/>
      <c r="C59" s="11"/>
      <c r="D59" s="11"/>
      <c r="E59" s="12">
        <v>6960224</v>
      </c>
      <c r="F59" s="13"/>
      <c r="G59" s="11"/>
      <c r="H59" s="11"/>
      <c r="I59" s="14">
        <v>6960224</v>
      </c>
      <c r="J59" s="15"/>
      <c r="K59" s="11"/>
      <c r="L59" s="12"/>
    </row>
    <row r="60" spans="1:12" ht="13.5">
      <c r="A60" s="77" t="s">
        <v>27</v>
      </c>
      <c r="B60" s="39"/>
      <c r="C60" s="6"/>
      <c r="D60" s="6">
        <v>4775300</v>
      </c>
      <c r="E60" s="7">
        <v>4238008</v>
      </c>
      <c r="F60" s="8">
        <v>4013300</v>
      </c>
      <c r="G60" s="6">
        <v>4013300</v>
      </c>
      <c r="H60" s="6"/>
      <c r="I60" s="9">
        <v>4212515</v>
      </c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32870672</v>
      </c>
      <c r="D61" s="6">
        <v>6460801</v>
      </c>
      <c r="E61" s="7">
        <v>37330469</v>
      </c>
      <c r="F61" s="8">
        <v>49153005</v>
      </c>
      <c r="G61" s="6">
        <v>103090249</v>
      </c>
      <c r="H61" s="6"/>
      <c r="I61" s="9">
        <v>49750741</v>
      </c>
      <c r="J61" s="10">
        <v>12360500</v>
      </c>
      <c r="K61" s="6">
        <v>13065048</v>
      </c>
      <c r="L61" s="7">
        <v>13796690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142886</v>
      </c>
      <c r="D64" s="6">
        <v>317251</v>
      </c>
      <c r="E64" s="7">
        <v>146776</v>
      </c>
      <c r="F64" s="8">
        <v>323163</v>
      </c>
      <c r="G64" s="6">
        <v>2422833</v>
      </c>
      <c r="H64" s="6"/>
      <c r="I64" s="9">
        <v>1037818</v>
      </c>
      <c r="J64" s="10"/>
      <c r="K64" s="6"/>
      <c r="L64" s="7"/>
    </row>
    <row r="65" spans="1:12" ht="13.5">
      <c r="A65" s="70" t="s">
        <v>40</v>
      </c>
      <c r="B65" s="71"/>
      <c r="C65" s="72">
        <f>SUM(C57:C64)</f>
        <v>309649876</v>
      </c>
      <c r="D65" s="72">
        <f aca="true" t="shared" si="8" ref="D65:L65">SUM(D57:D64)</f>
        <v>315704232</v>
      </c>
      <c r="E65" s="73">
        <f t="shared" si="8"/>
        <v>376942611</v>
      </c>
      <c r="F65" s="74">
        <f t="shared" si="8"/>
        <v>382299753</v>
      </c>
      <c r="G65" s="72">
        <f t="shared" si="8"/>
        <v>494351706</v>
      </c>
      <c r="H65" s="72">
        <f>SUM(H57:H64)</f>
        <v>0</v>
      </c>
      <c r="I65" s="75">
        <f t="shared" si="8"/>
        <v>392057512</v>
      </c>
      <c r="J65" s="82">
        <f t="shared" si="8"/>
        <v>421743353</v>
      </c>
      <c r="K65" s="72">
        <f t="shared" si="8"/>
        <v>445782724</v>
      </c>
      <c r="L65" s="73">
        <f t="shared" si="8"/>
        <v>470746555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32673253</v>
      </c>
      <c r="D68" s="60">
        <v>36785652</v>
      </c>
      <c r="E68" s="61">
        <v>35767193</v>
      </c>
      <c r="F68" s="62">
        <v>40000000</v>
      </c>
      <c r="G68" s="60">
        <v>40000000</v>
      </c>
      <c r="H68" s="60"/>
      <c r="I68" s="63">
        <v>42558786</v>
      </c>
      <c r="J68" s="64">
        <v>40000000</v>
      </c>
      <c r="K68" s="60">
        <v>42280000</v>
      </c>
      <c r="L68" s="61">
        <v>44647680</v>
      </c>
    </row>
    <row r="69" spans="1:12" ht="13.5">
      <c r="A69" s="84" t="s">
        <v>43</v>
      </c>
      <c r="B69" s="39" t="s">
        <v>44</v>
      </c>
      <c r="C69" s="60">
        <f>SUM(C75:C79)</f>
        <v>0</v>
      </c>
      <c r="D69" s="60">
        <f aca="true" t="shared" si="9" ref="D69:L69">SUM(D75:D79)</f>
        <v>0</v>
      </c>
      <c r="E69" s="61">
        <f t="shared" si="9"/>
        <v>0</v>
      </c>
      <c r="F69" s="62">
        <f t="shared" si="9"/>
        <v>4920000</v>
      </c>
      <c r="G69" s="60">
        <f t="shared" si="9"/>
        <v>0</v>
      </c>
      <c r="H69" s="60">
        <f>SUM(H75:H79)</f>
        <v>0</v>
      </c>
      <c r="I69" s="63">
        <f t="shared" si="9"/>
        <v>5581821</v>
      </c>
      <c r="J69" s="64">
        <f t="shared" si="9"/>
        <v>5470000</v>
      </c>
      <c r="K69" s="60">
        <f t="shared" si="9"/>
        <v>5781790</v>
      </c>
      <c r="L69" s="61">
        <f t="shared" si="9"/>
        <v>6105570</v>
      </c>
    </row>
    <row r="70" spans="1:12" ht="13.5">
      <c r="A70" s="79" t="s">
        <v>19</v>
      </c>
      <c r="B70" s="47"/>
      <c r="C70" s="6"/>
      <c r="D70" s="6"/>
      <c r="E70" s="7"/>
      <c r="F70" s="8">
        <v>2000000</v>
      </c>
      <c r="G70" s="6"/>
      <c r="H70" s="6"/>
      <c r="I70" s="9">
        <v>5581821</v>
      </c>
      <c r="J70" s="10">
        <v>2000000</v>
      </c>
      <c r="K70" s="6">
        <v>2103590</v>
      </c>
      <c r="L70" s="7">
        <v>2188287</v>
      </c>
    </row>
    <row r="71" spans="1:12" ht="13.5">
      <c r="A71" s="79" t="s">
        <v>20</v>
      </c>
      <c r="B71" s="47"/>
      <c r="C71" s="6"/>
      <c r="D71" s="6"/>
      <c r="E71" s="7"/>
      <c r="F71" s="8">
        <v>100000</v>
      </c>
      <c r="G71" s="6"/>
      <c r="H71" s="6"/>
      <c r="I71" s="9"/>
      <c r="J71" s="10">
        <v>70000</v>
      </c>
      <c r="K71" s="6">
        <v>74200</v>
      </c>
      <c r="L71" s="7">
        <v>79023</v>
      </c>
    </row>
    <row r="72" spans="1:12" ht="13.5">
      <c r="A72" s="79" t="s">
        <v>21</v>
      </c>
      <c r="B72" s="47"/>
      <c r="C72" s="6"/>
      <c r="D72" s="6"/>
      <c r="E72" s="7"/>
      <c r="F72" s="8"/>
      <c r="G72" s="6"/>
      <c r="H72" s="6"/>
      <c r="I72" s="9"/>
      <c r="J72" s="10"/>
      <c r="K72" s="6"/>
      <c r="L72" s="7"/>
    </row>
    <row r="73" spans="1:12" ht="13.5">
      <c r="A73" s="79" t="s">
        <v>22</v>
      </c>
      <c r="B73" s="47"/>
      <c r="C73" s="6"/>
      <c r="D73" s="6"/>
      <c r="E73" s="7"/>
      <c r="F73" s="8"/>
      <c r="G73" s="6"/>
      <c r="H73" s="6"/>
      <c r="I73" s="9"/>
      <c r="J73" s="10"/>
      <c r="K73" s="6"/>
      <c r="L73" s="7"/>
    </row>
    <row r="74" spans="1:12" ht="13.5">
      <c r="A74" s="79" t="s">
        <v>23</v>
      </c>
      <c r="B74" s="47"/>
      <c r="C74" s="6"/>
      <c r="D74" s="6"/>
      <c r="E74" s="7"/>
      <c r="F74" s="8">
        <v>150000</v>
      </c>
      <c r="G74" s="6"/>
      <c r="H74" s="6"/>
      <c r="I74" s="9"/>
      <c r="J74" s="10">
        <v>1000000</v>
      </c>
      <c r="K74" s="6">
        <v>1060000</v>
      </c>
      <c r="L74" s="7">
        <v>1128900</v>
      </c>
    </row>
    <row r="75" spans="1:12" ht="13.5">
      <c r="A75" s="85" t="s">
        <v>24</v>
      </c>
      <c r="B75" s="47"/>
      <c r="C75" s="21">
        <f>SUM(C70:C74)</f>
        <v>0</v>
      </c>
      <c r="D75" s="21">
        <f aca="true" t="shared" si="10" ref="D75:L75">SUM(D70:D74)</f>
        <v>0</v>
      </c>
      <c r="E75" s="22">
        <f t="shared" si="10"/>
        <v>0</v>
      </c>
      <c r="F75" s="23">
        <f t="shared" si="10"/>
        <v>2250000</v>
      </c>
      <c r="G75" s="21">
        <f t="shared" si="10"/>
        <v>0</v>
      </c>
      <c r="H75" s="21">
        <f>SUM(H70:H74)</f>
        <v>0</v>
      </c>
      <c r="I75" s="24">
        <f t="shared" si="10"/>
        <v>5581821</v>
      </c>
      <c r="J75" s="25">
        <f t="shared" si="10"/>
        <v>3070000</v>
      </c>
      <c r="K75" s="21">
        <f t="shared" si="10"/>
        <v>3237790</v>
      </c>
      <c r="L75" s="22">
        <f t="shared" si="10"/>
        <v>3396210</v>
      </c>
    </row>
    <row r="76" spans="1:12" ht="13.5">
      <c r="A76" s="86" t="s">
        <v>25</v>
      </c>
      <c r="B76" s="39"/>
      <c r="C76" s="6"/>
      <c r="D76" s="6"/>
      <c r="E76" s="7"/>
      <c r="F76" s="8"/>
      <c r="G76" s="6"/>
      <c r="H76" s="6"/>
      <c r="I76" s="9"/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/>
      <c r="D79" s="6"/>
      <c r="E79" s="7"/>
      <c r="F79" s="8">
        <v>2670000</v>
      </c>
      <c r="G79" s="6"/>
      <c r="H79" s="6"/>
      <c r="I79" s="9"/>
      <c r="J79" s="10">
        <v>2400000</v>
      </c>
      <c r="K79" s="6">
        <v>2544000</v>
      </c>
      <c r="L79" s="7">
        <v>2709360</v>
      </c>
    </row>
    <row r="80" spans="1:12" ht="13.5">
      <c r="A80" s="87" t="s">
        <v>46</v>
      </c>
      <c r="B80" s="71"/>
      <c r="C80" s="72">
        <f>SUM(C68:C69)</f>
        <v>32673253</v>
      </c>
      <c r="D80" s="72">
        <f aca="true" t="shared" si="11" ref="D80:L80">SUM(D68:D69)</f>
        <v>36785652</v>
      </c>
      <c r="E80" s="73">
        <f t="shared" si="11"/>
        <v>35767193</v>
      </c>
      <c r="F80" s="74">
        <f t="shared" si="11"/>
        <v>44920000</v>
      </c>
      <c r="G80" s="72">
        <f t="shared" si="11"/>
        <v>40000000</v>
      </c>
      <c r="H80" s="72">
        <f>SUM(H68:H69)</f>
        <v>0</v>
      </c>
      <c r="I80" s="75">
        <f t="shared" si="11"/>
        <v>48140607</v>
      </c>
      <c r="J80" s="76">
        <f t="shared" si="11"/>
        <v>45470000</v>
      </c>
      <c r="K80" s="72">
        <f t="shared" si="11"/>
        <v>48061790</v>
      </c>
      <c r="L80" s="73">
        <f t="shared" si="11"/>
        <v>50753250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91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92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93</v>
      </c>
      <c r="B84" s="94"/>
      <c r="C84" s="95">
        <f aca="true" t="shared" si="14" ref="C84:L84">IF(ISERROR(ROUND(C69/C65,3)),0,(ROUND(C69/C65,3)))</f>
        <v>0</v>
      </c>
      <c r="D84" s="95">
        <f t="shared" si="14"/>
        <v>0</v>
      </c>
      <c r="E84" s="96">
        <f t="shared" si="14"/>
        <v>0</v>
      </c>
      <c r="F84" s="97">
        <f t="shared" si="14"/>
        <v>0.013</v>
      </c>
      <c r="G84" s="95">
        <f t="shared" si="14"/>
        <v>0</v>
      </c>
      <c r="H84" s="95">
        <f t="shared" si="14"/>
        <v>0</v>
      </c>
      <c r="I84" s="98">
        <f t="shared" si="14"/>
        <v>0.014</v>
      </c>
      <c r="J84" s="99">
        <f t="shared" si="14"/>
        <v>0.013</v>
      </c>
      <c r="K84" s="95">
        <f t="shared" si="14"/>
        <v>0.013</v>
      </c>
      <c r="L84" s="96">
        <f t="shared" si="14"/>
        <v>0.013</v>
      </c>
    </row>
    <row r="85" spans="1:12" ht="13.5">
      <c r="A85" s="93" t="s">
        <v>94</v>
      </c>
      <c r="B85" s="94"/>
      <c r="C85" s="95">
        <f aca="true" t="shared" si="15" ref="C85:L85">IF(ISERROR(ROUND((C20+C69)/C65,2)),0,(ROUND((C20+C69)/C65,2)))</f>
        <v>0</v>
      </c>
      <c r="D85" s="95">
        <f t="shared" si="15"/>
        <v>0</v>
      </c>
      <c r="E85" s="96">
        <f t="shared" si="15"/>
        <v>0</v>
      </c>
      <c r="F85" s="97">
        <f t="shared" si="15"/>
        <v>0.01</v>
      </c>
      <c r="G85" s="95">
        <f t="shared" si="15"/>
        <v>0</v>
      </c>
      <c r="H85" s="95">
        <f t="shared" si="15"/>
        <v>0</v>
      </c>
      <c r="I85" s="98">
        <f t="shared" si="15"/>
        <v>0.01</v>
      </c>
      <c r="J85" s="99">
        <f t="shared" si="15"/>
        <v>0.01</v>
      </c>
      <c r="K85" s="95">
        <f t="shared" si="15"/>
        <v>0.01</v>
      </c>
      <c r="L85" s="96">
        <f t="shared" si="15"/>
        <v>0.01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>
        <v>730879</v>
      </c>
      <c r="G89" s="6"/>
      <c r="H89" s="6"/>
      <c r="I89" s="9"/>
      <c r="J89" s="10">
        <v>1800000</v>
      </c>
      <c r="K89" s="6">
        <v>1902600</v>
      </c>
      <c r="L89" s="26">
        <v>2009146</v>
      </c>
    </row>
    <row r="90" spans="1:12" ht="13.5">
      <c r="A90" s="86" t="s">
        <v>49</v>
      </c>
      <c r="B90" s="94"/>
      <c r="C90" s="11"/>
      <c r="D90" s="11">
        <v>1122849</v>
      </c>
      <c r="E90" s="12">
        <v>1481159</v>
      </c>
      <c r="F90" s="13"/>
      <c r="G90" s="11"/>
      <c r="H90" s="11">
        <v>892843</v>
      </c>
      <c r="I90" s="14"/>
      <c r="J90" s="15">
        <v>700000</v>
      </c>
      <c r="K90" s="11">
        <v>739900</v>
      </c>
      <c r="L90" s="27">
        <v>781334</v>
      </c>
    </row>
    <row r="91" spans="1:12" ht="13.5">
      <c r="A91" s="86" t="s">
        <v>50</v>
      </c>
      <c r="B91" s="94"/>
      <c r="C91" s="6"/>
      <c r="D91" s="6">
        <v>3270455</v>
      </c>
      <c r="E91" s="7">
        <v>3252232</v>
      </c>
      <c r="F91" s="8">
        <v>4189121</v>
      </c>
      <c r="G91" s="6"/>
      <c r="H91" s="6">
        <v>3176263</v>
      </c>
      <c r="I91" s="9"/>
      <c r="J91" s="10">
        <v>2970000</v>
      </c>
      <c r="K91" s="6">
        <v>3139290</v>
      </c>
      <c r="L91" s="26">
        <v>3315090</v>
      </c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/>
      <c r="I92" s="9"/>
      <c r="J92" s="10"/>
      <c r="K92" s="6"/>
      <c r="L92" s="26"/>
    </row>
    <row r="93" spans="1:12" ht="13.5">
      <c r="A93" s="87" t="s">
        <v>103</v>
      </c>
      <c r="B93" s="71"/>
      <c r="C93" s="72">
        <f>SUM(C89:C92)</f>
        <v>0</v>
      </c>
      <c r="D93" s="72">
        <f aca="true" t="shared" si="16" ref="D93:L93">SUM(D89:D92)</f>
        <v>4393304</v>
      </c>
      <c r="E93" s="73">
        <f t="shared" si="16"/>
        <v>4733391</v>
      </c>
      <c r="F93" s="74">
        <f t="shared" si="16"/>
        <v>4920000</v>
      </c>
      <c r="G93" s="72">
        <f t="shared" si="16"/>
        <v>0</v>
      </c>
      <c r="H93" s="72">
        <f>SUM(H89:H92)</f>
        <v>4069106</v>
      </c>
      <c r="I93" s="75">
        <f t="shared" si="16"/>
        <v>0</v>
      </c>
      <c r="J93" s="76">
        <f t="shared" si="16"/>
        <v>5470000</v>
      </c>
      <c r="K93" s="72">
        <f t="shared" si="16"/>
        <v>5781790</v>
      </c>
      <c r="L93" s="121">
        <f t="shared" si="16"/>
        <v>6105570</v>
      </c>
    </row>
    <row r="94" spans="1:12" ht="13.5">
      <c r="A94" s="1" t="s">
        <v>95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96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97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98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99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100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101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102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72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19393715</v>
      </c>
      <c r="D5" s="40">
        <f aca="true" t="shared" si="0" ref="D5:L5">SUM(D11:D18)</f>
        <v>20250739</v>
      </c>
      <c r="E5" s="41">
        <f t="shared" si="0"/>
        <v>27565550</v>
      </c>
      <c r="F5" s="42">
        <f t="shared" si="0"/>
        <v>19182050</v>
      </c>
      <c r="G5" s="40">
        <f t="shared" si="0"/>
        <v>19182050</v>
      </c>
      <c r="H5" s="40">
        <f>SUM(H11:H18)</f>
        <v>5084586</v>
      </c>
      <c r="I5" s="43">
        <f t="shared" si="0"/>
        <v>16223697</v>
      </c>
      <c r="J5" s="44">
        <f t="shared" si="0"/>
        <v>31850000</v>
      </c>
      <c r="K5" s="40">
        <f t="shared" si="0"/>
        <v>22859650</v>
      </c>
      <c r="L5" s="41">
        <f t="shared" si="0"/>
        <v>24263570</v>
      </c>
    </row>
    <row r="6" spans="1:12" ht="13.5">
      <c r="A6" s="46" t="s">
        <v>19</v>
      </c>
      <c r="B6" s="47"/>
      <c r="C6" s="6">
        <v>10994805</v>
      </c>
      <c r="D6" s="6">
        <v>9130538</v>
      </c>
      <c r="E6" s="7">
        <v>16185305</v>
      </c>
      <c r="F6" s="8">
        <v>12600000</v>
      </c>
      <c r="G6" s="6">
        <v>12600000</v>
      </c>
      <c r="H6" s="6">
        <v>2168072</v>
      </c>
      <c r="I6" s="9">
        <v>8318731</v>
      </c>
      <c r="J6" s="10">
        <v>16000000</v>
      </c>
      <c r="K6" s="6">
        <v>21430000</v>
      </c>
      <c r="L6" s="7">
        <v>22751000</v>
      </c>
    </row>
    <row r="7" spans="1:12" ht="13.5">
      <c r="A7" s="46" t="s">
        <v>20</v>
      </c>
      <c r="B7" s="47"/>
      <c r="C7" s="6">
        <v>2157792</v>
      </c>
      <c r="D7" s="6"/>
      <c r="E7" s="7">
        <v>1252120</v>
      </c>
      <c r="F7" s="8">
        <v>2000000</v>
      </c>
      <c r="G7" s="6">
        <v>2000000</v>
      </c>
      <c r="H7" s="6">
        <v>410930</v>
      </c>
      <c r="I7" s="9">
        <v>1716379</v>
      </c>
      <c r="J7" s="10">
        <v>2000000</v>
      </c>
      <c r="K7" s="6"/>
      <c r="L7" s="7"/>
    </row>
    <row r="8" spans="1:12" ht="13.5">
      <c r="A8" s="46" t="s">
        <v>21</v>
      </c>
      <c r="B8" s="47"/>
      <c r="C8" s="6"/>
      <c r="D8" s="6"/>
      <c r="E8" s="7"/>
      <c r="F8" s="8"/>
      <c r="G8" s="6"/>
      <c r="H8" s="6"/>
      <c r="I8" s="9"/>
      <c r="J8" s="10"/>
      <c r="K8" s="6"/>
      <c r="L8" s="7"/>
    </row>
    <row r="9" spans="1:12" ht="13.5">
      <c r="A9" s="46" t="s">
        <v>22</v>
      </c>
      <c r="B9" s="47"/>
      <c r="C9" s="6"/>
      <c r="D9" s="6"/>
      <c r="E9" s="7"/>
      <c r="F9" s="8"/>
      <c r="G9" s="6"/>
      <c r="H9" s="6"/>
      <c r="I9" s="9"/>
      <c r="J9" s="10"/>
      <c r="K9" s="6"/>
      <c r="L9" s="7"/>
    </row>
    <row r="10" spans="1:12" ht="13.5">
      <c r="A10" s="46" t="s">
        <v>23</v>
      </c>
      <c r="B10" s="47"/>
      <c r="C10" s="6">
        <v>3867524</v>
      </c>
      <c r="D10" s="6">
        <v>9358586</v>
      </c>
      <c r="E10" s="7">
        <v>5173776</v>
      </c>
      <c r="F10" s="8"/>
      <c r="G10" s="6"/>
      <c r="H10" s="6"/>
      <c r="I10" s="9">
        <v>980101</v>
      </c>
      <c r="J10" s="10">
        <v>1000000</v>
      </c>
      <c r="K10" s="6">
        <v>1059000</v>
      </c>
      <c r="L10" s="7">
        <v>1120422</v>
      </c>
    </row>
    <row r="11" spans="1:12" ht="13.5">
      <c r="A11" s="48" t="s">
        <v>24</v>
      </c>
      <c r="B11" s="47"/>
      <c r="C11" s="21">
        <f>SUM(C6:C10)</f>
        <v>17020121</v>
      </c>
      <c r="D11" s="21">
        <f aca="true" t="shared" si="1" ref="D11:L11">SUM(D6:D10)</f>
        <v>18489124</v>
      </c>
      <c r="E11" s="22">
        <f t="shared" si="1"/>
        <v>22611201</v>
      </c>
      <c r="F11" s="23">
        <f t="shared" si="1"/>
        <v>14600000</v>
      </c>
      <c r="G11" s="21">
        <f t="shared" si="1"/>
        <v>14600000</v>
      </c>
      <c r="H11" s="21">
        <f>SUM(H6:H10)</f>
        <v>2579002</v>
      </c>
      <c r="I11" s="24">
        <f t="shared" si="1"/>
        <v>11015211</v>
      </c>
      <c r="J11" s="25">
        <f t="shared" si="1"/>
        <v>19000000</v>
      </c>
      <c r="K11" s="21">
        <f t="shared" si="1"/>
        <v>22489000</v>
      </c>
      <c r="L11" s="22">
        <f t="shared" si="1"/>
        <v>23871422</v>
      </c>
    </row>
    <row r="12" spans="1:12" ht="13.5">
      <c r="A12" s="49" t="s">
        <v>25</v>
      </c>
      <c r="B12" s="39"/>
      <c r="C12" s="6">
        <v>840165</v>
      </c>
      <c r="D12" s="6">
        <v>1662337</v>
      </c>
      <c r="E12" s="7"/>
      <c r="F12" s="8">
        <v>4062050</v>
      </c>
      <c r="G12" s="6">
        <v>4062050</v>
      </c>
      <c r="H12" s="6"/>
      <c r="I12" s="9">
        <v>638440</v>
      </c>
      <c r="J12" s="10">
        <v>12500000</v>
      </c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1533429</v>
      </c>
      <c r="D15" s="6">
        <v>99278</v>
      </c>
      <c r="E15" s="7">
        <v>4954349</v>
      </c>
      <c r="F15" s="8">
        <v>520000</v>
      </c>
      <c r="G15" s="6">
        <v>520000</v>
      </c>
      <c r="H15" s="6">
        <v>2505584</v>
      </c>
      <c r="I15" s="9">
        <v>4570046</v>
      </c>
      <c r="J15" s="10">
        <v>350000</v>
      </c>
      <c r="K15" s="6">
        <v>370650</v>
      </c>
      <c r="L15" s="7">
        <v>392148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10994805</v>
      </c>
      <c r="D36" s="6">
        <f t="shared" si="4"/>
        <v>9130538</v>
      </c>
      <c r="E36" s="7">
        <f t="shared" si="4"/>
        <v>16185305</v>
      </c>
      <c r="F36" s="8">
        <f t="shared" si="4"/>
        <v>12600000</v>
      </c>
      <c r="G36" s="6">
        <f t="shared" si="4"/>
        <v>12600000</v>
      </c>
      <c r="H36" s="6">
        <f>H6+H21</f>
        <v>2168072</v>
      </c>
      <c r="I36" s="9">
        <f t="shared" si="4"/>
        <v>8318731</v>
      </c>
      <c r="J36" s="10">
        <f t="shared" si="4"/>
        <v>16000000</v>
      </c>
      <c r="K36" s="6">
        <f t="shared" si="4"/>
        <v>21430000</v>
      </c>
      <c r="L36" s="7">
        <f t="shared" si="4"/>
        <v>22751000</v>
      </c>
    </row>
    <row r="37" spans="1:12" ht="13.5">
      <c r="A37" s="46" t="s">
        <v>20</v>
      </c>
      <c r="B37" s="47"/>
      <c r="C37" s="6">
        <f t="shared" si="4"/>
        <v>2157792</v>
      </c>
      <c r="D37" s="6">
        <f t="shared" si="4"/>
        <v>0</v>
      </c>
      <c r="E37" s="7">
        <f t="shared" si="4"/>
        <v>1252120</v>
      </c>
      <c r="F37" s="8">
        <f t="shared" si="4"/>
        <v>2000000</v>
      </c>
      <c r="G37" s="6">
        <f t="shared" si="4"/>
        <v>2000000</v>
      </c>
      <c r="H37" s="6">
        <f>H7+H22</f>
        <v>410930</v>
      </c>
      <c r="I37" s="9">
        <f t="shared" si="4"/>
        <v>1716379</v>
      </c>
      <c r="J37" s="10">
        <f t="shared" si="4"/>
        <v>2000000</v>
      </c>
      <c r="K37" s="6">
        <f t="shared" si="4"/>
        <v>0</v>
      </c>
      <c r="L37" s="7">
        <f t="shared" si="4"/>
        <v>0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0</v>
      </c>
      <c r="E38" s="7">
        <f t="shared" si="4"/>
        <v>0</v>
      </c>
      <c r="F38" s="8">
        <f t="shared" si="4"/>
        <v>0</v>
      </c>
      <c r="G38" s="6">
        <f t="shared" si="4"/>
        <v>0</v>
      </c>
      <c r="H38" s="6">
        <f>H8+H23</f>
        <v>0</v>
      </c>
      <c r="I38" s="9">
        <f t="shared" si="4"/>
        <v>0</v>
      </c>
      <c r="J38" s="10">
        <f t="shared" si="4"/>
        <v>0</v>
      </c>
      <c r="K38" s="6">
        <f t="shared" si="4"/>
        <v>0</v>
      </c>
      <c r="L38" s="7">
        <f t="shared" si="4"/>
        <v>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0</v>
      </c>
      <c r="G39" s="6">
        <f t="shared" si="4"/>
        <v>0</v>
      </c>
      <c r="H39" s="6">
        <f>H9+H24</f>
        <v>0</v>
      </c>
      <c r="I39" s="9">
        <f t="shared" si="4"/>
        <v>0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3867524</v>
      </c>
      <c r="D40" s="6">
        <f t="shared" si="4"/>
        <v>9358586</v>
      </c>
      <c r="E40" s="7">
        <f t="shared" si="4"/>
        <v>5173776</v>
      </c>
      <c r="F40" s="8">
        <f t="shared" si="4"/>
        <v>0</v>
      </c>
      <c r="G40" s="6">
        <f t="shared" si="4"/>
        <v>0</v>
      </c>
      <c r="H40" s="6">
        <f>H10+H25</f>
        <v>0</v>
      </c>
      <c r="I40" s="9">
        <f t="shared" si="4"/>
        <v>980101</v>
      </c>
      <c r="J40" s="10">
        <f t="shared" si="4"/>
        <v>1000000</v>
      </c>
      <c r="K40" s="6">
        <f t="shared" si="4"/>
        <v>1059000</v>
      </c>
      <c r="L40" s="7">
        <f t="shared" si="4"/>
        <v>1120422</v>
      </c>
    </row>
    <row r="41" spans="1:12" ht="13.5">
      <c r="A41" s="48" t="s">
        <v>24</v>
      </c>
      <c r="B41" s="47"/>
      <c r="C41" s="21">
        <f>SUM(C36:C40)</f>
        <v>17020121</v>
      </c>
      <c r="D41" s="21">
        <f aca="true" t="shared" si="5" ref="D41:L41">SUM(D36:D40)</f>
        <v>18489124</v>
      </c>
      <c r="E41" s="22">
        <f t="shared" si="5"/>
        <v>22611201</v>
      </c>
      <c r="F41" s="23">
        <f t="shared" si="5"/>
        <v>14600000</v>
      </c>
      <c r="G41" s="21">
        <f t="shared" si="5"/>
        <v>14600000</v>
      </c>
      <c r="H41" s="21">
        <f>SUM(H36:H40)</f>
        <v>2579002</v>
      </c>
      <c r="I41" s="24">
        <f t="shared" si="5"/>
        <v>11015211</v>
      </c>
      <c r="J41" s="25">
        <f t="shared" si="5"/>
        <v>19000000</v>
      </c>
      <c r="K41" s="21">
        <f t="shared" si="5"/>
        <v>22489000</v>
      </c>
      <c r="L41" s="22">
        <f t="shared" si="5"/>
        <v>23871422</v>
      </c>
    </row>
    <row r="42" spans="1:12" ht="13.5">
      <c r="A42" s="49" t="s">
        <v>25</v>
      </c>
      <c r="B42" s="39"/>
      <c r="C42" s="6">
        <f t="shared" si="4"/>
        <v>840165</v>
      </c>
      <c r="D42" s="6">
        <f t="shared" si="4"/>
        <v>1662337</v>
      </c>
      <c r="E42" s="61">
        <f t="shared" si="4"/>
        <v>0</v>
      </c>
      <c r="F42" s="62">
        <f t="shared" si="4"/>
        <v>4062050</v>
      </c>
      <c r="G42" s="60">
        <f t="shared" si="4"/>
        <v>4062050</v>
      </c>
      <c r="H42" s="60">
        <f t="shared" si="4"/>
        <v>0</v>
      </c>
      <c r="I42" s="63">
        <f t="shared" si="4"/>
        <v>638440</v>
      </c>
      <c r="J42" s="64">
        <f t="shared" si="4"/>
        <v>12500000</v>
      </c>
      <c r="K42" s="60">
        <f t="shared" si="4"/>
        <v>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1533429</v>
      </c>
      <c r="D45" s="6">
        <f t="shared" si="4"/>
        <v>99278</v>
      </c>
      <c r="E45" s="61">
        <f t="shared" si="4"/>
        <v>4954349</v>
      </c>
      <c r="F45" s="62">
        <f t="shared" si="4"/>
        <v>520000</v>
      </c>
      <c r="G45" s="60">
        <f t="shared" si="4"/>
        <v>520000</v>
      </c>
      <c r="H45" s="60">
        <f t="shared" si="4"/>
        <v>2505584</v>
      </c>
      <c r="I45" s="63">
        <f t="shared" si="4"/>
        <v>4570046</v>
      </c>
      <c r="J45" s="64">
        <f t="shared" si="4"/>
        <v>350000</v>
      </c>
      <c r="K45" s="60">
        <f t="shared" si="4"/>
        <v>370650</v>
      </c>
      <c r="L45" s="61">
        <f t="shared" si="4"/>
        <v>392148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19393715</v>
      </c>
      <c r="D49" s="72">
        <f aca="true" t="shared" si="6" ref="D49:L49">SUM(D41:D48)</f>
        <v>20250739</v>
      </c>
      <c r="E49" s="73">
        <f t="shared" si="6"/>
        <v>27565550</v>
      </c>
      <c r="F49" s="74">
        <f t="shared" si="6"/>
        <v>19182050</v>
      </c>
      <c r="G49" s="72">
        <f t="shared" si="6"/>
        <v>19182050</v>
      </c>
      <c r="H49" s="72">
        <f>SUM(H41:H48)</f>
        <v>5084586</v>
      </c>
      <c r="I49" s="75">
        <f t="shared" si="6"/>
        <v>16223697</v>
      </c>
      <c r="J49" s="76">
        <f t="shared" si="6"/>
        <v>31850000</v>
      </c>
      <c r="K49" s="72">
        <f t="shared" si="6"/>
        <v>22859650</v>
      </c>
      <c r="L49" s="73">
        <f t="shared" si="6"/>
        <v>24263570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27590805</v>
      </c>
      <c r="D52" s="6">
        <v>55191790</v>
      </c>
      <c r="E52" s="7">
        <v>102137920</v>
      </c>
      <c r="F52" s="8">
        <v>12610000</v>
      </c>
      <c r="G52" s="6">
        <v>12610000</v>
      </c>
      <c r="H52" s="6"/>
      <c r="I52" s="9">
        <v>73684897</v>
      </c>
      <c r="J52" s="10">
        <v>16000000</v>
      </c>
      <c r="K52" s="6">
        <v>21430000</v>
      </c>
      <c r="L52" s="7">
        <v>22751000</v>
      </c>
    </row>
    <row r="53" spans="1:12" ht="13.5">
      <c r="A53" s="79" t="s">
        <v>20</v>
      </c>
      <c r="B53" s="47"/>
      <c r="C53" s="6">
        <v>4007792</v>
      </c>
      <c r="D53" s="6">
        <v>12786627</v>
      </c>
      <c r="E53" s="7">
        <v>13815596</v>
      </c>
      <c r="F53" s="8">
        <v>2010000</v>
      </c>
      <c r="G53" s="6">
        <v>2010000</v>
      </c>
      <c r="H53" s="6"/>
      <c r="I53" s="9">
        <v>21783647</v>
      </c>
      <c r="J53" s="10">
        <v>212592994</v>
      </c>
      <c r="K53" s="6">
        <v>235254502</v>
      </c>
      <c r="L53" s="7"/>
    </row>
    <row r="54" spans="1:12" ht="13.5">
      <c r="A54" s="79" t="s">
        <v>21</v>
      </c>
      <c r="B54" s="47"/>
      <c r="C54" s="6"/>
      <c r="D54" s="6"/>
      <c r="E54" s="7"/>
      <c r="F54" s="8"/>
      <c r="G54" s="6"/>
      <c r="H54" s="6"/>
      <c r="I54" s="9"/>
      <c r="J54" s="10"/>
      <c r="K54" s="6"/>
      <c r="L54" s="7"/>
    </row>
    <row r="55" spans="1:12" ht="13.5">
      <c r="A55" s="79" t="s">
        <v>22</v>
      </c>
      <c r="B55" s="47"/>
      <c r="C55" s="6"/>
      <c r="D55" s="6"/>
      <c r="E55" s="7"/>
      <c r="F55" s="8"/>
      <c r="G55" s="6"/>
      <c r="H55" s="6"/>
      <c r="I55" s="9"/>
      <c r="J55" s="10"/>
      <c r="K55" s="6"/>
      <c r="L55" s="7"/>
    </row>
    <row r="56" spans="1:12" ht="13.5">
      <c r="A56" s="79" t="s">
        <v>23</v>
      </c>
      <c r="B56" s="47"/>
      <c r="C56" s="6">
        <v>3867524</v>
      </c>
      <c r="D56" s="6">
        <v>21254010</v>
      </c>
      <c r="E56" s="7">
        <v>28256734</v>
      </c>
      <c r="F56" s="8"/>
      <c r="G56" s="6"/>
      <c r="H56" s="6"/>
      <c r="I56" s="9">
        <v>43207888</v>
      </c>
      <c r="J56" s="10">
        <v>1000000</v>
      </c>
      <c r="K56" s="6">
        <v>1059000</v>
      </c>
      <c r="L56" s="7">
        <v>251644131</v>
      </c>
    </row>
    <row r="57" spans="1:12" ht="13.5">
      <c r="A57" s="80" t="s">
        <v>24</v>
      </c>
      <c r="B57" s="47"/>
      <c r="C57" s="21">
        <f>SUM(C52:C56)</f>
        <v>35466121</v>
      </c>
      <c r="D57" s="21">
        <f aca="true" t="shared" si="7" ref="D57:L57">SUM(D52:D56)</f>
        <v>89232427</v>
      </c>
      <c r="E57" s="22">
        <f t="shared" si="7"/>
        <v>144210250</v>
      </c>
      <c r="F57" s="23">
        <f t="shared" si="7"/>
        <v>14620000</v>
      </c>
      <c r="G57" s="21">
        <f t="shared" si="7"/>
        <v>14620000</v>
      </c>
      <c r="H57" s="21">
        <f>SUM(H52:H56)</f>
        <v>0</v>
      </c>
      <c r="I57" s="24">
        <f t="shared" si="7"/>
        <v>138676432</v>
      </c>
      <c r="J57" s="25">
        <f t="shared" si="7"/>
        <v>229592994</v>
      </c>
      <c r="K57" s="21">
        <f t="shared" si="7"/>
        <v>257743502</v>
      </c>
      <c r="L57" s="22">
        <f t="shared" si="7"/>
        <v>274395131</v>
      </c>
    </row>
    <row r="58" spans="1:12" ht="13.5">
      <c r="A58" s="77" t="s">
        <v>25</v>
      </c>
      <c r="B58" s="39"/>
      <c r="C58" s="6">
        <v>840165</v>
      </c>
      <c r="D58" s="6">
        <v>12720496</v>
      </c>
      <c r="E58" s="7">
        <v>12392818</v>
      </c>
      <c r="F58" s="8">
        <v>2500000</v>
      </c>
      <c r="G58" s="6">
        <v>2500000</v>
      </c>
      <c r="H58" s="6"/>
      <c r="I58" s="9">
        <v>18087037</v>
      </c>
      <c r="J58" s="10">
        <v>12500000</v>
      </c>
      <c r="K58" s="6"/>
      <c r="L58" s="7"/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>
        <v>34400312</v>
      </c>
      <c r="D60" s="6">
        <v>34210951</v>
      </c>
      <c r="E60" s="7">
        <v>34021590</v>
      </c>
      <c r="F60" s="8">
        <v>38258106</v>
      </c>
      <c r="G60" s="6">
        <v>38258106</v>
      </c>
      <c r="H60" s="6"/>
      <c r="I60" s="9">
        <v>33832229</v>
      </c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2333429</v>
      </c>
      <c r="D61" s="6">
        <v>13429310</v>
      </c>
      <c r="E61" s="7">
        <v>14551647</v>
      </c>
      <c r="F61" s="8">
        <v>2062050</v>
      </c>
      <c r="G61" s="6">
        <v>2062050</v>
      </c>
      <c r="H61" s="6"/>
      <c r="I61" s="9">
        <v>24976628</v>
      </c>
      <c r="J61" s="10">
        <v>350000</v>
      </c>
      <c r="K61" s="6">
        <v>370650</v>
      </c>
      <c r="L61" s="7">
        <v>392148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/>
      <c r="D64" s="6"/>
      <c r="E64" s="7"/>
      <c r="F64" s="8"/>
      <c r="G64" s="6"/>
      <c r="H64" s="6"/>
      <c r="I64" s="9"/>
      <c r="J64" s="10"/>
      <c r="K64" s="6"/>
      <c r="L64" s="7"/>
    </row>
    <row r="65" spans="1:12" ht="13.5">
      <c r="A65" s="70" t="s">
        <v>40</v>
      </c>
      <c r="B65" s="71"/>
      <c r="C65" s="72">
        <f>SUM(C57:C64)</f>
        <v>73040027</v>
      </c>
      <c r="D65" s="72">
        <f aca="true" t="shared" si="8" ref="D65:L65">SUM(D57:D64)</f>
        <v>149593184</v>
      </c>
      <c r="E65" s="73">
        <f t="shared" si="8"/>
        <v>205176305</v>
      </c>
      <c r="F65" s="74">
        <f t="shared" si="8"/>
        <v>57440156</v>
      </c>
      <c r="G65" s="72">
        <f t="shared" si="8"/>
        <v>57440156</v>
      </c>
      <c r="H65" s="72">
        <f>SUM(H57:H64)</f>
        <v>0</v>
      </c>
      <c r="I65" s="75">
        <f t="shared" si="8"/>
        <v>215572326</v>
      </c>
      <c r="J65" s="82">
        <f t="shared" si="8"/>
        <v>242442994</v>
      </c>
      <c r="K65" s="72">
        <f t="shared" si="8"/>
        <v>258114152</v>
      </c>
      <c r="L65" s="73">
        <f t="shared" si="8"/>
        <v>274787279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10913485</v>
      </c>
      <c r="D68" s="60">
        <v>10618427</v>
      </c>
      <c r="E68" s="61">
        <v>6193381</v>
      </c>
      <c r="F68" s="62">
        <v>9097000</v>
      </c>
      <c r="G68" s="60">
        <v>9097000</v>
      </c>
      <c r="H68" s="60"/>
      <c r="I68" s="63">
        <v>5827674</v>
      </c>
      <c r="J68" s="64">
        <v>6788000</v>
      </c>
      <c r="K68" s="60">
        <v>7188492</v>
      </c>
      <c r="L68" s="61">
        <v>7590615</v>
      </c>
    </row>
    <row r="69" spans="1:12" ht="13.5">
      <c r="A69" s="84" t="s">
        <v>43</v>
      </c>
      <c r="B69" s="39" t="s">
        <v>44</v>
      </c>
      <c r="C69" s="60">
        <f>SUM(C75:C79)</f>
        <v>0</v>
      </c>
      <c r="D69" s="60">
        <f aca="true" t="shared" si="9" ref="D69:L69">SUM(D75:D79)</f>
        <v>0</v>
      </c>
      <c r="E69" s="61">
        <f t="shared" si="9"/>
        <v>0</v>
      </c>
      <c r="F69" s="62">
        <f t="shared" si="9"/>
        <v>0</v>
      </c>
      <c r="G69" s="60">
        <f t="shared" si="9"/>
        <v>0</v>
      </c>
      <c r="H69" s="60">
        <f>SUM(H75:H79)</f>
        <v>308372</v>
      </c>
      <c r="I69" s="63">
        <f t="shared" si="9"/>
        <v>0</v>
      </c>
      <c r="J69" s="64">
        <f t="shared" si="9"/>
        <v>2518000</v>
      </c>
      <c r="K69" s="60">
        <f t="shared" si="9"/>
        <v>2348862</v>
      </c>
      <c r="L69" s="61">
        <f t="shared" si="9"/>
        <v>2485094</v>
      </c>
    </row>
    <row r="70" spans="1:12" ht="13.5">
      <c r="A70" s="79" t="s">
        <v>19</v>
      </c>
      <c r="B70" s="47"/>
      <c r="C70" s="6"/>
      <c r="D70" s="6"/>
      <c r="E70" s="7"/>
      <c r="F70" s="8"/>
      <c r="G70" s="6"/>
      <c r="H70" s="6"/>
      <c r="I70" s="9"/>
      <c r="J70" s="10">
        <v>820000</v>
      </c>
      <c r="K70" s="6">
        <v>550680</v>
      </c>
      <c r="L70" s="7">
        <v>582619</v>
      </c>
    </row>
    <row r="71" spans="1:12" ht="13.5">
      <c r="A71" s="79" t="s">
        <v>20</v>
      </c>
      <c r="B71" s="47"/>
      <c r="C71" s="6"/>
      <c r="D71" s="6"/>
      <c r="E71" s="7"/>
      <c r="F71" s="8"/>
      <c r="G71" s="6"/>
      <c r="H71" s="6"/>
      <c r="I71" s="9"/>
      <c r="J71" s="10">
        <v>400000</v>
      </c>
      <c r="K71" s="6">
        <v>423600</v>
      </c>
      <c r="L71" s="7">
        <v>448169</v>
      </c>
    </row>
    <row r="72" spans="1:12" ht="13.5">
      <c r="A72" s="79" t="s">
        <v>21</v>
      </c>
      <c r="B72" s="47"/>
      <c r="C72" s="6"/>
      <c r="D72" s="6"/>
      <c r="E72" s="7"/>
      <c r="F72" s="8"/>
      <c r="G72" s="6"/>
      <c r="H72" s="6"/>
      <c r="I72" s="9"/>
      <c r="J72" s="10"/>
      <c r="K72" s="6"/>
      <c r="L72" s="7"/>
    </row>
    <row r="73" spans="1:12" ht="13.5">
      <c r="A73" s="79" t="s">
        <v>22</v>
      </c>
      <c r="B73" s="47"/>
      <c r="C73" s="6"/>
      <c r="D73" s="6"/>
      <c r="E73" s="7"/>
      <c r="F73" s="8"/>
      <c r="G73" s="6"/>
      <c r="H73" s="6"/>
      <c r="I73" s="9"/>
      <c r="J73" s="10"/>
      <c r="K73" s="6"/>
      <c r="L73" s="7"/>
    </row>
    <row r="74" spans="1:12" ht="13.5">
      <c r="A74" s="79" t="s">
        <v>23</v>
      </c>
      <c r="B74" s="47"/>
      <c r="C74" s="6"/>
      <c r="D74" s="6"/>
      <c r="E74" s="7"/>
      <c r="F74" s="8"/>
      <c r="G74" s="6"/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0</v>
      </c>
      <c r="D75" s="21">
        <f aca="true" t="shared" si="10" ref="D75:L75">SUM(D70:D74)</f>
        <v>0</v>
      </c>
      <c r="E75" s="22">
        <f t="shared" si="10"/>
        <v>0</v>
      </c>
      <c r="F75" s="23">
        <f t="shared" si="10"/>
        <v>0</v>
      </c>
      <c r="G75" s="21">
        <f t="shared" si="10"/>
        <v>0</v>
      </c>
      <c r="H75" s="21">
        <f>SUM(H70:H74)</f>
        <v>0</v>
      </c>
      <c r="I75" s="24">
        <f t="shared" si="10"/>
        <v>0</v>
      </c>
      <c r="J75" s="25">
        <f t="shared" si="10"/>
        <v>1220000</v>
      </c>
      <c r="K75" s="21">
        <f t="shared" si="10"/>
        <v>974280</v>
      </c>
      <c r="L75" s="22">
        <f t="shared" si="10"/>
        <v>1030788</v>
      </c>
    </row>
    <row r="76" spans="1:12" ht="13.5">
      <c r="A76" s="86" t="s">
        <v>25</v>
      </c>
      <c r="B76" s="39"/>
      <c r="C76" s="6"/>
      <c r="D76" s="6"/>
      <c r="E76" s="7"/>
      <c r="F76" s="8"/>
      <c r="G76" s="6"/>
      <c r="H76" s="6"/>
      <c r="I76" s="9"/>
      <c r="J76" s="10">
        <v>170000</v>
      </c>
      <c r="K76" s="6">
        <v>180030</v>
      </c>
      <c r="L76" s="7">
        <v>190471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/>
      <c r="D79" s="6"/>
      <c r="E79" s="7"/>
      <c r="F79" s="8"/>
      <c r="G79" s="6"/>
      <c r="H79" s="6">
        <v>308372</v>
      </c>
      <c r="I79" s="9"/>
      <c r="J79" s="10">
        <v>1128000</v>
      </c>
      <c r="K79" s="6">
        <v>1194552</v>
      </c>
      <c r="L79" s="7">
        <v>1263835</v>
      </c>
    </row>
    <row r="80" spans="1:12" ht="13.5">
      <c r="A80" s="87" t="s">
        <v>46</v>
      </c>
      <c r="B80" s="71"/>
      <c r="C80" s="72">
        <f>SUM(C68:C69)</f>
        <v>10913485</v>
      </c>
      <c r="D80" s="72">
        <f aca="true" t="shared" si="11" ref="D80:L80">SUM(D68:D69)</f>
        <v>10618427</v>
      </c>
      <c r="E80" s="73">
        <f t="shared" si="11"/>
        <v>6193381</v>
      </c>
      <c r="F80" s="74">
        <f t="shared" si="11"/>
        <v>9097000</v>
      </c>
      <c r="G80" s="72">
        <f t="shared" si="11"/>
        <v>9097000</v>
      </c>
      <c r="H80" s="72">
        <f>SUM(H68:H69)</f>
        <v>308372</v>
      </c>
      <c r="I80" s="75">
        <f t="shared" si="11"/>
        <v>5827674</v>
      </c>
      <c r="J80" s="76">
        <f t="shared" si="11"/>
        <v>9306000</v>
      </c>
      <c r="K80" s="72">
        <f t="shared" si="11"/>
        <v>9537354</v>
      </c>
      <c r="L80" s="73">
        <f t="shared" si="11"/>
        <v>10075709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91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92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93</v>
      </c>
      <c r="B84" s="94"/>
      <c r="C84" s="95">
        <f aca="true" t="shared" si="14" ref="C84:L84">IF(ISERROR(ROUND(C69/C65,3)),0,(ROUND(C69/C65,3)))</f>
        <v>0</v>
      </c>
      <c r="D84" s="95">
        <f t="shared" si="14"/>
        <v>0</v>
      </c>
      <c r="E84" s="96">
        <f t="shared" si="14"/>
        <v>0</v>
      </c>
      <c r="F84" s="97">
        <f t="shared" si="14"/>
        <v>0</v>
      </c>
      <c r="G84" s="95">
        <f t="shared" si="14"/>
        <v>0</v>
      </c>
      <c r="H84" s="95">
        <f t="shared" si="14"/>
        <v>0</v>
      </c>
      <c r="I84" s="98">
        <f t="shared" si="14"/>
        <v>0</v>
      </c>
      <c r="J84" s="99">
        <f t="shared" si="14"/>
        <v>0.01</v>
      </c>
      <c r="K84" s="95">
        <f t="shared" si="14"/>
        <v>0.009</v>
      </c>
      <c r="L84" s="96">
        <f t="shared" si="14"/>
        <v>0.009</v>
      </c>
    </row>
    <row r="85" spans="1:12" ht="13.5">
      <c r="A85" s="93" t="s">
        <v>94</v>
      </c>
      <c r="B85" s="94"/>
      <c r="C85" s="95">
        <f aca="true" t="shared" si="15" ref="C85:L85">IF(ISERROR(ROUND((C20+C69)/C65,2)),0,(ROUND((C20+C69)/C65,2)))</f>
        <v>0</v>
      </c>
      <c r="D85" s="95">
        <f t="shared" si="15"/>
        <v>0</v>
      </c>
      <c r="E85" s="96">
        <f t="shared" si="15"/>
        <v>0</v>
      </c>
      <c r="F85" s="97">
        <f t="shared" si="15"/>
        <v>0</v>
      </c>
      <c r="G85" s="95">
        <f t="shared" si="15"/>
        <v>0</v>
      </c>
      <c r="H85" s="95">
        <f t="shared" si="15"/>
        <v>0</v>
      </c>
      <c r="I85" s="98">
        <f t="shared" si="15"/>
        <v>0</v>
      </c>
      <c r="J85" s="99">
        <f t="shared" si="15"/>
        <v>0.01</v>
      </c>
      <c r="K85" s="95">
        <f t="shared" si="15"/>
        <v>0.01</v>
      </c>
      <c r="L85" s="96">
        <f t="shared" si="15"/>
        <v>0.01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>
        <v>450449</v>
      </c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>
        <v>363969</v>
      </c>
      <c r="I92" s="9"/>
      <c r="J92" s="10"/>
      <c r="K92" s="6"/>
      <c r="L92" s="26"/>
    </row>
    <row r="93" spans="1:12" ht="13.5">
      <c r="A93" s="87" t="s">
        <v>103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0</v>
      </c>
      <c r="G93" s="72">
        <f t="shared" si="16"/>
        <v>0</v>
      </c>
      <c r="H93" s="72">
        <f>SUM(H89:H92)</f>
        <v>814418</v>
      </c>
      <c r="I93" s="75">
        <f t="shared" si="16"/>
        <v>0</v>
      </c>
      <c r="J93" s="76">
        <f t="shared" si="16"/>
        <v>0</v>
      </c>
      <c r="K93" s="72">
        <f t="shared" si="16"/>
        <v>0</v>
      </c>
      <c r="L93" s="121">
        <f t="shared" si="16"/>
        <v>0</v>
      </c>
    </row>
    <row r="94" spans="1:12" ht="13.5">
      <c r="A94" s="1" t="s">
        <v>95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96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97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98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99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100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101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102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73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0</v>
      </c>
      <c r="D5" s="40">
        <f aca="true" t="shared" si="0" ref="D5:L5">SUM(D11:D18)</f>
        <v>0</v>
      </c>
      <c r="E5" s="41">
        <f t="shared" si="0"/>
        <v>0</v>
      </c>
      <c r="F5" s="42">
        <f t="shared" si="0"/>
        <v>0</v>
      </c>
      <c r="G5" s="40">
        <f t="shared" si="0"/>
        <v>108247834</v>
      </c>
      <c r="H5" s="40">
        <f>SUM(H11:H18)</f>
        <v>61599836</v>
      </c>
      <c r="I5" s="43">
        <f t="shared" si="0"/>
        <v>49129858</v>
      </c>
      <c r="J5" s="44">
        <f t="shared" si="0"/>
        <v>55084200</v>
      </c>
      <c r="K5" s="40">
        <f t="shared" si="0"/>
        <v>72050000</v>
      </c>
      <c r="L5" s="41">
        <f t="shared" si="0"/>
        <v>62840450</v>
      </c>
    </row>
    <row r="6" spans="1:12" ht="13.5">
      <c r="A6" s="46" t="s">
        <v>19</v>
      </c>
      <c r="B6" s="47"/>
      <c r="C6" s="6"/>
      <c r="D6" s="6"/>
      <c r="E6" s="7"/>
      <c r="F6" s="8"/>
      <c r="G6" s="6">
        <v>13673596</v>
      </c>
      <c r="H6" s="6">
        <v>17644080</v>
      </c>
      <c r="I6" s="9">
        <v>11391154</v>
      </c>
      <c r="J6" s="10">
        <v>8000000</v>
      </c>
      <c r="K6" s="6">
        <v>12250000</v>
      </c>
      <c r="L6" s="7">
        <v>6000000</v>
      </c>
    </row>
    <row r="7" spans="1:12" ht="13.5">
      <c r="A7" s="46" t="s">
        <v>20</v>
      </c>
      <c r="B7" s="47"/>
      <c r="C7" s="6"/>
      <c r="D7" s="6"/>
      <c r="E7" s="7"/>
      <c r="F7" s="8"/>
      <c r="G7" s="6">
        <v>27370728</v>
      </c>
      <c r="H7" s="6">
        <v>17256024</v>
      </c>
      <c r="I7" s="9">
        <v>9963955</v>
      </c>
      <c r="J7" s="10">
        <v>13200000</v>
      </c>
      <c r="K7" s="6">
        <v>29000000</v>
      </c>
      <c r="L7" s="7">
        <v>25440450</v>
      </c>
    </row>
    <row r="8" spans="1:12" ht="13.5">
      <c r="A8" s="46" t="s">
        <v>21</v>
      </c>
      <c r="B8" s="47"/>
      <c r="C8" s="6"/>
      <c r="D8" s="6"/>
      <c r="E8" s="7"/>
      <c r="F8" s="8"/>
      <c r="G8" s="6"/>
      <c r="H8" s="6"/>
      <c r="I8" s="9"/>
      <c r="J8" s="10"/>
      <c r="K8" s="6"/>
      <c r="L8" s="7"/>
    </row>
    <row r="9" spans="1:12" ht="13.5">
      <c r="A9" s="46" t="s">
        <v>22</v>
      </c>
      <c r="B9" s="47"/>
      <c r="C9" s="6"/>
      <c r="D9" s="6"/>
      <c r="E9" s="7"/>
      <c r="F9" s="8"/>
      <c r="G9" s="6"/>
      <c r="H9" s="6"/>
      <c r="I9" s="9"/>
      <c r="J9" s="10"/>
      <c r="K9" s="6"/>
      <c r="L9" s="7"/>
    </row>
    <row r="10" spans="1:12" ht="13.5">
      <c r="A10" s="46" t="s">
        <v>23</v>
      </c>
      <c r="B10" s="47"/>
      <c r="C10" s="6"/>
      <c r="D10" s="6"/>
      <c r="E10" s="7"/>
      <c r="F10" s="8"/>
      <c r="G10" s="6">
        <v>12000000</v>
      </c>
      <c r="H10" s="6">
        <v>7961492</v>
      </c>
      <c r="I10" s="9">
        <v>8369505</v>
      </c>
      <c r="J10" s="10">
        <v>11500000</v>
      </c>
      <c r="K10" s="6"/>
      <c r="L10" s="7">
        <v>2000000</v>
      </c>
    </row>
    <row r="11" spans="1:12" ht="13.5">
      <c r="A11" s="48" t="s">
        <v>24</v>
      </c>
      <c r="B11" s="47"/>
      <c r="C11" s="21">
        <f>SUM(C6:C10)</f>
        <v>0</v>
      </c>
      <c r="D11" s="21">
        <f aca="true" t="shared" si="1" ref="D11:L11">SUM(D6:D10)</f>
        <v>0</v>
      </c>
      <c r="E11" s="22">
        <f t="shared" si="1"/>
        <v>0</v>
      </c>
      <c r="F11" s="23">
        <f t="shared" si="1"/>
        <v>0</v>
      </c>
      <c r="G11" s="21">
        <f t="shared" si="1"/>
        <v>53044324</v>
      </c>
      <c r="H11" s="21">
        <f>SUM(H6:H10)</f>
        <v>42861596</v>
      </c>
      <c r="I11" s="24">
        <f t="shared" si="1"/>
        <v>29724614</v>
      </c>
      <c r="J11" s="25">
        <f t="shared" si="1"/>
        <v>32700000</v>
      </c>
      <c r="K11" s="21">
        <f t="shared" si="1"/>
        <v>41250000</v>
      </c>
      <c r="L11" s="22">
        <f t="shared" si="1"/>
        <v>33440450</v>
      </c>
    </row>
    <row r="12" spans="1:12" ht="13.5">
      <c r="A12" s="49" t="s">
        <v>25</v>
      </c>
      <c r="B12" s="39"/>
      <c r="C12" s="6"/>
      <c r="D12" s="6"/>
      <c r="E12" s="7"/>
      <c r="F12" s="8"/>
      <c r="G12" s="6">
        <v>30044197</v>
      </c>
      <c r="H12" s="6">
        <v>9249401</v>
      </c>
      <c r="I12" s="9">
        <v>10454556</v>
      </c>
      <c r="J12" s="10">
        <v>20884200</v>
      </c>
      <c r="K12" s="6">
        <v>28900000</v>
      </c>
      <c r="L12" s="7">
        <v>26900000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/>
      <c r="D15" s="6"/>
      <c r="E15" s="7"/>
      <c r="F15" s="8"/>
      <c r="G15" s="6">
        <v>25159313</v>
      </c>
      <c r="H15" s="6">
        <v>9488839</v>
      </c>
      <c r="I15" s="9">
        <v>8950688</v>
      </c>
      <c r="J15" s="10">
        <v>1500000</v>
      </c>
      <c r="K15" s="6">
        <v>1900000</v>
      </c>
      <c r="L15" s="7">
        <v>2500000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6912054</v>
      </c>
      <c r="I20" s="56">
        <f t="shared" si="2"/>
        <v>18907960</v>
      </c>
      <c r="J20" s="57">
        <f t="shared" si="2"/>
        <v>12700000</v>
      </c>
      <c r="K20" s="53">
        <f t="shared" si="2"/>
        <v>6081100</v>
      </c>
      <c r="L20" s="54">
        <f t="shared" si="2"/>
        <v>10000000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>
        <v>6886678</v>
      </c>
      <c r="I21" s="9">
        <v>10994499</v>
      </c>
      <c r="J21" s="10">
        <v>8900000</v>
      </c>
      <c r="K21" s="6">
        <v>6081100</v>
      </c>
      <c r="L21" s="7">
        <v>10000000</v>
      </c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>
        <v>7913461</v>
      </c>
      <c r="J22" s="10">
        <v>3800000</v>
      </c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6886678</v>
      </c>
      <c r="I26" s="24">
        <f t="shared" si="3"/>
        <v>18907960</v>
      </c>
      <c r="J26" s="25">
        <f t="shared" si="3"/>
        <v>12700000</v>
      </c>
      <c r="K26" s="21">
        <f t="shared" si="3"/>
        <v>6081100</v>
      </c>
      <c r="L26" s="22">
        <f t="shared" si="3"/>
        <v>10000000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>
        <v>25376</v>
      </c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0</v>
      </c>
      <c r="D36" s="6">
        <f t="shared" si="4"/>
        <v>0</v>
      </c>
      <c r="E36" s="7">
        <f t="shared" si="4"/>
        <v>0</v>
      </c>
      <c r="F36" s="8">
        <f t="shared" si="4"/>
        <v>0</v>
      </c>
      <c r="G36" s="6">
        <f t="shared" si="4"/>
        <v>13673596</v>
      </c>
      <c r="H36" s="6">
        <f>H6+H21</f>
        <v>24530758</v>
      </c>
      <c r="I36" s="9">
        <f t="shared" si="4"/>
        <v>22385653</v>
      </c>
      <c r="J36" s="10">
        <f t="shared" si="4"/>
        <v>16900000</v>
      </c>
      <c r="K36" s="6">
        <f t="shared" si="4"/>
        <v>18331100</v>
      </c>
      <c r="L36" s="7">
        <f t="shared" si="4"/>
        <v>16000000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0</v>
      </c>
      <c r="E37" s="7">
        <f t="shared" si="4"/>
        <v>0</v>
      </c>
      <c r="F37" s="8">
        <f t="shared" si="4"/>
        <v>0</v>
      </c>
      <c r="G37" s="6">
        <f t="shared" si="4"/>
        <v>27370728</v>
      </c>
      <c r="H37" s="6">
        <f>H7+H22</f>
        <v>17256024</v>
      </c>
      <c r="I37" s="9">
        <f t="shared" si="4"/>
        <v>17877416</v>
      </c>
      <c r="J37" s="10">
        <f t="shared" si="4"/>
        <v>17000000</v>
      </c>
      <c r="K37" s="6">
        <f t="shared" si="4"/>
        <v>29000000</v>
      </c>
      <c r="L37" s="7">
        <f t="shared" si="4"/>
        <v>25440450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0</v>
      </c>
      <c r="E38" s="7">
        <f t="shared" si="4"/>
        <v>0</v>
      </c>
      <c r="F38" s="8">
        <f t="shared" si="4"/>
        <v>0</v>
      </c>
      <c r="G38" s="6">
        <f t="shared" si="4"/>
        <v>0</v>
      </c>
      <c r="H38" s="6">
        <f>H8+H23</f>
        <v>0</v>
      </c>
      <c r="I38" s="9">
        <f t="shared" si="4"/>
        <v>0</v>
      </c>
      <c r="J38" s="10">
        <f t="shared" si="4"/>
        <v>0</v>
      </c>
      <c r="K38" s="6">
        <f t="shared" si="4"/>
        <v>0</v>
      </c>
      <c r="L38" s="7">
        <f t="shared" si="4"/>
        <v>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0</v>
      </c>
      <c r="G39" s="6">
        <f t="shared" si="4"/>
        <v>0</v>
      </c>
      <c r="H39" s="6">
        <f>H9+H24</f>
        <v>0</v>
      </c>
      <c r="I39" s="9">
        <f t="shared" si="4"/>
        <v>0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0</v>
      </c>
      <c r="E40" s="7">
        <f t="shared" si="4"/>
        <v>0</v>
      </c>
      <c r="F40" s="8">
        <f t="shared" si="4"/>
        <v>0</v>
      </c>
      <c r="G40" s="6">
        <f t="shared" si="4"/>
        <v>12000000</v>
      </c>
      <c r="H40" s="6">
        <f>H10+H25</f>
        <v>7961492</v>
      </c>
      <c r="I40" s="9">
        <f t="shared" si="4"/>
        <v>8369505</v>
      </c>
      <c r="J40" s="10">
        <f t="shared" si="4"/>
        <v>11500000</v>
      </c>
      <c r="K40" s="6">
        <f t="shared" si="4"/>
        <v>0</v>
      </c>
      <c r="L40" s="7">
        <f t="shared" si="4"/>
        <v>2000000</v>
      </c>
    </row>
    <row r="41" spans="1:12" ht="13.5">
      <c r="A41" s="48" t="s">
        <v>24</v>
      </c>
      <c r="B41" s="47"/>
      <c r="C41" s="21">
        <f>SUM(C36:C40)</f>
        <v>0</v>
      </c>
      <c r="D41" s="21">
        <f aca="true" t="shared" si="5" ref="D41:L41">SUM(D36:D40)</f>
        <v>0</v>
      </c>
      <c r="E41" s="22">
        <f t="shared" si="5"/>
        <v>0</v>
      </c>
      <c r="F41" s="23">
        <f t="shared" si="5"/>
        <v>0</v>
      </c>
      <c r="G41" s="21">
        <f t="shared" si="5"/>
        <v>53044324</v>
      </c>
      <c r="H41" s="21">
        <f>SUM(H36:H40)</f>
        <v>49748274</v>
      </c>
      <c r="I41" s="24">
        <f t="shared" si="5"/>
        <v>48632574</v>
      </c>
      <c r="J41" s="25">
        <f t="shared" si="5"/>
        <v>45400000</v>
      </c>
      <c r="K41" s="21">
        <f t="shared" si="5"/>
        <v>47331100</v>
      </c>
      <c r="L41" s="22">
        <f t="shared" si="5"/>
        <v>43440450</v>
      </c>
    </row>
    <row r="42" spans="1:12" ht="13.5">
      <c r="A42" s="49" t="s">
        <v>25</v>
      </c>
      <c r="B42" s="39"/>
      <c r="C42" s="6">
        <f t="shared" si="4"/>
        <v>0</v>
      </c>
      <c r="D42" s="6">
        <f t="shared" si="4"/>
        <v>0</v>
      </c>
      <c r="E42" s="61">
        <f t="shared" si="4"/>
        <v>0</v>
      </c>
      <c r="F42" s="62">
        <f t="shared" si="4"/>
        <v>0</v>
      </c>
      <c r="G42" s="60">
        <f t="shared" si="4"/>
        <v>30044197</v>
      </c>
      <c r="H42" s="60">
        <f t="shared" si="4"/>
        <v>9274777</v>
      </c>
      <c r="I42" s="63">
        <f t="shared" si="4"/>
        <v>10454556</v>
      </c>
      <c r="J42" s="64">
        <f t="shared" si="4"/>
        <v>20884200</v>
      </c>
      <c r="K42" s="60">
        <f t="shared" si="4"/>
        <v>28900000</v>
      </c>
      <c r="L42" s="61">
        <f t="shared" si="4"/>
        <v>26900000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0</v>
      </c>
      <c r="D45" s="6">
        <f t="shared" si="4"/>
        <v>0</v>
      </c>
      <c r="E45" s="61">
        <f t="shared" si="4"/>
        <v>0</v>
      </c>
      <c r="F45" s="62">
        <f t="shared" si="4"/>
        <v>0</v>
      </c>
      <c r="G45" s="60">
        <f t="shared" si="4"/>
        <v>25159313</v>
      </c>
      <c r="H45" s="60">
        <f t="shared" si="4"/>
        <v>9488839</v>
      </c>
      <c r="I45" s="63">
        <f t="shared" si="4"/>
        <v>8950688</v>
      </c>
      <c r="J45" s="64">
        <f t="shared" si="4"/>
        <v>1500000</v>
      </c>
      <c r="K45" s="60">
        <f t="shared" si="4"/>
        <v>1900000</v>
      </c>
      <c r="L45" s="61">
        <f t="shared" si="4"/>
        <v>2500000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0</v>
      </c>
      <c r="D49" s="72">
        <f aca="true" t="shared" si="6" ref="D49:L49">SUM(D41:D48)</f>
        <v>0</v>
      </c>
      <c r="E49" s="73">
        <f t="shared" si="6"/>
        <v>0</v>
      </c>
      <c r="F49" s="74">
        <f t="shared" si="6"/>
        <v>0</v>
      </c>
      <c r="G49" s="72">
        <f t="shared" si="6"/>
        <v>108247834</v>
      </c>
      <c r="H49" s="72">
        <f>SUM(H41:H48)</f>
        <v>68511890</v>
      </c>
      <c r="I49" s="75">
        <f t="shared" si="6"/>
        <v>68037818</v>
      </c>
      <c r="J49" s="76">
        <f t="shared" si="6"/>
        <v>67784200</v>
      </c>
      <c r="K49" s="72">
        <f t="shared" si="6"/>
        <v>78131100</v>
      </c>
      <c r="L49" s="73">
        <f t="shared" si="6"/>
        <v>72840450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/>
      <c r="D52" s="6"/>
      <c r="E52" s="7"/>
      <c r="F52" s="8"/>
      <c r="G52" s="6">
        <v>756099908</v>
      </c>
      <c r="H52" s="6"/>
      <c r="I52" s="9">
        <v>478912083</v>
      </c>
      <c r="J52" s="10">
        <v>16900000</v>
      </c>
      <c r="K52" s="6">
        <v>18331100</v>
      </c>
      <c r="L52" s="7">
        <v>16000000</v>
      </c>
    </row>
    <row r="53" spans="1:12" ht="13.5">
      <c r="A53" s="79" t="s">
        <v>20</v>
      </c>
      <c r="B53" s="47"/>
      <c r="C53" s="6"/>
      <c r="D53" s="6"/>
      <c r="E53" s="7"/>
      <c r="F53" s="8"/>
      <c r="G53" s="6">
        <v>349035919</v>
      </c>
      <c r="H53" s="6"/>
      <c r="I53" s="9">
        <v>180716123</v>
      </c>
      <c r="J53" s="10">
        <v>17000000</v>
      </c>
      <c r="K53" s="6">
        <v>29000000</v>
      </c>
      <c r="L53" s="7">
        <v>25440450</v>
      </c>
    </row>
    <row r="54" spans="1:12" ht="13.5">
      <c r="A54" s="79" t="s">
        <v>21</v>
      </c>
      <c r="B54" s="47"/>
      <c r="C54" s="6"/>
      <c r="D54" s="6"/>
      <c r="E54" s="7"/>
      <c r="F54" s="8"/>
      <c r="G54" s="6"/>
      <c r="H54" s="6"/>
      <c r="I54" s="9"/>
      <c r="J54" s="10"/>
      <c r="K54" s="6"/>
      <c r="L54" s="7"/>
    </row>
    <row r="55" spans="1:12" ht="13.5">
      <c r="A55" s="79" t="s">
        <v>22</v>
      </c>
      <c r="B55" s="47"/>
      <c r="C55" s="6"/>
      <c r="D55" s="6"/>
      <c r="E55" s="7"/>
      <c r="F55" s="8"/>
      <c r="G55" s="6"/>
      <c r="H55" s="6"/>
      <c r="I55" s="9"/>
      <c r="J55" s="10"/>
      <c r="K55" s="6"/>
      <c r="L55" s="7"/>
    </row>
    <row r="56" spans="1:12" ht="13.5">
      <c r="A56" s="79" t="s">
        <v>23</v>
      </c>
      <c r="B56" s="47"/>
      <c r="C56" s="6"/>
      <c r="D56" s="6"/>
      <c r="E56" s="7"/>
      <c r="F56" s="8"/>
      <c r="G56" s="6">
        <v>52272939</v>
      </c>
      <c r="H56" s="6"/>
      <c r="I56" s="9">
        <v>73115940</v>
      </c>
      <c r="J56" s="10">
        <v>1838166535</v>
      </c>
      <c r="K56" s="6">
        <v>1755300511</v>
      </c>
      <c r="L56" s="7">
        <v>1808304921</v>
      </c>
    </row>
    <row r="57" spans="1:12" ht="13.5">
      <c r="A57" s="80" t="s">
        <v>24</v>
      </c>
      <c r="B57" s="47"/>
      <c r="C57" s="21">
        <f>SUM(C52:C56)</f>
        <v>0</v>
      </c>
      <c r="D57" s="21">
        <f aca="true" t="shared" si="7" ref="D57:L57">SUM(D52:D56)</f>
        <v>0</v>
      </c>
      <c r="E57" s="22">
        <f t="shared" si="7"/>
        <v>0</v>
      </c>
      <c r="F57" s="23">
        <f t="shared" si="7"/>
        <v>0</v>
      </c>
      <c r="G57" s="21">
        <f t="shared" si="7"/>
        <v>1157408766</v>
      </c>
      <c r="H57" s="21">
        <f>SUM(H52:H56)</f>
        <v>0</v>
      </c>
      <c r="I57" s="24">
        <f t="shared" si="7"/>
        <v>732744146</v>
      </c>
      <c r="J57" s="25">
        <f t="shared" si="7"/>
        <v>1872066535</v>
      </c>
      <c r="K57" s="21">
        <f t="shared" si="7"/>
        <v>1802631611</v>
      </c>
      <c r="L57" s="22">
        <f t="shared" si="7"/>
        <v>1849745371</v>
      </c>
    </row>
    <row r="58" spans="1:12" ht="13.5">
      <c r="A58" s="77" t="s">
        <v>25</v>
      </c>
      <c r="B58" s="39"/>
      <c r="C58" s="6"/>
      <c r="D58" s="6"/>
      <c r="E58" s="7"/>
      <c r="F58" s="8"/>
      <c r="G58" s="6">
        <v>239521783</v>
      </c>
      <c r="H58" s="6"/>
      <c r="I58" s="9">
        <v>186608731</v>
      </c>
      <c r="J58" s="10">
        <v>20884200</v>
      </c>
      <c r="K58" s="6">
        <v>28900000</v>
      </c>
      <c r="L58" s="7">
        <v>26900000</v>
      </c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>
        <v>1087370</v>
      </c>
      <c r="J59" s="15"/>
      <c r="K59" s="11"/>
      <c r="L59" s="12"/>
    </row>
    <row r="60" spans="1:12" ht="13.5">
      <c r="A60" s="77" t="s">
        <v>27</v>
      </c>
      <c r="B60" s="39"/>
      <c r="C60" s="6"/>
      <c r="D60" s="6"/>
      <c r="E60" s="7"/>
      <c r="F60" s="8"/>
      <c r="G60" s="6">
        <v>272300011</v>
      </c>
      <c r="H60" s="6"/>
      <c r="I60" s="9">
        <v>291951999</v>
      </c>
      <c r="J60" s="10"/>
      <c r="K60" s="6"/>
      <c r="L60" s="7"/>
    </row>
    <row r="61" spans="1:12" ht="13.5">
      <c r="A61" s="77" t="s">
        <v>28</v>
      </c>
      <c r="B61" s="39" t="s">
        <v>29</v>
      </c>
      <c r="C61" s="6"/>
      <c r="D61" s="6"/>
      <c r="E61" s="7"/>
      <c r="F61" s="8"/>
      <c r="G61" s="6">
        <v>81318184</v>
      </c>
      <c r="H61" s="6"/>
      <c r="I61" s="9">
        <v>247259846</v>
      </c>
      <c r="J61" s="10">
        <v>1500000</v>
      </c>
      <c r="K61" s="6">
        <v>1900000</v>
      </c>
      <c r="L61" s="7">
        <v>2500000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>
        <v>4526200</v>
      </c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/>
      <c r="D64" s="6"/>
      <c r="E64" s="7"/>
      <c r="F64" s="8"/>
      <c r="G64" s="6">
        <v>757377</v>
      </c>
      <c r="H64" s="6"/>
      <c r="I64" s="9">
        <v>286633</v>
      </c>
      <c r="J64" s="10"/>
      <c r="K64" s="6"/>
      <c r="L64" s="7"/>
    </row>
    <row r="65" spans="1:12" ht="13.5">
      <c r="A65" s="70" t="s">
        <v>40</v>
      </c>
      <c r="B65" s="71"/>
      <c r="C65" s="72">
        <f>SUM(C57:C64)</f>
        <v>0</v>
      </c>
      <c r="D65" s="72">
        <f aca="true" t="shared" si="8" ref="D65:L65">SUM(D57:D64)</f>
        <v>0</v>
      </c>
      <c r="E65" s="73">
        <f t="shared" si="8"/>
        <v>0</v>
      </c>
      <c r="F65" s="74">
        <f t="shared" si="8"/>
        <v>0</v>
      </c>
      <c r="G65" s="72">
        <f t="shared" si="8"/>
        <v>1751306121</v>
      </c>
      <c r="H65" s="72">
        <f>SUM(H57:H64)</f>
        <v>0</v>
      </c>
      <c r="I65" s="75">
        <f t="shared" si="8"/>
        <v>1464464925</v>
      </c>
      <c r="J65" s="82">
        <f t="shared" si="8"/>
        <v>1894450735</v>
      </c>
      <c r="K65" s="72">
        <f t="shared" si="8"/>
        <v>1833431611</v>
      </c>
      <c r="L65" s="73">
        <f t="shared" si="8"/>
        <v>1879145371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/>
      <c r="D68" s="60"/>
      <c r="E68" s="61"/>
      <c r="F68" s="62"/>
      <c r="G68" s="60">
        <v>44743000</v>
      </c>
      <c r="H68" s="60"/>
      <c r="I68" s="63">
        <v>48568824</v>
      </c>
      <c r="J68" s="64">
        <v>40994954</v>
      </c>
      <c r="K68" s="60">
        <v>34487970</v>
      </c>
      <c r="L68" s="61">
        <v>34391934</v>
      </c>
    </row>
    <row r="69" spans="1:12" ht="13.5">
      <c r="A69" s="84" t="s">
        <v>43</v>
      </c>
      <c r="B69" s="39" t="s">
        <v>44</v>
      </c>
      <c r="C69" s="60">
        <f>SUM(C75:C79)</f>
        <v>0</v>
      </c>
      <c r="D69" s="60">
        <f aca="true" t="shared" si="9" ref="D69:L69">SUM(D75:D79)</f>
        <v>0</v>
      </c>
      <c r="E69" s="61">
        <f t="shared" si="9"/>
        <v>0</v>
      </c>
      <c r="F69" s="62">
        <f t="shared" si="9"/>
        <v>0</v>
      </c>
      <c r="G69" s="60">
        <f t="shared" si="9"/>
        <v>5316627</v>
      </c>
      <c r="H69" s="60">
        <f>SUM(H75:H79)</f>
        <v>0</v>
      </c>
      <c r="I69" s="63">
        <f t="shared" si="9"/>
        <v>0</v>
      </c>
      <c r="J69" s="64">
        <f t="shared" si="9"/>
        <v>21226000</v>
      </c>
      <c r="K69" s="60">
        <f t="shared" si="9"/>
        <v>23203000</v>
      </c>
      <c r="L69" s="61">
        <f t="shared" si="9"/>
        <v>23961000</v>
      </c>
    </row>
    <row r="70" spans="1:12" ht="13.5">
      <c r="A70" s="79" t="s">
        <v>19</v>
      </c>
      <c r="B70" s="47"/>
      <c r="C70" s="6"/>
      <c r="D70" s="6"/>
      <c r="E70" s="7"/>
      <c r="F70" s="8"/>
      <c r="G70" s="6">
        <v>5316627</v>
      </c>
      <c r="H70" s="6"/>
      <c r="I70" s="9"/>
      <c r="J70" s="10">
        <v>4429000</v>
      </c>
      <c r="K70" s="6">
        <v>4645000</v>
      </c>
      <c r="L70" s="7">
        <v>4735000</v>
      </c>
    </row>
    <row r="71" spans="1:12" ht="13.5">
      <c r="A71" s="79" t="s">
        <v>20</v>
      </c>
      <c r="B71" s="47"/>
      <c r="C71" s="6"/>
      <c r="D71" s="6"/>
      <c r="E71" s="7"/>
      <c r="F71" s="8"/>
      <c r="G71" s="6"/>
      <c r="H71" s="6"/>
      <c r="I71" s="9"/>
      <c r="J71" s="10">
        <v>5357000</v>
      </c>
      <c r="K71" s="6">
        <v>5625000</v>
      </c>
      <c r="L71" s="7">
        <v>5920000</v>
      </c>
    </row>
    <row r="72" spans="1:12" ht="13.5">
      <c r="A72" s="79" t="s">
        <v>21</v>
      </c>
      <c r="B72" s="47"/>
      <c r="C72" s="6"/>
      <c r="D72" s="6"/>
      <c r="E72" s="7"/>
      <c r="F72" s="8"/>
      <c r="G72" s="6"/>
      <c r="H72" s="6"/>
      <c r="I72" s="9"/>
      <c r="J72" s="10">
        <v>2416000</v>
      </c>
      <c r="K72" s="6">
        <v>2536000</v>
      </c>
      <c r="L72" s="7">
        <v>2559000</v>
      </c>
    </row>
    <row r="73" spans="1:12" ht="13.5">
      <c r="A73" s="79" t="s">
        <v>22</v>
      </c>
      <c r="B73" s="47"/>
      <c r="C73" s="6"/>
      <c r="D73" s="6"/>
      <c r="E73" s="7"/>
      <c r="F73" s="8"/>
      <c r="G73" s="6"/>
      <c r="H73" s="6"/>
      <c r="I73" s="9"/>
      <c r="J73" s="10">
        <v>1902000</v>
      </c>
      <c r="K73" s="6">
        <v>3578000</v>
      </c>
      <c r="L73" s="7">
        <v>3677000</v>
      </c>
    </row>
    <row r="74" spans="1:12" ht="13.5">
      <c r="A74" s="79" t="s">
        <v>23</v>
      </c>
      <c r="B74" s="47"/>
      <c r="C74" s="6"/>
      <c r="D74" s="6"/>
      <c r="E74" s="7"/>
      <c r="F74" s="8"/>
      <c r="G74" s="6"/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0</v>
      </c>
      <c r="D75" s="21">
        <f aca="true" t="shared" si="10" ref="D75:L75">SUM(D70:D74)</f>
        <v>0</v>
      </c>
      <c r="E75" s="22">
        <f t="shared" si="10"/>
        <v>0</v>
      </c>
      <c r="F75" s="23">
        <f t="shared" si="10"/>
        <v>0</v>
      </c>
      <c r="G75" s="21">
        <f t="shared" si="10"/>
        <v>5316627</v>
      </c>
      <c r="H75" s="21">
        <f>SUM(H70:H74)</f>
        <v>0</v>
      </c>
      <c r="I75" s="24">
        <f t="shared" si="10"/>
        <v>0</v>
      </c>
      <c r="J75" s="25">
        <f t="shared" si="10"/>
        <v>14104000</v>
      </c>
      <c r="K75" s="21">
        <f t="shared" si="10"/>
        <v>16384000</v>
      </c>
      <c r="L75" s="22">
        <f t="shared" si="10"/>
        <v>16891000</v>
      </c>
    </row>
    <row r="76" spans="1:12" ht="13.5">
      <c r="A76" s="86" t="s">
        <v>25</v>
      </c>
      <c r="B76" s="39"/>
      <c r="C76" s="6"/>
      <c r="D76" s="6"/>
      <c r="E76" s="7"/>
      <c r="F76" s="8"/>
      <c r="G76" s="6"/>
      <c r="H76" s="6"/>
      <c r="I76" s="9"/>
      <c r="J76" s="10">
        <v>797000</v>
      </c>
      <c r="K76" s="6">
        <v>766000</v>
      </c>
      <c r="L76" s="7">
        <v>834000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>
        <v>2820000</v>
      </c>
      <c r="K78" s="6">
        <v>2000000</v>
      </c>
      <c r="L78" s="7">
        <v>3197000</v>
      </c>
    </row>
    <row r="79" spans="1:12" ht="13.5">
      <c r="A79" s="86" t="s">
        <v>28</v>
      </c>
      <c r="B79" s="39" t="s">
        <v>45</v>
      </c>
      <c r="C79" s="6"/>
      <c r="D79" s="6"/>
      <c r="E79" s="7"/>
      <c r="F79" s="8"/>
      <c r="G79" s="6"/>
      <c r="H79" s="6"/>
      <c r="I79" s="9"/>
      <c r="J79" s="10">
        <v>3505000</v>
      </c>
      <c r="K79" s="6">
        <v>4053000</v>
      </c>
      <c r="L79" s="7">
        <v>3039000</v>
      </c>
    </row>
    <row r="80" spans="1:12" ht="13.5">
      <c r="A80" s="87" t="s">
        <v>46</v>
      </c>
      <c r="B80" s="71"/>
      <c r="C80" s="72">
        <f>SUM(C68:C69)</f>
        <v>0</v>
      </c>
      <c r="D80" s="72">
        <f aca="true" t="shared" si="11" ref="D80:L80">SUM(D68:D69)</f>
        <v>0</v>
      </c>
      <c r="E80" s="73">
        <f t="shared" si="11"/>
        <v>0</v>
      </c>
      <c r="F80" s="74">
        <f t="shared" si="11"/>
        <v>0</v>
      </c>
      <c r="G80" s="72">
        <f t="shared" si="11"/>
        <v>50059627</v>
      </c>
      <c r="H80" s="72">
        <f>SUM(H68:H69)</f>
        <v>0</v>
      </c>
      <c r="I80" s="75">
        <f t="shared" si="11"/>
        <v>48568824</v>
      </c>
      <c r="J80" s="76">
        <f t="shared" si="11"/>
        <v>62220954</v>
      </c>
      <c r="K80" s="72">
        <f t="shared" si="11"/>
        <v>57690970</v>
      </c>
      <c r="L80" s="73">
        <f t="shared" si="11"/>
        <v>58352934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91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0.11220896756932924</v>
      </c>
      <c r="I82" s="98">
        <f t="shared" si="12"/>
        <v>0.38485680133657213</v>
      </c>
      <c r="J82" s="99">
        <f t="shared" si="12"/>
        <v>0.23055613043304612</v>
      </c>
      <c r="K82" s="95">
        <f t="shared" si="12"/>
        <v>0.08440111034004164</v>
      </c>
      <c r="L82" s="96">
        <f t="shared" si="12"/>
        <v>0.15913316979747918</v>
      </c>
    </row>
    <row r="83" spans="1:12" ht="13.5">
      <c r="A83" s="93" t="s">
        <v>92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0.389302405180739</v>
      </c>
      <c r="J83" s="99">
        <f t="shared" si="13"/>
        <v>0.3097942249185107</v>
      </c>
      <c r="K83" s="95">
        <f t="shared" si="13"/>
        <v>0.17632525196467058</v>
      </c>
      <c r="L83" s="96">
        <f t="shared" si="13"/>
        <v>0.29076585224896045</v>
      </c>
    </row>
    <row r="84" spans="1:12" ht="13.5">
      <c r="A84" s="93" t="s">
        <v>93</v>
      </c>
      <c r="B84" s="94"/>
      <c r="C84" s="95">
        <f aca="true" t="shared" si="14" ref="C84:L84">IF(ISERROR(ROUND(C69/C65,3)),0,(ROUND(C69/C65,3)))</f>
        <v>0</v>
      </c>
      <c r="D84" s="95">
        <f t="shared" si="14"/>
        <v>0</v>
      </c>
      <c r="E84" s="96">
        <f t="shared" si="14"/>
        <v>0</v>
      </c>
      <c r="F84" s="97">
        <f t="shared" si="14"/>
        <v>0</v>
      </c>
      <c r="G84" s="95">
        <f t="shared" si="14"/>
        <v>0.003</v>
      </c>
      <c r="H84" s="95">
        <f t="shared" si="14"/>
        <v>0</v>
      </c>
      <c r="I84" s="98">
        <f t="shared" si="14"/>
        <v>0</v>
      </c>
      <c r="J84" s="99">
        <f t="shared" si="14"/>
        <v>0.011</v>
      </c>
      <c r="K84" s="95">
        <f t="shared" si="14"/>
        <v>0.013</v>
      </c>
      <c r="L84" s="96">
        <f t="shared" si="14"/>
        <v>0.013</v>
      </c>
    </row>
    <row r="85" spans="1:12" ht="13.5">
      <c r="A85" s="93" t="s">
        <v>94</v>
      </c>
      <c r="B85" s="94"/>
      <c r="C85" s="95">
        <f aca="true" t="shared" si="15" ref="C85:L85">IF(ISERROR(ROUND((C20+C69)/C65,2)),0,(ROUND((C20+C69)/C65,2)))</f>
        <v>0</v>
      </c>
      <c r="D85" s="95">
        <f t="shared" si="15"/>
        <v>0</v>
      </c>
      <c r="E85" s="96">
        <f t="shared" si="15"/>
        <v>0</v>
      </c>
      <c r="F85" s="97">
        <f t="shared" si="15"/>
        <v>0</v>
      </c>
      <c r="G85" s="95">
        <f t="shared" si="15"/>
        <v>0</v>
      </c>
      <c r="H85" s="95">
        <f t="shared" si="15"/>
        <v>0</v>
      </c>
      <c r="I85" s="98">
        <f t="shared" si="15"/>
        <v>0.01</v>
      </c>
      <c r="J85" s="99">
        <f t="shared" si="15"/>
        <v>0.02</v>
      </c>
      <c r="K85" s="95">
        <f t="shared" si="15"/>
        <v>0.02</v>
      </c>
      <c r="L85" s="96">
        <f t="shared" si="15"/>
        <v>0.02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>
        <v>872577</v>
      </c>
      <c r="D89" s="6">
        <v>2632000</v>
      </c>
      <c r="E89" s="7">
        <v>2751633</v>
      </c>
      <c r="F89" s="8"/>
      <c r="G89" s="6">
        <v>7010059</v>
      </c>
      <c r="H89" s="6"/>
      <c r="I89" s="9">
        <v>7010061</v>
      </c>
      <c r="J89" s="10">
        <v>7010059</v>
      </c>
      <c r="K89" s="6">
        <v>7010059</v>
      </c>
      <c r="L89" s="26">
        <v>7010059</v>
      </c>
    </row>
    <row r="90" spans="1:12" ht="13.5">
      <c r="A90" s="86" t="s">
        <v>49</v>
      </c>
      <c r="B90" s="94"/>
      <c r="C90" s="11">
        <v>1758660</v>
      </c>
      <c r="D90" s="11">
        <v>6540000</v>
      </c>
      <c r="E90" s="12">
        <v>8540000</v>
      </c>
      <c r="F90" s="13"/>
      <c r="G90" s="11">
        <v>7973647</v>
      </c>
      <c r="H90" s="11"/>
      <c r="I90" s="14">
        <v>7973647</v>
      </c>
      <c r="J90" s="15">
        <v>7973647</v>
      </c>
      <c r="K90" s="11">
        <v>7973647</v>
      </c>
      <c r="L90" s="27">
        <v>8891493</v>
      </c>
    </row>
    <row r="91" spans="1:12" ht="13.5">
      <c r="A91" s="86" t="s">
        <v>50</v>
      </c>
      <c r="B91" s="94"/>
      <c r="C91" s="6">
        <v>845210</v>
      </c>
      <c r="D91" s="6">
        <v>3568700</v>
      </c>
      <c r="E91" s="7">
        <v>3568700</v>
      </c>
      <c r="F91" s="8"/>
      <c r="G91" s="6">
        <v>13568700</v>
      </c>
      <c r="H91" s="6"/>
      <c r="I91" s="9">
        <v>13568700</v>
      </c>
      <c r="J91" s="10">
        <v>3883043</v>
      </c>
      <c r="K91" s="6">
        <v>5861786</v>
      </c>
      <c r="L91" s="26">
        <v>5702174</v>
      </c>
    </row>
    <row r="92" spans="1:12" ht="13.5">
      <c r="A92" s="86" t="s">
        <v>51</v>
      </c>
      <c r="B92" s="94"/>
      <c r="C92" s="6">
        <v>233400</v>
      </c>
      <c r="D92" s="6">
        <v>1357930</v>
      </c>
      <c r="E92" s="7">
        <v>1357929</v>
      </c>
      <c r="F92" s="8"/>
      <c r="G92" s="6">
        <v>2357929</v>
      </c>
      <c r="H92" s="6">
        <v>11595184</v>
      </c>
      <c r="I92" s="9">
        <v>2357929</v>
      </c>
      <c r="J92" s="10">
        <v>2357929</v>
      </c>
      <c r="K92" s="6">
        <v>2357929</v>
      </c>
      <c r="L92" s="26">
        <v>2357929</v>
      </c>
    </row>
    <row r="93" spans="1:12" ht="13.5">
      <c r="A93" s="87" t="s">
        <v>103</v>
      </c>
      <c r="B93" s="71"/>
      <c r="C93" s="72">
        <f>SUM(C89:C92)</f>
        <v>3709847</v>
      </c>
      <c r="D93" s="72">
        <f aca="true" t="shared" si="16" ref="D93:L93">SUM(D89:D92)</f>
        <v>14098630</v>
      </c>
      <c r="E93" s="73">
        <f t="shared" si="16"/>
        <v>16218262</v>
      </c>
      <c r="F93" s="74">
        <f t="shared" si="16"/>
        <v>0</v>
      </c>
      <c r="G93" s="72">
        <f t="shared" si="16"/>
        <v>30910335</v>
      </c>
      <c r="H93" s="72">
        <f>SUM(H89:H92)</f>
        <v>11595184</v>
      </c>
      <c r="I93" s="75">
        <f t="shared" si="16"/>
        <v>30910337</v>
      </c>
      <c r="J93" s="76">
        <f t="shared" si="16"/>
        <v>21224678</v>
      </c>
      <c r="K93" s="72">
        <f t="shared" si="16"/>
        <v>23203421</v>
      </c>
      <c r="L93" s="121">
        <f t="shared" si="16"/>
        <v>23961655</v>
      </c>
    </row>
    <row r="94" spans="1:12" ht="13.5">
      <c r="A94" s="1" t="s">
        <v>95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96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97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98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99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100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101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102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74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331158475</v>
      </c>
      <c r="D5" s="40">
        <f aca="true" t="shared" si="0" ref="D5:L5">SUM(D11:D18)</f>
        <v>632551538</v>
      </c>
      <c r="E5" s="41">
        <f t="shared" si="0"/>
        <v>622119337</v>
      </c>
      <c r="F5" s="42">
        <f t="shared" si="0"/>
        <v>634699790</v>
      </c>
      <c r="G5" s="40">
        <f t="shared" si="0"/>
        <v>814170756</v>
      </c>
      <c r="H5" s="40">
        <f>SUM(H11:H18)</f>
        <v>713665990</v>
      </c>
      <c r="I5" s="43">
        <f t="shared" si="0"/>
        <v>728054856</v>
      </c>
      <c r="J5" s="44">
        <f t="shared" si="0"/>
        <v>611254155</v>
      </c>
      <c r="K5" s="40">
        <f t="shared" si="0"/>
        <v>557070400</v>
      </c>
      <c r="L5" s="41">
        <f t="shared" si="0"/>
        <v>474491500</v>
      </c>
    </row>
    <row r="6" spans="1:12" ht="13.5">
      <c r="A6" s="46" t="s">
        <v>19</v>
      </c>
      <c r="B6" s="47"/>
      <c r="C6" s="6"/>
      <c r="D6" s="6"/>
      <c r="E6" s="7"/>
      <c r="F6" s="8"/>
      <c r="G6" s="6"/>
      <c r="H6" s="6"/>
      <c r="I6" s="9"/>
      <c r="J6" s="10"/>
      <c r="K6" s="6"/>
      <c r="L6" s="7"/>
    </row>
    <row r="7" spans="1:12" ht="13.5">
      <c r="A7" s="46" t="s">
        <v>20</v>
      </c>
      <c r="B7" s="47"/>
      <c r="C7" s="6"/>
      <c r="D7" s="6"/>
      <c r="E7" s="7"/>
      <c r="F7" s="8"/>
      <c r="G7" s="6"/>
      <c r="H7" s="6"/>
      <c r="I7" s="9"/>
      <c r="J7" s="10"/>
      <c r="K7" s="6"/>
      <c r="L7" s="7"/>
    </row>
    <row r="8" spans="1:12" ht="13.5">
      <c r="A8" s="46" t="s">
        <v>21</v>
      </c>
      <c r="B8" s="47"/>
      <c r="C8" s="6">
        <v>233492475</v>
      </c>
      <c r="D8" s="6">
        <v>622541585</v>
      </c>
      <c r="E8" s="7">
        <v>617563575</v>
      </c>
      <c r="F8" s="8">
        <v>505172740</v>
      </c>
      <c r="G8" s="6">
        <v>693942302</v>
      </c>
      <c r="H8" s="6">
        <v>642053874</v>
      </c>
      <c r="I8" s="9">
        <v>675397656</v>
      </c>
      <c r="J8" s="10">
        <v>514254155</v>
      </c>
      <c r="K8" s="6">
        <v>454250400</v>
      </c>
      <c r="L8" s="7">
        <v>365502500</v>
      </c>
    </row>
    <row r="9" spans="1:12" ht="13.5">
      <c r="A9" s="46" t="s">
        <v>22</v>
      </c>
      <c r="B9" s="47"/>
      <c r="C9" s="6">
        <v>97666000</v>
      </c>
      <c r="D9" s="6"/>
      <c r="E9" s="7"/>
      <c r="F9" s="8">
        <v>5027000</v>
      </c>
      <c r="G9" s="6"/>
      <c r="H9" s="6"/>
      <c r="I9" s="9">
        <v>74298</v>
      </c>
      <c r="J9" s="10"/>
      <c r="K9" s="6"/>
      <c r="L9" s="7"/>
    </row>
    <row r="10" spans="1:12" ht="13.5">
      <c r="A10" s="46" t="s">
        <v>23</v>
      </c>
      <c r="B10" s="47"/>
      <c r="C10" s="6"/>
      <c r="D10" s="6"/>
      <c r="E10" s="7"/>
      <c r="F10" s="8"/>
      <c r="G10" s="6"/>
      <c r="H10" s="6"/>
      <c r="I10" s="9"/>
      <c r="J10" s="10"/>
      <c r="K10" s="6"/>
      <c r="L10" s="7"/>
    </row>
    <row r="11" spans="1:12" ht="13.5">
      <c r="A11" s="48" t="s">
        <v>24</v>
      </c>
      <c r="B11" s="47"/>
      <c r="C11" s="21">
        <f>SUM(C6:C10)</f>
        <v>331158475</v>
      </c>
      <c r="D11" s="21">
        <f aca="true" t="shared" si="1" ref="D11:L11">SUM(D6:D10)</f>
        <v>622541585</v>
      </c>
      <c r="E11" s="22">
        <f t="shared" si="1"/>
        <v>617563575</v>
      </c>
      <c r="F11" s="23">
        <f t="shared" si="1"/>
        <v>510199740</v>
      </c>
      <c r="G11" s="21">
        <f t="shared" si="1"/>
        <v>693942302</v>
      </c>
      <c r="H11" s="21">
        <f>SUM(H6:H10)</f>
        <v>642053874</v>
      </c>
      <c r="I11" s="24">
        <f t="shared" si="1"/>
        <v>675471954</v>
      </c>
      <c r="J11" s="25">
        <f t="shared" si="1"/>
        <v>514254155</v>
      </c>
      <c r="K11" s="21">
        <f t="shared" si="1"/>
        <v>454250400</v>
      </c>
      <c r="L11" s="22">
        <f t="shared" si="1"/>
        <v>365502500</v>
      </c>
    </row>
    <row r="12" spans="1:12" ht="13.5">
      <c r="A12" s="49" t="s">
        <v>25</v>
      </c>
      <c r="B12" s="39"/>
      <c r="C12" s="6"/>
      <c r="D12" s="6"/>
      <c r="E12" s="7"/>
      <c r="F12" s="8"/>
      <c r="G12" s="6"/>
      <c r="H12" s="6"/>
      <c r="I12" s="9"/>
      <c r="J12" s="10"/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/>
      <c r="D15" s="6">
        <v>9929335</v>
      </c>
      <c r="E15" s="7">
        <v>4555762</v>
      </c>
      <c r="F15" s="8">
        <v>124500050</v>
      </c>
      <c r="G15" s="6">
        <v>120228454</v>
      </c>
      <c r="H15" s="6">
        <v>71612116</v>
      </c>
      <c r="I15" s="9">
        <v>49653232</v>
      </c>
      <c r="J15" s="10">
        <v>97000000</v>
      </c>
      <c r="K15" s="6">
        <v>102820000</v>
      </c>
      <c r="L15" s="7">
        <v>108989000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>
        <v>80618</v>
      </c>
      <c r="E18" s="17"/>
      <c r="F18" s="18"/>
      <c r="G18" s="16"/>
      <c r="H18" s="16"/>
      <c r="I18" s="19">
        <v>2929670</v>
      </c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0</v>
      </c>
      <c r="D36" s="6">
        <f t="shared" si="4"/>
        <v>0</v>
      </c>
      <c r="E36" s="7">
        <f t="shared" si="4"/>
        <v>0</v>
      </c>
      <c r="F36" s="8">
        <f t="shared" si="4"/>
        <v>0</v>
      </c>
      <c r="G36" s="6">
        <f t="shared" si="4"/>
        <v>0</v>
      </c>
      <c r="H36" s="6">
        <f>H6+H21</f>
        <v>0</v>
      </c>
      <c r="I36" s="9">
        <f t="shared" si="4"/>
        <v>0</v>
      </c>
      <c r="J36" s="10">
        <f t="shared" si="4"/>
        <v>0</v>
      </c>
      <c r="K36" s="6">
        <f t="shared" si="4"/>
        <v>0</v>
      </c>
      <c r="L36" s="7">
        <f t="shared" si="4"/>
        <v>0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0</v>
      </c>
      <c r="E37" s="7">
        <f t="shared" si="4"/>
        <v>0</v>
      </c>
      <c r="F37" s="8">
        <f t="shared" si="4"/>
        <v>0</v>
      </c>
      <c r="G37" s="6">
        <f t="shared" si="4"/>
        <v>0</v>
      </c>
      <c r="H37" s="6">
        <f>H7+H22</f>
        <v>0</v>
      </c>
      <c r="I37" s="9">
        <f t="shared" si="4"/>
        <v>0</v>
      </c>
      <c r="J37" s="10">
        <f t="shared" si="4"/>
        <v>0</v>
      </c>
      <c r="K37" s="6">
        <f t="shared" si="4"/>
        <v>0</v>
      </c>
      <c r="L37" s="7">
        <f t="shared" si="4"/>
        <v>0</v>
      </c>
    </row>
    <row r="38" spans="1:12" ht="13.5">
      <c r="A38" s="46" t="s">
        <v>21</v>
      </c>
      <c r="B38" s="47"/>
      <c r="C38" s="6">
        <f t="shared" si="4"/>
        <v>233492475</v>
      </c>
      <c r="D38" s="6">
        <f t="shared" si="4"/>
        <v>622541585</v>
      </c>
      <c r="E38" s="7">
        <f t="shared" si="4"/>
        <v>617563575</v>
      </c>
      <c r="F38" s="8">
        <f t="shared" si="4"/>
        <v>505172740</v>
      </c>
      <c r="G38" s="6">
        <f t="shared" si="4"/>
        <v>693942302</v>
      </c>
      <c r="H38" s="6">
        <f>H8+H23</f>
        <v>642053874</v>
      </c>
      <c r="I38" s="9">
        <f t="shared" si="4"/>
        <v>675397656</v>
      </c>
      <c r="J38" s="10">
        <f t="shared" si="4"/>
        <v>514254155</v>
      </c>
      <c r="K38" s="6">
        <f t="shared" si="4"/>
        <v>454250400</v>
      </c>
      <c r="L38" s="7">
        <f t="shared" si="4"/>
        <v>365502500</v>
      </c>
    </row>
    <row r="39" spans="1:12" ht="13.5">
      <c r="A39" s="46" t="s">
        <v>22</v>
      </c>
      <c r="B39" s="47"/>
      <c r="C39" s="6">
        <f t="shared" si="4"/>
        <v>97666000</v>
      </c>
      <c r="D39" s="6">
        <f t="shared" si="4"/>
        <v>0</v>
      </c>
      <c r="E39" s="7">
        <f t="shared" si="4"/>
        <v>0</v>
      </c>
      <c r="F39" s="8">
        <f t="shared" si="4"/>
        <v>5027000</v>
      </c>
      <c r="G39" s="6">
        <f t="shared" si="4"/>
        <v>0</v>
      </c>
      <c r="H39" s="6">
        <f>H9+H24</f>
        <v>0</v>
      </c>
      <c r="I39" s="9">
        <f t="shared" si="4"/>
        <v>74298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0</v>
      </c>
      <c r="E40" s="7">
        <f t="shared" si="4"/>
        <v>0</v>
      </c>
      <c r="F40" s="8">
        <f t="shared" si="4"/>
        <v>0</v>
      </c>
      <c r="G40" s="6">
        <f t="shared" si="4"/>
        <v>0</v>
      </c>
      <c r="H40" s="6">
        <f>H10+H25</f>
        <v>0</v>
      </c>
      <c r="I40" s="9">
        <f t="shared" si="4"/>
        <v>0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331158475</v>
      </c>
      <c r="D41" s="21">
        <f aca="true" t="shared" si="5" ref="D41:L41">SUM(D36:D40)</f>
        <v>622541585</v>
      </c>
      <c r="E41" s="22">
        <f t="shared" si="5"/>
        <v>617563575</v>
      </c>
      <c r="F41" s="23">
        <f t="shared" si="5"/>
        <v>510199740</v>
      </c>
      <c r="G41" s="21">
        <f t="shared" si="5"/>
        <v>693942302</v>
      </c>
      <c r="H41" s="21">
        <f>SUM(H36:H40)</f>
        <v>642053874</v>
      </c>
      <c r="I41" s="24">
        <f t="shared" si="5"/>
        <v>675471954</v>
      </c>
      <c r="J41" s="25">
        <f t="shared" si="5"/>
        <v>514254155</v>
      </c>
      <c r="K41" s="21">
        <f t="shared" si="5"/>
        <v>454250400</v>
      </c>
      <c r="L41" s="22">
        <f t="shared" si="5"/>
        <v>365502500</v>
      </c>
    </row>
    <row r="42" spans="1:12" ht="13.5">
      <c r="A42" s="49" t="s">
        <v>25</v>
      </c>
      <c r="B42" s="39"/>
      <c r="C42" s="6">
        <f t="shared" si="4"/>
        <v>0</v>
      </c>
      <c r="D42" s="6">
        <f t="shared" si="4"/>
        <v>0</v>
      </c>
      <c r="E42" s="61">
        <f t="shared" si="4"/>
        <v>0</v>
      </c>
      <c r="F42" s="62">
        <f t="shared" si="4"/>
        <v>0</v>
      </c>
      <c r="G42" s="60">
        <f t="shared" si="4"/>
        <v>0</v>
      </c>
      <c r="H42" s="60">
        <f t="shared" si="4"/>
        <v>0</v>
      </c>
      <c r="I42" s="63">
        <f t="shared" si="4"/>
        <v>0</v>
      </c>
      <c r="J42" s="64">
        <f t="shared" si="4"/>
        <v>0</v>
      </c>
      <c r="K42" s="60">
        <f t="shared" si="4"/>
        <v>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0</v>
      </c>
      <c r="D45" s="6">
        <f t="shared" si="4"/>
        <v>9929335</v>
      </c>
      <c r="E45" s="61">
        <f t="shared" si="4"/>
        <v>4555762</v>
      </c>
      <c r="F45" s="62">
        <f t="shared" si="4"/>
        <v>124500050</v>
      </c>
      <c r="G45" s="60">
        <f t="shared" si="4"/>
        <v>120228454</v>
      </c>
      <c r="H45" s="60">
        <f t="shared" si="4"/>
        <v>71612116</v>
      </c>
      <c r="I45" s="63">
        <f t="shared" si="4"/>
        <v>49653232</v>
      </c>
      <c r="J45" s="64">
        <f t="shared" si="4"/>
        <v>97000000</v>
      </c>
      <c r="K45" s="60">
        <f t="shared" si="4"/>
        <v>102820000</v>
      </c>
      <c r="L45" s="61">
        <f t="shared" si="4"/>
        <v>108989000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80618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2929670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331158475</v>
      </c>
      <c r="D49" s="72">
        <f aca="true" t="shared" si="6" ref="D49:L49">SUM(D41:D48)</f>
        <v>632551538</v>
      </c>
      <c r="E49" s="73">
        <f t="shared" si="6"/>
        <v>622119337</v>
      </c>
      <c r="F49" s="74">
        <f t="shared" si="6"/>
        <v>634699790</v>
      </c>
      <c r="G49" s="72">
        <f t="shared" si="6"/>
        <v>814170756</v>
      </c>
      <c r="H49" s="72">
        <f>SUM(H41:H48)</f>
        <v>713665990</v>
      </c>
      <c r="I49" s="75">
        <f t="shared" si="6"/>
        <v>728054856</v>
      </c>
      <c r="J49" s="76">
        <f t="shared" si="6"/>
        <v>611254155</v>
      </c>
      <c r="K49" s="72">
        <f t="shared" si="6"/>
        <v>557070400</v>
      </c>
      <c r="L49" s="73">
        <f t="shared" si="6"/>
        <v>474491500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/>
      <c r="D52" s="6"/>
      <c r="E52" s="7"/>
      <c r="F52" s="8"/>
      <c r="G52" s="6"/>
      <c r="H52" s="6"/>
      <c r="I52" s="9"/>
      <c r="J52" s="10"/>
      <c r="K52" s="6"/>
      <c r="L52" s="7"/>
    </row>
    <row r="53" spans="1:12" ht="13.5">
      <c r="A53" s="79" t="s">
        <v>20</v>
      </c>
      <c r="B53" s="47"/>
      <c r="C53" s="6"/>
      <c r="D53" s="6"/>
      <c r="E53" s="7"/>
      <c r="F53" s="8"/>
      <c r="G53" s="6"/>
      <c r="H53" s="6"/>
      <c r="I53" s="9"/>
      <c r="J53" s="10"/>
      <c r="K53" s="6"/>
      <c r="L53" s="7"/>
    </row>
    <row r="54" spans="1:12" ht="13.5">
      <c r="A54" s="79" t="s">
        <v>21</v>
      </c>
      <c r="B54" s="47"/>
      <c r="C54" s="6">
        <v>2741986308</v>
      </c>
      <c r="D54" s="6">
        <v>973136159</v>
      </c>
      <c r="E54" s="7">
        <v>782548426</v>
      </c>
      <c r="F54" s="8">
        <v>-1000</v>
      </c>
      <c r="G54" s="6">
        <v>123091000</v>
      </c>
      <c r="H54" s="6"/>
      <c r="I54" s="9">
        <v>1234211087</v>
      </c>
      <c r="J54" s="10">
        <v>1400093124</v>
      </c>
      <c r="K54" s="6">
        <v>1682713000</v>
      </c>
      <c r="L54" s="7">
        <v>1859300000</v>
      </c>
    </row>
    <row r="55" spans="1:12" ht="13.5">
      <c r="A55" s="79" t="s">
        <v>22</v>
      </c>
      <c r="B55" s="47"/>
      <c r="C55" s="6">
        <v>426661700</v>
      </c>
      <c r="D55" s="6"/>
      <c r="E55" s="7"/>
      <c r="F55" s="8">
        <v>950</v>
      </c>
      <c r="G55" s="6">
        <v>-5026050</v>
      </c>
      <c r="H55" s="6"/>
      <c r="I55" s="9">
        <v>74298</v>
      </c>
      <c r="J55" s="10"/>
      <c r="K55" s="6"/>
      <c r="L55" s="7"/>
    </row>
    <row r="56" spans="1:12" ht="13.5">
      <c r="A56" s="79" t="s">
        <v>23</v>
      </c>
      <c r="B56" s="47"/>
      <c r="C56" s="6">
        <v>53452878</v>
      </c>
      <c r="D56" s="6">
        <v>2285596353</v>
      </c>
      <c r="E56" s="7">
        <v>2534092616</v>
      </c>
      <c r="F56" s="8"/>
      <c r="G56" s="6"/>
      <c r="H56" s="6"/>
      <c r="I56" s="9">
        <v>2651513703</v>
      </c>
      <c r="J56" s="10">
        <v>3731772516</v>
      </c>
      <c r="K56" s="6">
        <v>3988986300</v>
      </c>
      <c r="L56" s="7">
        <v>4268621179</v>
      </c>
    </row>
    <row r="57" spans="1:12" ht="13.5">
      <c r="A57" s="80" t="s">
        <v>24</v>
      </c>
      <c r="B57" s="47"/>
      <c r="C57" s="21">
        <f>SUM(C52:C56)</f>
        <v>3222100886</v>
      </c>
      <c r="D57" s="21">
        <f aca="true" t="shared" si="7" ref="D57:L57">SUM(D52:D56)</f>
        <v>3258732512</v>
      </c>
      <c r="E57" s="22">
        <f t="shared" si="7"/>
        <v>3316641042</v>
      </c>
      <c r="F57" s="23">
        <f t="shared" si="7"/>
        <v>-50</v>
      </c>
      <c r="G57" s="21">
        <f t="shared" si="7"/>
        <v>118064950</v>
      </c>
      <c r="H57" s="21">
        <f>SUM(H52:H56)</f>
        <v>0</v>
      </c>
      <c r="I57" s="24">
        <f t="shared" si="7"/>
        <v>3885799088</v>
      </c>
      <c r="J57" s="25">
        <f t="shared" si="7"/>
        <v>5131865640</v>
      </c>
      <c r="K57" s="21">
        <f t="shared" si="7"/>
        <v>5671699300</v>
      </c>
      <c r="L57" s="22">
        <f t="shared" si="7"/>
        <v>6127921179</v>
      </c>
    </row>
    <row r="58" spans="1:12" ht="13.5">
      <c r="A58" s="77" t="s">
        <v>25</v>
      </c>
      <c r="B58" s="39"/>
      <c r="C58" s="6"/>
      <c r="D58" s="6"/>
      <c r="E58" s="7"/>
      <c r="F58" s="8"/>
      <c r="G58" s="6"/>
      <c r="H58" s="6"/>
      <c r="I58" s="9"/>
      <c r="J58" s="10"/>
      <c r="K58" s="6"/>
      <c r="L58" s="7"/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/>
      <c r="D60" s="6"/>
      <c r="E60" s="7"/>
      <c r="F60" s="8"/>
      <c r="G60" s="6"/>
      <c r="H60" s="6"/>
      <c r="I60" s="9"/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55050752</v>
      </c>
      <c r="D61" s="6">
        <v>109263409</v>
      </c>
      <c r="E61" s="7">
        <v>99667689</v>
      </c>
      <c r="F61" s="8">
        <v>50</v>
      </c>
      <c r="G61" s="6">
        <v>5027050</v>
      </c>
      <c r="H61" s="6"/>
      <c r="I61" s="9">
        <v>133075508</v>
      </c>
      <c r="J61" s="10">
        <v>485288</v>
      </c>
      <c r="K61" s="6">
        <v>514405</v>
      </c>
      <c r="L61" s="7">
        <v>545269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915282</v>
      </c>
      <c r="D64" s="6">
        <v>669917</v>
      </c>
      <c r="E64" s="7">
        <v>457820</v>
      </c>
      <c r="F64" s="8">
        <v>443005</v>
      </c>
      <c r="G64" s="6"/>
      <c r="H64" s="6"/>
      <c r="I64" s="9">
        <v>5462248</v>
      </c>
      <c r="J64" s="10">
        <v>107270027</v>
      </c>
      <c r="K64" s="6">
        <v>113706230</v>
      </c>
      <c r="L64" s="7">
        <v>120528604</v>
      </c>
    </row>
    <row r="65" spans="1:12" ht="13.5">
      <c r="A65" s="70" t="s">
        <v>40</v>
      </c>
      <c r="B65" s="71"/>
      <c r="C65" s="72">
        <f>SUM(C57:C64)</f>
        <v>3278066920</v>
      </c>
      <c r="D65" s="72">
        <f aca="true" t="shared" si="8" ref="D65:L65">SUM(D57:D64)</f>
        <v>3368665838</v>
      </c>
      <c r="E65" s="73">
        <f t="shared" si="8"/>
        <v>3416766551</v>
      </c>
      <c r="F65" s="74">
        <f t="shared" si="8"/>
        <v>443005</v>
      </c>
      <c r="G65" s="72">
        <f t="shared" si="8"/>
        <v>123092000</v>
      </c>
      <c r="H65" s="72">
        <f>SUM(H57:H64)</f>
        <v>0</v>
      </c>
      <c r="I65" s="75">
        <f t="shared" si="8"/>
        <v>4024336844</v>
      </c>
      <c r="J65" s="82">
        <f t="shared" si="8"/>
        <v>5239620955</v>
      </c>
      <c r="K65" s="72">
        <f t="shared" si="8"/>
        <v>5785919935</v>
      </c>
      <c r="L65" s="73">
        <f t="shared" si="8"/>
        <v>6248995052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91602438</v>
      </c>
      <c r="D68" s="60">
        <v>122386583</v>
      </c>
      <c r="E68" s="61">
        <v>158329159</v>
      </c>
      <c r="F68" s="62">
        <v>130000000</v>
      </c>
      <c r="G68" s="60">
        <v>158000000</v>
      </c>
      <c r="H68" s="60"/>
      <c r="I68" s="63">
        <v>120116065</v>
      </c>
      <c r="J68" s="64">
        <v>179999982</v>
      </c>
      <c r="K68" s="60">
        <v>190800260</v>
      </c>
      <c r="L68" s="61">
        <v>202248000</v>
      </c>
    </row>
    <row r="69" spans="1:12" ht="13.5">
      <c r="A69" s="84" t="s">
        <v>43</v>
      </c>
      <c r="B69" s="39" t="s">
        <v>44</v>
      </c>
      <c r="C69" s="60">
        <f>SUM(C75:C79)</f>
        <v>91602438</v>
      </c>
      <c r="D69" s="60">
        <f aca="true" t="shared" si="9" ref="D69:L69">SUM(D75:D79)</f>
        <v>13184178</v>
      </c>
      <c r="E69" s="61">
        <f t="shared" si="9"/>
        <v>51098862</v>
      </c>
      <c r="F69" s="62">
        <f t="shared" si="9"/>
        <v>60687000</v>
      </c>
      <c r="G69" s="60">
        <f t="shared" si="9"/>
        <v>60687000</v>
      </c>
      <c r="H69" s="60">
        <f>SUM(H75:H79)</f>
        <v>0</v>
      </c>
      <c r="I69" s="63">
        <f t="shared" si="9"/>
        <v>69121032</v>
      </c>
      <c r="J69" s="64">
        <f t="shared" si="9"/>
        <v>54165000</v>
      </c>
      <c r="K69" s="60">
        <f t="shared" si="9"/>
        <v>57414000</v>
      </c>
      <c r="L69" s="61">
        <f t="shared" si="9"/>
        <v>60860000</v>
      </c>
    </row>
    <row r="70" spans="1:12" ht="13.5">
      <c r="A70" s="79" t="s">
        <v>19</v>
      </c>
      <c r="B70" s="47"/>
      <c r="C70" s="6"/>
      <c r="D70" s="6"/>
      <c r="E70" s="7"/>
      <c r="F70" s="8"/>
      <c r="G70" s="6"/>
      <c r="H70" s="6"/>
      <c r="I70" s="9"/>
      <c r="J70" s="10"/>
      <c r="K70" s="6"/>
      <c r="L70" s="7"/>
    </row>
    <row r="71" spans="1:12" ht="13.5">
      <c r="A71" s="79" t="s">
        <v>20</v>
      </c>
      <c r="B71" s="47"/>
      <c r="C71" s="6"/>
      <c r="D71" s="6"/>
      <c r="E71" s="7"/>
      <c r="F71" s="8"/>
      <c r="G71" s="6"/>
      <c r="H71" s="6"/>
      <c r="I71" s="9"/>
      <c r="J71" s="10"/>
      <c r="K71" s="6"/>
      <c r="L71" s="7"/>
    </row>
    <row r="72" spans="1:12" ht="13.5">
      <c r="A72" s="79" t="s">
        <v>21</v>
      </c>
      <c r="B72" s="47"/>
      <c r="C72" s="6">
        <v>90957616</v>
      </c>
      <c r="D72" s="6">
        <v>9711770</v>
      </c>
      <c r="E72" s="7">
        <v>43658122</v>
      </c>
      <c r="F72" s="8">
        <v>21645000</v>
      </c>
      <c r="G72" s="6">
        <v>21645000</v>
      </c>
      <c r="H72" s="6"/>
      <c r="I72" s="9">
        <v>60690377</v>
      </c>
      <c r="J72" s="10">
        <v>46278000</v>
      </c>
      <c r="K72" s="6">
        <v>49054000</v>
      </c>
      <c r="L72" s="7">
        <v>51998000</v>
      </c>
    </row>
    <row r="73" spans="1:12" ht="13.5">
      <c r="A73" s="79" t="s">
        <v>22</v>
      </c>
      <c r="B73" s="47"/>
      <c r="C73" s="6"/>
      <c r="D73" s="6"/>
      <c r="E73" s="7"/>
      <c r="F73" s="8">
        <v>17720000</v>
      </c>
      <c r="G73" s="6">
        <v>17720000</v>
      </c>
      <c r="H73" s="6"/>
      <c r="I73" s="9"/>
      <c r="J73" s="10"/>
      <c r="K73" s="6"/>
      <c r="L73" s="7"/>
    </row>
    <row r="74" spans="1:12" ht="13.5">
      <c r="A74" s="79" t="s">
        <v>23</v>
      </c>
      <c r="B74" s="47"/>
      <c r="C74" s="6"/>
      <c r="D74" s="6"/>
      <c r="E74" s="7"/>
      <c r="F74" s="8"/>
      <c r="G74" s="6"/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90957616</v>
      </c>
      <c r="D75" s="21">
        <f aca="true" t="shared" si="10" ref="D75:L75">SUM(D70:D74)</f>
        <v>9711770</v>
      </c>
      <c r="E75" s="22">
        <f t="shared" si="10"/>
        <v>43658122</v>
      </c>
      <c r="F75" s="23">
        <f t="shared" si="10"/>
        <v>39365000</v>
      </c>
      <c r="G75" s="21">
        <f t="shared" si="10"/>
        <v>39365000</v>
      </c>
      <c r="H75" s="21">
        <f>SUM(H70:H74)</f>
        <v>0</v>
      </c>
      <c r="I75" s="24">
        <f t="shared" si="10"/>
        <v>60690377</v>
      </c>
      <c r="J75" s="25">
        <f t="shared" si="10"/>
        <v>46278000</v>
      </c>
      <c r="K75" s="21">
        <f t="shared" si="10"/>
        <v>49054000</v>
      </c>
      <c r="L75" s="22">
        <f t="shared" si="10"/>
        <v>51998000</v>
      </c>
    </row>
    <row r="76" spans="1:12" ht="13.5">
      <c r="A76" s="86" t="s">
        <v>25</v>
      </c>
      <c r="B76" s="39"/>
      <c r="C76" s="6"/>
      <c r="D76" s="6"/>
      <c r="E76" s="7"/>
      <c r="F76" s="8"/>
      <c r="G76" s="6"/>
      <c r="H76" s="6"/>
      <c r="I76" s="9"/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>
        <v>7887000</v>
      </c>
      <c r="K78" s="6">
        <v>8360000</v>
      </c>
      <c r="L78" s="7">
        <v>8862000</v>
      </c>
    </row>
    <row r="79" spans="1:12" ht="13.5">
      <c r="A79" s="86" t="s">
        <v>28</v>
      </c>
      <c r="B79" s="39" t="s">
        <v>45</v>
      </c>
      <c r="C79" s="6">
        <v>644822</v>
      </c>
      <c r="D79" s="6">
        <v>3472408</v>
      </c>
      <c r="E79" s="7">
        <v>7440740</v>
      </c>
      <c r="F79" s="8">
        <v>21322000</v>
      </c>
      <c r="G79" s="6">
        <v>21322000</v>
      </c>
      <c r="H79" s="6"/>
      <c r="I79" s="9">
        <v>8430655</v>
      </c>
      <c r="J79" s="10"/>
      <c r="K79" s="6"/>
      <c r="L79" s="7"/>
    </row>
    <row r="80" spans="1:12" ht="13.5">
      <c r="A80" s="87" t="s">
        <v>46</v>
      </c>
      <c r="B80" s="71"/>
      <c r="C80" s="72">
        <f>SUM(C68:C69)</f>
        <v>183204876</v>
      </c>
      <c r="D80" s="72">
        <f aca="true" t="shared" si="11" ref="D80:L80">SUM(D68:D69)</f>
        <v>135570761</v>
      </c>
      <c r="E80" s="73">
        <f t="shared" si="11"/>
        <v>209428021</v>
      </c>
      <c r="F80" s="74">
        <f t="shared" si="11"/>
        <v>190687000</v>
      </c>
      <c r="G80" s="72">
        <f t="shared" si="11"/>
        <v>218687000</v>
      </c>
      <c r="H80" s="72">
        <f>SUM(H68:H69)</f>
        <v>0</v>
      </c>
      <c r="I80" s="75">
        <f t="shared" si="11"/>
        <v>189237097</v>
      </c>
      <c r="J80" s="76">
        <f t="shared" si="11"/>
        <v>234164982</v>
      </c>
      <c r="K80" s="72">
        <f t="shared" si="11"/>
        <v>248214260</v>
      </c>
      <c r="L80" s="73">
        <f t="shared" si="11"/>
        <v>263108000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91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92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93</v>
      </c>
      <c r="B84" s="94"/>
      <c r="C84" s="95">
        <f aca="true" t="shared" si="14" ref="C84:L84">IF(ISERROR(ROUND(C69/C65,3)),0,(ROUND(C69/C65,3)))</f>
        <v>0.028</v>
      </c>
      <c r="D84" s="95">
        <f t="shared" si="14"/>
        <v>0.004</v>
      </c>
      <c r="E84" s="96">
        <f t="shared" si="14"/>
        <v>0.015</v>
      </c>
      <c r="F84" s="97">
        <f t="shared" si="14"/>
        <v>136.989</v>
      </c>
      <c r="G84" s="95">
        <f t="shared" si="14"/>
        <v>0.493</v>
      </c>
      <c r="H84" s="95">
        <f t="shared" si="14"/>
        <v>0</v>
      </c>
      <c r="I84" s="98">
        <f t="shared" si="14"/>
        <v>0.017</v>
      </c>
      <c r="J84" s="99">
        <f t="shared" si="14"/>
        <v>0.01</v>
      </c>
      <c r="K84" s="95">
        <f t="shared" si="14"/>
        <v>0.01</v>
      </c>
      <c r="L84" s="96">
        <f t="shared" si="14"/>
        <v>0.01</v>
      </c>
    </row>
    <row r="85" spans="1:12" ht="13.5">
      <c r="A85" s="93" t="s">
        <v>94</v>
      </c>
      <c r="B85" s="94"/>
      <c r="C85" s="95">
        <f aca="true" t="shared" si="15" ref="C85:L85">IF(ISERROR(ROUND((C20+C69)/C65,2)),0,(ROUND((C20+C69)/C65,2)))</f>
        <v>0.03</v>
      </c>
      <c r="D85" s="95">
        <f t="shared" si="15"/>
        <v>0</v>
      </c>
      <c r="E85" s="96">
        <f t="shared" si="15"/>
        <v>0.01</v>
      </c>
      <c r="F85" s="97">
        <f t="shared" si="15"/>
        <v>136.99</v>
      </c>
      <c r="G85" s="95">
        <f t="shared" si="15"/>
        <v>0.49</v>
      </c>
      <c r="H85" s="95">
        <f t="shared" si="15"/>
        <v>0</v>
      </c>
      <c r="I85" s="98">
        <f t="shared" si="15"/>
        <v>0.02</v>
      </c>
      <c r="J85" s="99">
        <f t="shared" si="15"/>
        <v>0.01</v>
      </c>
      <c r="K85" s="95">
        <f t="shared" si="15"/>
        <v>0.01</v>
      </c>
      <c r="L85" s="96">
        <f t="shared" si="15"/>
        <v>0.01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/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>
        <v>34005060</v>
      </c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>
        <v>16806746</v>
      </c>
      <c r="I92" s="9"/>
      <c r="J92" s="10"/>
      <c r="K92" s="6"/>
      <c r="L92" s="26"/>
    </row>
    <row r="93" spans="1:12" ht="13.5">
      <c r="A93" s="87" t="s">
        <v>103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0</v>
      </c>
      <c r="G93" s="72">
        <f t="shared" si="16"/>
        <v>0</v>
      </c>
      <c r="H93" s="72">
        <f>SUM(H89:H92)</f>
        <v>50811806</v>
      </c>
      <c r="I93" s="75">
        <f t="shared" si="16"/>
        <v>0</v>
      </c>
      <c r="J93" s="76">
        <f t="shared" si="16"/>
        <v>0</v>
      </c>
      <c r="K93" s="72">
        <f t="shared" si="16"/>
        <v>0</v>
      </c>
      <c r="L93" s="121">
        <f t="shared" si="16"/>
        <v>0</v>
      </c>
    </row>
    <row r="94" spans="1:12" ht="13.5">
      <c r="A94" s="1" t="s">
        <v>95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96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97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98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99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100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101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102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75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33329799</v>
      </c>
      <c r="D5" s="40">
        <f aca="true" t="shared" si="0" ref="D5:L5">SUM(D11:D18)</f>
        <v>47583601</v>
      </c>
      <c r="E5" s="41">
        <f t="shared" si="0"/>
        <v>43883576</v>
      </c>
      <c r="F5" s="42">
        <f t="shared" si="0"/>
        <v>53371856</v>
      </c>
      <c r="G5" s="40">
        <f t="shared" si="0"/>
        <v>64134613</v>
      </c>
      <c r="H5" s="40">
        <f>SUM(H11:H18)</f>
        <v>41262362</v>
      </c>
      <c r="I5" s="43">
        <f t="shared" si="0"/>
        <v>56064980</v>
      </c>
      <c r="J5" s="44">
        <f t="shared" si="0"/>
        <v>88177500</v>
      </c>
      <c r="K5" s="40">
        <f t="shared" si="0"/>
        <v>93205280</v>
      </c>
      <c r="L5" s="41">
        <f t="shared" si="0"/>
        <v>98424465</v>
      </c>
    </row>
    <row r="6" spans="1:12" ht="13.5">
      <c r="A6" s="46" t="s">
        <v>19</v>
      </c>
      <c r="B6" s="47"/>
      <c r="C6" s="6">
        <v>21311334</v>
      </c>
      <c r="D6" s="6">
        <v>24140575</v>
      </c>
      <c r="E6" s="7"/>
      <c r="F6" s="8">
        <v>42480600</v>
      </c>
      <c r="G6" s="6">
        <v>40387500</v>
      </c>
      <c r="H6" s="6">
        <v>30586217</v>
      </c>
      <c r="I6" s="9">
        <v>17796204</v>
      </c>
      <c r="J6" s="10">
        <v>41607650</v>
      </c>
      <c r="K6" s="6">
        <v>43872450</v>
      </c>
      <c r="L6" s="7">
        <v>46258118</v>
      </c>
    </row>
    <row r="7" spans="1:12" ht="13.5">
      <c r="A7" s="46" t="s">
        <v>20</v>
      </c>
      <c r="B7" s="47"/>
      <c r="C7" s="6">
        <v>5686551</v>
      </c>
      <c r="D7" s="6"/>
      <c r="E7" s="7"/>
      <c r="F7" s="8">
        <v>3650000</v>
      </c>
      <c r="G7" s="6">
        <v>200000</v>
      </c>
      <c r="H7" s="6">
        <v>722928</v>
      </c>
      <c r="I7" s="9">
        <v>3393712</v>
      </c>
      <c r="J7" s="10">
        <v>4468482</v>
      </c>
      <c r="K7" s="6">
        <v>4723185</v>
      </c>
      <c r="L7" s="7">
        <v>4987684</v>
      </c>
    </row>
    <row r="8" spans="1:12" ht="13.5">
      <c r="A8" s="46" t="s">
        <v>21</v>
      </c>
      <c r="B8" s="47"/>
      <c r="C8" s="6"/>
      <c r="D8" s="6"/>
      <c r="E8" s="7"/>
      <c r="F8" s="8"/>
      <c r="G8" s="6"/>
      <c r="H8" s="6"/>
      <c r="I8" s="9"/>
      <c r="J8" s="10"/>
      <c r="K8" s="6"/>
      <c r="L8" s="7"/>
    </row>
    <row r="9" spans="1:12" ht="13.5">
      <c r="A9" s="46" t="s">
        <v>22</v>
      </c>
      <c r="B9" s="47"/>
      <c r="C9" s="6"/>
      <c r="D9" s="6"/>
      <c r="E9" s="7"/>
      <c r="F9" s="8"/>
      <c r="G9" s="6"/>
      <c r="H9" s="6"/>
      <c r="I9" s="9"/>
      <c r="J9" s="10"/>
      <c r="K9" s="6"/>
      <c r="L9" s="7"/>
    </row>
    <row r="10" spans="1:12" ht="13.5">
      <c r="A10" s="46" t="s">
        <v>23</v>
      </c>
      <c r="B10" s="47"/>
      <c r="C10" s="6"/>
      <c r="D10" s="6"/>
      <c r="E10" s="7">
        <v>25989342</v>
      </c>
      <c r="F10" s="8">
        <v>750000</v>
      </c>
      <c r="G10" s="6"/>
      <c r="H10" s="6">
        <v>1835900</v>
      </c>
      <c r="I10" s="9">
        <v>14168022</v>
      </c>
      <c r="J10" s="10"/>
      <c r="K10" s="6"/>
      <c r="L10" s="7"/>
    </row>
    <row r="11" spans="1:12" ht="13.5">
      <c r="A11" s="48" t="s">
        <v>24</v>
      </c>
      <c r="B11" s="47"/>
      <c r="C11" s="21">
        <f>SUM(C6:C10)</f>
        <v>26997885</v>
      </c>
      <c r="D11" s="21">
        <f aca="true" t="shared" si="1" ref="D11:L11">SUM(D6:D10)</f>
        <v>24140575</v>
      </c>
      <c r="E11" s="22">
        <f t="shared" si="1"/>
        <v>25989342</v>
      </c>
      <c r="F11" s="23">
        <f t="shared" si="1"/>
        <v>46880600</v>
      </c>
      <c r="G11" s="21">
        <f t="shared" si="1"/>
        <v>40587500</v>
      </c>
      <c r="H11" s="21">
        <f>SUM(H6:H10)</f>
        <v>33145045</v>
      </c>
      <c r="I11" s="24">
        <f t="shared" si="1"/>
        <v>35357938</v>
      </c>
      <c r="J11" s="25">
        <f t="shared" si="1"/>
        <v>46076132</v>
      </c>
      <c r="K11" s="21">
        <f t="shared" si="1"/>
        <v>48595635</v>
      </c>
      <c r="L11" s="22">
        <f t="shared" si="1"/>
        <v>51245802</v>
      </c>
    </row>
    <row r="12" spans="1:12" ht="13.5">
      <c r="A12" s="49" t="s">
        <v>25</v>
      </c>
      <c r="B12" s="39"/>
      <c r="C12" s="6">
        <v>104605</v>
      </c>
      <c r="D12" s="6"/>
      <c r="E12" s="7"/>
      <c r="F12" s="8">
        <v>1864357</v>
      </c>
      <c r="G12" s="6"/>
      <c r="H12" s="6"/>
      <c r="I12" s="9"/>
      <c r="J12" s="10"/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>
        <v>1046526</v>
      </c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4902502</v>
      </c>
      <c r="D15" s="6">
        <v>23443026</v>
      </c>
      <c r="E15" s="7">
        <v>17894234</v>
      </c>
      <c r="F15" s="8">
        <v>4626899</v>
      </c>
      <c r="G15" s="6">
        <v>23547113</v>
      </c>
      <c r="H15" s="6">
        <v>8117317</v>
      </c>
      <c r="I15" s="9">
        <v>20707042</v>
      </c>
      <c r="J15" s="10">
        <v>42101368</v>
      </c>
      <c r="K15" s="6">
        <v>44609645</v>
      </c>
      <c r="L15" s="7">
        <v>47178663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>
        <v>278281</v>
      </c>
      <c r="D18" s="16"/>
      <c r="E18" s="17"/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21311334</v>
      </c>
      <c r="D36" s="6">
        <f t="shared" si="4"/>
        <v>24140575</v>
      </c>
      <c r="E36" s="7">
        <f t="shared" si="4"/>
        <v>0</v>
      </c>
      <c r="F36" s="8">
        <f t="shared" si="4"/>
        <v>42480600</v>
      </c>
      <c r="G36" s="6">
        <f t="shared" si="4"/>
        <v>40387500</v>
      </c>
      <c r="H36" s="6">
        <f>H6+H21</f>
        <v>30586217</v>
      </c>
      <c r="I36" s="9">
        <f t="shared" si="4"/>
        <v>17796204</v>
      </c>
      <c r="J36" s="10">
        <f t="shared" si="4"/>
        <v>41607650</v>
      </c>
      <c r="K36" s="6">
        <f t="shared" si="4"/>
        <v>43872450</v>
      </c>
      <c r="L36" s="7">
        <f t="shared" si="4"/>
        <v>46258118</v>
      </c>
    </row>
    <row r="37" spans="1:12" ht="13.5">
      <c r="A37" s="46" t="s">
        <v>20</v>
      </c>
      <c r="B37" s="47"/>
      <c r="C37" s="6">
        <f t="shared" si="4"/>
        <v>5686551</v>
      </c>
      <c r="D37" s="6">
        <f t="shared" si="4"/>
        <v>0</v>
      </c>
      <c r="E37" s="7">
        <f t="shared" si="4"/>
        <v>0</v>
      </c>
      <c r="F37" s="8">
        <f t="shared" si="4"/>
        <v>3650000</v>
      </c>
      <c r="G37" s="6">
        <f t="shared" si="4"/>
        <v>200000</v>
      </c>
      <c r="H37" s="6">
        <f>H7+H22</f>
        <v>722928</v>
      </c>
      <c r="I37" s="9">
        <f t="shared" si="4"/>
        <v>3393712</v>
      </c>
      <c r="J37" s="10">
        <f t="shared" si="4"/>
        <v>4468482</v>
      </c>
      <c r="K37" s="6">
        <f t="shared" si="4"/>
        <v>4723185</v>
      </c>
      <c r="L37" s="7">
        <f t="shared" si="4"/>
        <v>4987684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0</v>
      </c>
      <c r="E38" s="7">
        <f t="shared" si="4"/>
        <v>0</v>
      </c>
      <c r="F38" s="8">
        <f t="shared" si="4"/>
        <v>0</v>
      </c>
      <c r="G38" s="6">
        <f t="shared" si="4"/>
        <v>0</v>
      </c>
      <c r="H38" s="6">
        <f>H8+H23</f>
        <v>0</v>
      </c>
      <c r="I38" s="9">
        <f t="shared" si="4"/>
        <v>0</v>
      </c>
      <c r="J38" s="10">
        <f t="shared" si="4"/>
        <v>0</v>
      </c>
      <c r="K38" s="6">
        <f t="shared" si="4"/>
        <v>0</v>
      </c>
      <c r="L38" s="7">
        <f t="shared" si="4"/>
        <v>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0</v>
      </c>
      <c r="G39" s="6">
        <f t="shared" si="4"/>
        <v>0</v>
      </c>
      <c r="H39" s="6">
        <f>H9+H24</f>
        <v>0</v>
      </c>
      <c r="I39" s="9">
        <f t="shared" si="4"/>
        <v>0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0</v>
      </c>
      <c r="E40" s="7">
        <f t="shared" si="4"/>
        <v>25989342</v>
      </c>
      <c r="F40" s="8">
        <f t="shared" si="4"/>
        <v>750000</v>
      </c>
      <c r="G40" s="6">
        <f t="shared" si="4"/>
        <v>0</v>
      </c>
      <c r="H40" s="6">
        <f>H10+H25</f>
        <v>1835900</v>
      </c>
      <c r="I40" s="9">
        <f t="shared" si="4"/>
        <v>14168022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26997885</v>
      </c>
      <c r="D41" s="21">
        <f aca="true" t="shared" si="5" ref="D41:L41">SUM(D36:D40)</f>
        <v>24140575</v>
      </c>
      <c r="E41" s="22">
        <f t="shared" si="5"/>
        <v>25989342</v>
      </c>
      <c r="F41" s="23">
        <f t="shared" si="5"/>
        <v>46880600</v>
      </c>
      <c r="G41" s="21">
        <f t="shared" si="5"/>
        <v>40587500</v>
      </c>
      <c r="H41" s="21">
        <f>SUM(H36:H40)</f>
        <v>33145045</v>
      </c>
      <c r="I41" s="24">
        <f t="shared" si="5"/>
        <v>35357938</v>
      </c>
      <c r="J41" s="25">
        <f t="shared" si="5"/>
        <v>46076132</v>
      </c>
      <c r="K41" s="21">
        <f t="shared" si="5"/>
        <v>48595635</v>
      </c>
      <c r="L41" s="22">
        <f t="shared" si="5"/>
        <v>51245802</v>
      </c>
    </row>
    <row r="42" spans="1:12" ht="13.5">
      <c r="A42" s="49" t="s">
        <v>25</v>
      </c>
      <c r="B42" s="39"/>
      <c r="C42" s="6">
        <f t="shared" si="4"/>
        <v>104605</v>
      </c>
      <c r="D42" s="6">
        <f t="shared" si="4"/>
        <v>0</v>
      </c>
      <c r="E42" s="61">
        <f t="shared" si="4"/>
        <v>0</v>
      </c>
      <c r="F42" s="62">
        <f t="shared" si="4"/>
        <v>1864357</v>
      </c>
      <c r="G42" s="60">
        <f t="shared" si="4"/>
        <v>0</v>
      </c>
      <c r="H42" s="60">
        <f t="shared" si="4"/>
        <v>0</v>
      </c>
      <c r="I42" s="63">
        <f t="shared" si="4"/>
        <v>0</v>
      </c>
      <c r="J42" s="64">
        <f t="shared" si="4"/>
        <v>0</v>
      </c>
      <c r="K42" s="60">
        <f t="shared" si="4"/>
        <v>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1046526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4902502</v>
      </c>
      <c r="D45" s="6">
        <f t="shared" si="4"/>
        <v>23443026</v>
      </c>
      <c r="E45" s="61">
        <f t="shared" si="4"/>
        <v>17894234</v>
      </c>
      <c r="F45" s="62">
        <f t="shared" si="4"/>
        <v>4626899</v>
      </c>
      <c r="G45" s="60">
        <f t="shared" si="4"/>
        <v>23547113</v>
      </c>
      <c r="H45" s="60">
        <f t="shared" si="4"/>
        <v>8117317</v>
      </c>
      <c r="I45" s="63">
        <f t="shared" si="4"/>
        <v>20707042</v>
      </c>
      <c r="J45" s="64">
        <f t="shared" si="4"/>
        <v>42101368</v>
      </c>
      <c r="K45" s="60">
        <f t="shared" si="4"/>
        <v>44609645</v>
      </c>
      <c r="L45" s="61">
        <f t="shared" si="4"/>
        <v>47178663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278281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33329799</v>
      </c>
      <c r="D49" s="72">
        <f aca="true" t="shared" si="6" ref="D49:L49">SUM(D41:D48)</f>
        <v>47583601</v>
      </c>
      <c r="E49" s="73">
        <f t="shared" si="6"/>
        <v>43883576</v>
      </c>
      <c r="F49" s="74">
        <f t="shared" si="6"/>
        <v>53371856</v>
      </c>
      <c r="G49" s="72">
        <f t="shared" si="6"/>
        <v>64134613</v>
      </c>
      <c r="H49" s="72">
        <f>SUM(H41:H48)</f>
        <v>41262362</v>
      </c>
      <c r="I49" s="75">
        <f t="shared" si="6"/>
        <v>56064980</v>
      </c>
      <c r="J49" s="76">
        <f t="shared" si="6"/>
        <v>88177500</v>
      </c>
      <c r="K49" s="72">
        <f t="shared" si="6"/>
        <v>93205280</v>
      </c>
      <c r="L49" s="73">
        <f t="shared" si="6"/>
        <v>98424465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214498334</v>
      </c>
      <c r="D52" s="6">
        <v>186496574</v>
      </c>
      <c r="E52" s="7">
        <v>167489274</v>
      </c>
      <c r="F52" s="8">
        <v>267892148</v>
      </c>
      <c r="G52" s="6">
        <v>225650054</v>
      </c>
      <c r="H52" s="6"/>
      <c r="I52" s="9">
        <v>185492143</v>
      </c>
      <c r="J52" s="10">
        <v>41607650</v>
      </c>
      <c r="K52" s="6">
        <v>43872450</v>
      </c>
      <c r="L52" s="7">
        <v>46258118</v>
      </c>
    </row>
    <row r="53" spans="1:12" ht="13.5">
      <c r="A53" s="79" t="s">
        <v>20</v>
      </c>
      <c r="B53" s="47"/>
      <c r="C53" s="6">
        <v>62922551</v>
      </c>
      <c r="D53" s="6">
        <v>51057303</v>
      </c>
      <c r="E53" s="7">
        <v>54374000</v>
      </c>
      <c r="F53" s="8">
        <v>59805303</v>
      </c>
      <c r="G53" s="6">
        <v>53689781</v>
      </c>
      <c r="H53" s="6"/>
      <c r="I53" s="9">
        <v>55768913</v>
      </c>
      <c r="J53" s="10">
        <v>253049080</v>
      </c>
      <c r="K53" s="6">
        <v>4723185</v>
      </c>
      <c r="L53" s="7">
        <v>4987684</v>
      </c>
    </row>
    <row r="54" spans="1:12" ht="13.5">
      <c r="A54" s="79" t="s">
        <v>21</v>
      </c>
      <c r="B54" s="47"/>
      <c r="C54" s="6"/>
      <c r="D54" s="6"/>
      <c r="E54" s="7"/>
      <c r="F54" s="8"/>
      <c r="G54" s="6"/>
      <c r="H54" s="6"/>
      <c r="I54" s="9"/>
      <c r="J54" s="10"/>
      <c r="K54" s="6"/>
      <c r="L54" s="7"/>
    </row>
    <row r="55" spans="1:12" ht="13.5">
      <c r="A55" s="79" t="s">
        <v>22</v>
      </c>
      <c r="B55" s="47"/>
      <c r="C55" s="6"/>
      <c r="D55" s="6"/>
      <c r="E55" s="7"/>
      <c r="F55" s="8"/>
      <c r="G55" s="6"/>
      <c r="H55" s="6"/>
      <c r="I55" s="9"/>
      <c r="J55" s="10"/>
      <c r="K55" s="6"/>
      <c r="L55" s="7"/>
    </row>
    <row r="56" spans="1:12" ht="13.5">
      <c r="A56" s="79" t="s">
        <v>23</v>
      </c>
      <c r="B56" s="47"/>
      <c r="C56" s="6">
        <v>-100000</v>
      </c>
      <c r="D56" s="6">
        <v>-4103362</v>
      </c>
      <c r="E56" s="7">
        <v>32199833</v>
      </c>
      <c r="F56" s="8">
        <v>1070000</v>
      </c>
      <c r="G56" s="6">
        <v>5775845</v>
      </c>
      <c r="H56" s="6"/>
      <c r="I56" s="9">
        <v>14168022</v>
      </c>
      <c r="J56" s="10"/>
      <c r="K56" s="6">
        <v>262749692</v>
      </c>
      <c r="L56" s="7">
        <v>277463675</v>
      </c>
    </row>
    <row r="57" spans="1:12" ht="13.5">
      <c r="A57" s="80" t="s">
        <v>24</v>
      </c>
      <c r="B57" s="47"/>
      <c r="C57" s="21">
        <f>SUM(C52:C56)</f>
        <v>277320885</v>
      </c>
      <c r="D57" s="21">
        <f aca="true" t="shared" si="7" ref="D57:L57">SUM(D52:D56)</f>
        <v>233450515</v>
      </c>
      <c r="E57" s="22">
        <f t="shared" si="7"/>
        <v>254063107</v>
      </c>
      <c r="F57" s="23">
        <f t="shared" si="7"/>
        <v>328767451</v>
      </c>
      <c r="G57" s="21">
        <f t="shared" si="7"/>
        <v>285115680</v>
      </c>
      <c r="H57" s="21">
        <f>SUM(H52:H56)</f>
        <v>0</v>
      </c>
      <c r="I57" s="24">
        <f t="shared" si="7"/>
        <v>255429078</v>
      </c>
      <c r="J57" s="25">
        <f t="shared" si="7"/>
        <v>294656730</v>
      </c>
      <c r="K57" s="21">
        <f t="shared" si="7"/>
        <v>311345327</v>
      </c>
      <c r="L57" s="22">
        <f t="shared" si="7"/>
        <v>328709477</v>
      </c>
    </row>
    <row r="58" spans="1:12" ht="13.5">
      <c r="A58" s="77" t="s">
        <v>25</v>
      </c>
      <c r="B58" s="39"/>
      <c r="C58" s="6">
        <v>-4445395</v>
      </c>
      <c r="D58" s="6">
        <v>104605</v>
      </c>
      <c r="E58" s="7"/>
      <c r="F58" s="8">
        <v>8909000</v>
      </c>
      <c r="G58" s="6"/>
      <c r="H58" s="6"/>
      <c r="I58" s="9">
        <v>94143</v>
      </c>
      <c r="J58" s="10"/>
      <c r="K58" s="6"/>
      <c r="L58" s="7"/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>
        <v>35458526</v>
      </c>
      <c r="D60" s="6">
        <v>35046282</v>
      </c>
      <c r="E60" s="7"/>
      <c r="F60" s="8">
        <v>35046281</v>
      </c>
      <c r="G60" s="6">
        <v>34969098</v>
      </c>
      <c r="H60" s="6"/>
      <c r="I60" s="9"/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28395502</v>
      </c>
      <c r="D61" s="6">
        <v>90507817</v>
      </c>
      <c r="E61" s="7">
        <v>139731482</v>
      </c>
      <c r="F61" s="8">
        <v>18260388</v>
      </c>
      <c r="G61" s="6">
        <v>118084605</v>
      </c>
      <c r="H61" s="6"/>
      <c r="I61" s="9">
        <v>112458859</v>
      </c>
      <c r="J61" s="10">
        <v>42101368</v>
      </c>
      <c r="K61" s="6">
        <v>44609645</v>
      </c>
      <c r="L61" s="7">
        <v>47178663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345281</v>
      </c>
      <c r="D64" s="6">
        <v>287449</v>
      </c>
      <c r="E64" s="7"/>
      <c r="F64" s="8">
        <v>287449</v>
      </c>
      <c r="G64" s="6">
        <v>226642</v>
      </c>
      <c r="H64" s="6"/>
      <c r="I64" s="9"/>
      <c r="J64" s="10"/>
      <c r="K64" s="6"/>
      <c r="L64" s="7"/>
    </row>
    <row r="65" spans="1:12" ht="13.5">
      <c r="A65" s="70" t="s">
        <v>40</v>
      </c>
      <c r="B65" s="71"/>
      <c r="C65" s="72">
        <f>SUM(C57:C64)</f>
        <v>337074799</v>
      </c>
      <c r="D65" s="72">
        <f aca="true" t="shared" si="8" ref="D65:L65">SUM(D57:D64)</f>
        <v>359396668</v>
      </c>
      <c r="E65" s="73">
        <f t="shared" si="8"/>
        <v>393794589</v>
      </c>
      <c r="F65" s="74">
        <f t="shared" si="8"/>
        <v>391270569</v>
      </c>
      <c r="G65" s="72">
        <f t="shared" si="8"/>
        <v>438396025</v>
      </c>
      <c r="H65" s="72">
        <f>SUM(H57:H64)</f>
        <v>0</v>
      </c>
      <c r="I65" s="75">
        <f t="shared" si="8"/>
        <v>367982080</v>
      </c>
      <c r="J65" s="82">
        <f t="shared" si="8"/>
        <v>336758098</v>
      </c>
      <c r="K65" s="72">
        <f t="shared" si="8"/>
        <v>355954972</v>
      </c>
      <c r="L65" s="73">
        <f t="shared" si="8"/>
        <v>375888140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32117955</v>
      </c>
      <c r="D68" s="60">
        <v>30834003</v>
      </c>
      <c r="E68" s="61">
        <v>26843182</v>
      </c>
      <c r="F68" s="62">
        <v>45736026</v>
      </c>
      <c r="G68" s="60">
        <v>45736026</v>
      </c>
      <c r="H68" s="60"/>
      <c r="I68" s="63">
        <v>26956047</v>
      </c>
      <c r="J68" s="64">
        <v>48663132</v>
      </c>
      <c r="K68" s="60">
        <v>51436930</v>
      </c>
      <c r="L68" s="61">
        <v>54317397</v>
      </c>
    </row>
    <row r="69" spans="1:12" ht="13.5">
      <c r="A69" s="84" t="s">
        <v>43</v>
      </c>
      <c r="B69" s="39" t="s">
        <v>44</v>
      </c>
      <c r="C69" s="60">
        <f>SUM(C75:C79)</f>
        <v>8054954</v>
      </c>
      <c r="D69" s="60">
        <f aca="true" t="shared" si="9" ref="D69:L69">SUM(D75:D79)</f>
        <v>5523784</v>
      </c>
      <c r="E69" s="61">
        <f t="shared" si="9"/>
        <v>5168375</v>
      </c>
      <c r="F69" s="62">
        <f t="shared" si="9"/>
        <v>16643396</v>
      </c>
      <c r="G69" s="60">
        <f t="shared" si="9"/>
        <v>16491646</v>
      </c>
      <c r="H69" s="60">
        <f>SUM(H75:H79)</f>
        <v>8643815</v>
      </c>
      <c r="I69" s="63">
        <f t="shared" si="9"/>
        <v>9619398</v>
      </c>
      <c r="J69" s="64">
        <f t="shared" si="9"/>
        <v>21597283</v>
      </c>
      <c r="K69" s="60">
        <f t="shared" si="9"/>
        <v>22827631</v>
      </c>
      <c r="L69" s="61">
        <f t="shared" si="9"/>
        <v>24106515</v>
      </c>
    </row>
    <row r="70" spans="1:12" ht="13.5">
      <c r="A70" s="79" t="s">
        <v>19</v>
      </c>
      <c r="B70" s="47"/>
      <c r="C70" s="6">
        <v>5905954</v>
      </c>
      <c r="D70" s="6"/>
      <c r="E70" s="7">
        <v>2006782</v>
      </c>
      <c r="F70" s="8">
        <v>10313561</v>
      </c>
      <c r="G70" s="6"/>
      <c r="H70" s="6">
        <v>2533</v>
      </c>
      <c r="I70" s="9">
        <v>2495392</v>
      </c>
      <c r="J70" s="10">
        <v>6000000</v>
      </c>
      <c r="K70" s="6">
        <v>6348000</v>
      </c>
      <c r="L70" s="7">
        <v>6703488</v>
      </c>
    </row>
    <row r="71" spans="1:12" ht="13.5">
      <c r="A71" s="79" t="s">
        <v>20</v>
      </c>
      <c r="B71" s="47"/>
      <c r="C71" s="6"/>
      <c r="D71" s="6">
        <v>147950</v>
      </c>
      <c r="E71" s="7">
        <v>1713866</v>
      </c>
      <c r="F71" s="8">
        <v>1841586</v>
      </c>
      <c r="G71" s="6">
        <v>532000</v>
      </c>
      <c r="H71" s="6">
        <v>571406</v>
      </c>
      <c r="I71" s="9">
        <v>3003485</v>
      </c>
      <c r="J71" s="10">
        <v>3734448</v>
      </c>
      <c r="K71" s="6">
        <v>3947312</v>
      </c>
      <c r="L71" s="7">
        <v>4168360</v>
      </c>
    </row>
    <row r="72" spans="1:12" ht="13.5">
      <c r="A72" s="79" t="s">
        <v>21</v>
      </c>
      <c r="B72" s="47"/>
      <c r="C72" s="6"/>
      <c r="D72" s="6"/>
      <c r="E72" s="7"/>
      <c r="F72" s="8"/>
      <c r="G72" s="6"/>
      <c r="H72" s="6"/>
      <c r="I72" s="9"/>
      <c r="J72" s="10"/>
      <c r="K72" s="6"/>
      <c r="L72" s="7"/>
    </row>
    <row r="73" spans="1:12" ht="13.5">
      <c r="A73" s="79" t="s">
        <v>22</v>
      </c>
      <c r="B73" s="47"/>
      <c r="C73" s="6"/>
      <c r="D73" s="6"/>
      <c r="E73" s="7"/>
      <c r="F73" s="8"/>
      <c r="G73" s="6"/>
      <c r="H73" s="6"/>
      <c r="I73" s="9"/>
      <c r="J73" s="10"/>
      <c r="K73" s="6"/>
      <c r="L73" s="7"/>
    </row>
    <row r="74" spans="1:12" ht="13.5">
      <c r="A74" s="79" t="s">
        <v>23</v>
      </c>
      <c r="B74" s="47"/>
      <c r="C74" s="6">
        <v>2149000</v>
      </c>
      <c r="D74" s="6"/>
      <c r="E74" s="7">
        <v>94913</v>
      </c>
      <c r="F74" s="8">
        <v>451179</v>
      </c>
      <c r="G74" s="6"/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8054954</v>
      </c>
      <c r="D75" s="21">
        <f aca="true" t="shared" si="10" ref="D75:L75">SUM(D70:D74)</f>
        <v>147950</v>
      </c>
      <c r="E75" s="22">
        <f t="shared" si="10"/>
        <v>3815561</v>
      </c>
      <c r="F75" s="23">
        <f t="shared" si="10"/>
        <v>12606326</v>
      </c>
      <c r="G75" s="21">
        <f t="shared" si="10"/>
        <v>532000</v>
      </c>
      <c r="H75" s="21">
        <f>SUM(H70:H74)</f>
        <v>573939</v>
      </c>
      <c r="I75" s="24">
        <f t="shared" si="10"/>
        <v>5498877</v>
      </c>
      <c r="J75" s="25">
        <f t="shared" si="10"/>
        <v>9734448</v>
      </c>
      <c r="K75" s="21">
        <f t="shared" si="10"/>
        <v>10295312</v>
      </c>
      <c r="L75" s="22">
        <f t="shared" si="10"/>
        <v>10871848</v>
      </c>
    </row>
    <row r="76" spans="1:12" ht="13.5">
      <c r="A76" s="86" t="s">
        <v>25</v>
      </c>
      <c r="B76" s="39"/>
      <c r="C76" s="6"/>
      <c r="D76" s="6"/>
      <c r="E76" s="7"/>
      <c r="F76" s="8">
        <v>1206380</v>
      </c>
      <c r="G76" s="6"/>
      <c r="H76" s="6">
        <v>-50105</v>
      </c>
      <c r="I76" s="9"/>
      <c r="J76" s="10">
        <v>1538400</v>
      </c>
      <c r="K76" s="6">
        <v>1626089</v>
      </c>
      <c r="L76" s="7">
        <v>1717150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/>
      <c r="D79" s="6">
        <v>5375834</v>
      </c>
      <c r="E79" s="7">
        <v>1352814</v>
      </c>
      <c r="F79" s="8">
        <v>2830690</v>
      </c>
      <c r="G79" s="6">
        <v>15959646</v>
      </c>
      <c r="H79" s="6">
        <v>8119981</v>
      </c>
      <c r="I79" s="9">
        <v>4120521</v>
      </c>
      <c r="J79" s="10">
        <v>10324435</v>
      </c>
      <c r="K79" s="6">
        <v>10906230</v>
      </c>
      <c r="L79" s="7">
        <v>11517517</v>
      </c>
    </row>
    <row r="80" spans="1:12" ht="13.5">
      <c r="A80" s="87" t="s">
        <v>46</v>
      </c>
      <c r="B80" s="71"/>
      <c r="C80" s="72">
        <f>SUM(C68:C69)</f>
        <v>40172909</v>
      </c>
      <c r="D80" s="72">
        <f aca="true" t="shared" si="11" ref="D80:L80">SUM(D68:D69)</f>
        <v>36357787</v>
      </c>
      <c r="E80" s="73">
        <f t="shared" si="11"/>
        <v>32011557</v>
      </c>
      <c r="F80" s="74">
        <f t="shared" si="11"/>
        <v>62379422</v>
      </c>
      <c r="G80" s="72">
        <f t="shared" si="11"/>
        <v>62227672</v>
      </c>
      <c r="H80" s="72">
        <f>SUM(H68:H69)</f>
        <v>8643815</v>
      </c>
      <c r="I80" s="75">
        <f t="shared" si="11"/>
        <v>36575445</v>
      </c>
      <c r="J80" s="76">
        <f t="shared" si="11"/>
        <v>70260415</v>
      </c>
      <c r="K80" s="72">
        <f t="shared" si="11"/>
        <v>74264561</v>
      </c>
      <c r="L80" s="73">
        <f t="shared" si="11"/>
        <v>78423912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91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92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93</v>
      </c>
      <c r="B84" s="94"/>
      <c r="C84" s="95">
        <f aca="true" t="shared" si="14" ref="C84:L84">IF(ISERROR(ROUND(C69/C65,3)),0,(ROUND(C69/C65,3)))</f>
        <v>0.024</v>
      </c>
      <c r="D84" s="95">
        <f t="shared" si="14"/>
        <v>0.015</v>
      </c>
      <c r="E84" s="96">
        <f t="shared" si="14"/>
        <v>0.013</v>
      </c>
      <c r="F84" s="97">
        <f t="shared" si="14"/>
        <v>0.043</v>
      </c>
      <c r="G84" s="95">
        <f t="shared" si="14"/>
        <v>0.038</v>
      </c>
      <c r="H84" s="95">
        <f t="shared" si="14"/>
        <v>0</v>
      </c>
      <c r="I84" s="98">
        <f t="shared" si="14"/>
        <v>0.026</v>
      </c>
      <c r="J84" s="99">
        <f t="shared" si="14"/>
        <v>0.064</v>
      </c>
      <c r="K84" s="95">
        <f t="shared" si="14"/>
        <v>0.064</v>
      </c>
      <c r="L84" s="96">
        <f t="shared" si="14"/>
        <v>0.064</v>
      </c>
    </row>
    <row r="85" spans="1:12" ht="13.5">
      <c r="A85" s="93" t="s">
        <v>94</v>
      </c>
      <c r="B85" s="94"/>
      <c r="C85" s="95">
        <f aca="true" t="shared" si="15" ref="C85:L85">IF(ISERROR(ROUND((C20+C69)/C65,2)),0,(ROUND((C20+C69)/C65,2)))</f>
        <v>0.02</v>
      </c>
      <c r="D85" s="95">
        <f t="shared" si="15"/>
        <v>0.02</v>
      </c>
      <c r="E85" s="96">
        <f t="shared" si="15"/>
        <v>0.01</v>
      </c>
      <c r="F85" s="97">
        <f t="shared" si="15"/>
        <v>0.04</v>
      </c>
      <c r="G85" s="95">
        <f t="shared" si="15"/>
        <v>0.04</v>
      </c>
      <c r="H85" s="95">
        <f t="shared" si="15"/>
        <v>0</v>
      </c>
      <c r="I85" s="98">
        <f t="shared" si="15"/>
        <v>0.03</v>
      </c>
      <c r="J85" s="99">
        <f t="shared" si="15"/>
        <v>0.06</v>
      </c>
      <c r="K85" s="95">
        <f t="shared" si="15"/>
        <v>0.06</v>
      </c>
      <c r="L85" s="96">
        <f t="shared" si="15"/>
        <v>0.06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>
        <v>10334880</v>
      </c>
      <c r="I90" s="14"/>
      <c r="J90" s="15">
        <v>21076283</v>
      </c>
      <c r="K90" s="11">
        <v>22277631</v>
      </c>
      <c r="L90" s="27">
        <v>23525178</v>
      </c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/>
      <c r="I92" s="9"/>
      <c r="J92" s="10"/>
      <c r="K92" s="6"/>
      <c r="L92" s="26"/>
    </row>
    <row r="93" spans="1:12" ht="13.5">
      <c r="A93" s="87" t="s">
        <v>103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0</v>
      </c>
      <c r="G93" s="72">
        <f t="shared" si="16"/>
        <v>0</v>
      </c>
      <c r="H93" s="72">
        <f>SUM(H89:H92)</f>
        <v>10334880</v>
      </c>
      <c r="I93" s="75">
        <f t="shared" si="16"/>
        <v>0</v>
      </c>
      <c r="J93" s="76">
        <f t="shared" si="16"/>
        <v>21076283</v>
      </c>
      <c r="K93" s="72">
        <f t="shared" si="16"/>
        <v>22277631</v>
      </c>
      <c r="L93" s="121">
        <f t="shared" si="16"/>
        <v>23525178</v>
      </c>
    </row>
    <row r="94" spans="1:12" ht="13.5">
      <c r="A94" s="1" t="s">
        <v>95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96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97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98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99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100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101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102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76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52700572</v>
      </c>
      <c r="D5" s="40">
        <f aca="true" t="shared" si="0" ref="D5:L5">SUM(D11:D18)</f>
        <v>48089494</v>
      </c>
      <c r="E5" s="41">
        <f t="shared" si="0"/>
        <v>38884673</v>
      </c>
      <c r="F5" s="42">
        <f t="shared" si="0"/>
        <v>52588000</v>
      </c>
      <c r="G5" s="40">
        <f t="shared" si="0"/>
        <v>52588000</v>
      </c>
      <c r="H5" s="40">
        <f>SUM(H11:H18)</f>
        <v>31486535</v>
      </c>
      <c r="I5" s="43">
        <f t="shared" si="0"/>
        <v>29974426</v>
      </c>
      <c r="J5" s="44">
        <f t="shared" si="0"/>
        <v>55077421</v>
      </c>
      <c r="K5" s="40">
        <f t="shared" si="0"/>
        <v>31604332</v>
      </c>
      <c r="L5" s="41">
        <f t="shared" si="0"/>
        <v>26847263</v>
      </c>
    </row>
    <row r="6" spans="1:12" ht="13.5">
      <c r="A6" s="46" t="s">
        <v>19</v>
      </c>
      <c r="B6" s="47"/>
      <c r="C6" s="6">
        <v>33001986</v>
      </c>
      <c r="D6" s="6">
        <v>12566064</v>
      </c>
      <c r="E6" s="7">
        <v>17277941</v>
      </c>
      <c r="F6" s="8">
        <v>30388000</v>
      </c>
      <c r="G6" s="6">
        <v>30388000</v>
      </c>
      <c r="H6" s="6">
        <v>18600428</v>
      </c>
      <c r="I6" s="9">
        <v>13369283</v>
      </c>
      <c r="J6" s="10">
        <v>25490598</v>
      </c>
      <c r="K6" s="6">
        <v>4500000</v>
      </c>
      <c r="L6" s="7">
        <v>10788900</v>
      </c>
    </row>
    <row r="7" spans="1:12" ht="13.5">
      <c r="A7" s="46" t="s">
        <v>20</v>
      </c>
      <c r="B7" s="47"/>
      <c r="C7" s="6">
        <v>791311</v>
      </c>
      <c r="D7" s="6">
        <v>2991620</v>
      </c>
      <c r="E7" s="7">
        <v>2349416</v>
      </c>
      <c r="F7" s="8">
        <v>3097000</v>
      </c>
      <c r="G7" s="6">
        <v>3097000</v>
      </c>
      <c r="H7" s="6">
        <v>1882878</v>
      </c>
      <c r="I7" s="9">
        <v>3057006</v>
      </c>
      <c r="J7" s="10">
        <v>7000000</v>
      </c>
      <c r="K7" s="6">
        <v>2500000</v>
      </c>
      <c r="L7" s="7">
        <v>6800000</v>
      </c>
    </row>
    <row r="8" spans="1:12" ht="13.5">
      <c r="A8" s="46" t="s">
        <v>21</v>
      </c>
      <c r="B8" s="47"/>
      <c r="C8" s="6"/>
      <c r="D8" s="6"/>
      <c r="E8" s="7"/>
      <c r="F8" s="8"/>
      <c r="G8" s="6"/>
      <c r="H8" s="6"/>
      <c r="I8" s="9"/>
      <c r="J8" s="10"/>
      <c r="K8" s="6"/>
      <c r="L8" s="7"/>
    </row>
    <row r="9" spans="1:12" ht="13.5">
      <c r="A9" s="46" t="s">
        <v>22</v>
      </c>
      <c r="B9" s="47"/>
      <c r="C9" s="6"/>
      <c r="D9" s="6"/>
      <c r="E9" s="7"/>
      <c r="F9" s="8"/>
      <c r="G9" s="6"/>
      <c r="H9" s="6"/>
      <c r="I9" s="9"/>
      <c r="J9" s="10"/>
      <c r="K9" s="6"/>
      <c r="L9" s="7"/>
    </row>
    <row r="10" spans="1:12" ht="13.5">
      <c r="A10" s="46" t="s">
        <v>23</v>
      </c>
      <c r="B10" s="47"/>
      <c r="C10" s="6">
        <v>3102636</v>
      </c>
      <c r="D10" s="6">
        <v>115777</v>
      </c>
      <c r="E10" s="7">
        <v>501536</v>
      </c>
      <c r="F10" s="8">
        <v>3270000</v>
      </c>
      <c r="G10" s="6">
        <v>3270000</v>
      </c>
      <c r="H10" s="6">
        <v>366126</v>
      </c>
      <c r="I10" s="9">
        <v>340295</v>
      </c>
      <c r="J10" s="10">
        <v>7550000</v>
      </c>
      <c r="K10" s="6">
        <v>7800000</v>
      </c>
      <c r="L10" s="7"/>
    </row>
    <row r="11" spans="1:12" ht="13.5">
      <c r="A11" s="48" t="s">
        <v>24</v>
      </c>
      <c r="B11" s="47"/>
      <c r="C11" s="21">
        <f>SUM(C6:C10)</f>
        <v>36895933</v>
      </c>
      <c r="D11" s="21">
        <f aca="true" t="shared" si="1" ref="D11:L11">SUM(D6:D10)</f>
        <v>15673461</v>
      </c>
      <c r="E11" s="22">
        <f t="shared" si="1"/>
        <v>20128893</v>
      </c>
      <c r="F11" s="23">
        <f t="shared" si="1"/>
        <v>36755000</v>
      </c>
      <c r="G11" s="21">
        <f t="shared" si="1"/>
        <v>36755000</v>
      </c>
      <c r="H11" s="21">
        <f>SUM(H6:H10)</f>
        <v>20849432</v>
      </c>
      <c r="I11" s="24">
        <f t="shared" si="1"/>
        <v>16766584</v>
      </c>
      <c r="J11" s="25">
        <f t="shared" si="1"/>
        <v>40040598</v>
      </c>
      <c r="K11" s="21">
        <f t="shared" si="1"/>
        <v>14800000</v>
      </c>
      <c r="L11" s="22">
        <f t="shared" si="1"/>
        <v>17588900</v>
      </c>
    </row>
    <row r="12" spans="1:12" ht="13.5">
      <c r="A12" s="49" t="s">
        <v>25</v>
      </c>
      <c r="B12" s="39"/>
      <c r="C12" s="6">
        <v>6846019</v>
      </c>
      <c r="D12" s="6">
        <v>12176837</v>
      </c>
      <c r="E12" s="7">
        <v>5957084</v>
      </c>
      <c r="F12" s="8">
        <v>7480000</v>
      </c>
      <c r="G12" s="6">
        <v>7480000</v>
      </c>
      <c r="H12" s="6">
        <v>7425086</v>
      </c>
      <c r="I12" s="9">
        <v>9850257</v>
      </c>
      <c r="J12" s="10">
        <v>4746463</v>
      </c>
      <c r="K12" s="6">
        <v>12200000</v>
      </c>
      <c r="L12" s="7">
        <v>8000000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8902268</v>
      </c>
      <c r="D15" s="6">
        <v>20127649</v>
      </c>
      <c r="E15" s="7">
        <v>12713657</v>
      </c>
      <c r="F15" s="8">
        <v>8353000</v>
      </c>
      <c r="G15" s="6">
        <v>8353000</v>
      </c>
      <c r="H15" s="6">
        <v>3212017</v>
      </c>
      <c r="I15" s="9">
        <v>3110539</v>
      </c>
      <c r="J15" s="10">
        <v>10159760</v>
      </c>
      <c r="K15" s="6">
        <v>4471120</v>
      </c>
      <c r="L15" s="7">
        <v>1122487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>
        <v>56352</v>
      </c>
      <c r="D18" s="16">
        <v>111547</v>
      </c>
      <c r="E18" s="17">
        <v>85039</v>
      </c>
      <c r="F18" s="18"/>
      <c r="G18" s="16"/>
      <c r="H18" s="16"/>
      <c r="I18" s="19">
        <v>247046</v>
      </c>
      <c r="J18" s="20">
        <v>130600</v>
      </c>
      <c r="K18" s="16">
        <v>133212</v>
      </c>
      <c r="L18" s="17">
        <v>135876</v>
      </c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22990000</v>
      </c>
      <c r="G20" s="53">
        <f t="shared" si="2"/>
        <v>22990000</v>
      </c>
      <c r="H20" s="53">
        <f>SUM(H26:H33)</f>
        <v>8674631</v>
      </c>
      <c r="I20" s="56">
        <f t="shared" si="2"/>
        <v>12096528</v>
      </c>
      <c r="J20" s="57">
        <f t="shared" si="2"/>
        <v>24551000</v>
      </c>
      <c r="K20" s="53">
        <f t="shared" si="2"/>
        <v>30000000</v>
      </c>
      <c r="L20" s="54">
        <f t="shared" si="2"/>
        <v>29300000</v>
      </c>
    </row>
    <row r="21" spans="1:12" ht="13.5">
      <c r="A21" s="46" t="s">
        <v>19</v>
      </c>
      <c r="B21" s="47"/>
      <c r="C21" s="6"/>
      <c r="D21" s="6"/>
      <c r="E21" s="7"/>
      <c r="F21" s="8">
        <v>2200000</v>
      </c>
      <c r="G21" s="6">
        <v>2200000</v>
      </c>
      <c r="H21" s="6">
        <v>239422</v>
      </c>
      <c r="I21" s="9">
        <v>6274799</v>
      </c>
      <c r="J21" s="10">
        <v>3850000</v>
      </c>
      <c r="K21" s="6">
        <v>22000000</v>
      </c>
      <c r="L21" s="7">
        <v>28000000</v>
      </c>
    </row>
    <row r="22" spans="1:12" ht="13.5">
      <c r="A22" s="46" t="s">
        <v>20</v>
      </c>
      <c r="B22" s="47"/>
      <c r="C22" s="6"/>
      <c r="D22" s="6"/>
      <c r="E22" s="7"/>
      <c r="F22" s="8">
        <v>3665000</v>
      </c>
      <c r="G22" s="6">
        <v>3665000</v>
      </c>
      <c r="H22" s="6">
        <v>4272507</v>
      </c>
      <c r="I22" s="9">
        <v>4162675</v>
      </c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>
        <v>1000000</v>
      </c>
      <c r="G25" s="6">
        <v>1000000</v>
      </c>
      <c r="H25" s="6"/>
      <c r="I25" s="9"/>
      <c r="J25" s="10">
        <v>13100000</v>
      </c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6865000</v>
      </c>
      <c r="G26" s="21">
        <f t="shared" si="3"/>
        <v>6865000</v>
      </c>
      <c r="H26" s="21">
        <f>SUM(H21:H25)</f>
        <v>4511929</v>
      </c>
      <c r="I26" s="24">
        <f t="shared" si="3"/>
        <v>10437474</v>
      </c>
      <c r="J26" s="25">
        <f t="shared" si="3"/>
        <v>16950000</v>
      </c>
      <c r="K26" s="21">
        <f t="shared" si="3"/>
        <v>22000000</v>
      </c>
      <c r="L26" s="22">
        <f t="shared" si="3"/>
        <v>28000000</v>
      </c>
    </row>
    <row r="27" spans="1:12" ht="13.5">
      <c r="A27" s="49" t="s">
        <v>25</v>
      </c>
      <c r="B27" s="59"/>
      <c r="C27" s="6"/>
      <c r="D27" s="6"/>
      <c r="E27" s="7"/>
      <c r="F27" s="8">
        <v>5100000</v>
      </c>
      <c r="G27" s="6">
        <v>5100000</v>
      </c>
      <c r="H27" s="6">
        <v>3888963</v>
      </c>
      <c r="I27" s="9">
        <v>70175</v>
      </c>
      <c r="J27" s="10">
        <v>1650000</v>
      </c>
      <c r="K27" s="6">
        <v>2000000</v>
      </c>
      <c r="L27" s="7">
        <v>1300000</v>
      </c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>
        <v>11025000</v>
      </c>
      <c r="G30" s="6">
        <v>11025000</v>
      </c>
      <c r="H30" s="6">
        <v>273739</v>
      </c>
      <c r="I30" s="9">
        <v>1588879</v>
      </c>
      <c r="J30" s="10">
        <v>5951000</v>
      </c>
      <c r="K30" s="6">
        <v>6000000</v>
      </c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33001986</v>
      </c>
      <c r="D36" s="6">
        <f t="shared" si="4"/>
        <v>12566064</v>
      </c>
      <c r="E36" s="7">
        <f t="shared" si="4"/>
        <v>17277941</v>
      </c>
      <c r="F36" s="8">
        <f t="shared" si="4"/>
        <v>32588000</v>
      </c>
      <c r="G36" s="6">
        <f t="shared" si="4"/>
        <v>32588000</v>
      </c>
      <c r="H36" s="6">
        <f>H6+H21</f>
        <v>18839850</v>
      </c>
      <c r="I36" s="9">
        <f t="shared" si="4"/>
        <v>19644082</v>
      </c>
      <c r="J36" s="10">
        <f t="shared" si="4"/>
        <v>29340598</v>
      </c>
      <c r="K36" s="6">
        <f t="shared" si="4"/>
        <v>26500000</v>
      </c>
      <c r="L36" s="7">
        <f t="shared" si="4"/>
        <v>38788900</v>
      </c>
    </row>
    <row r="37" spans="1:12" ht="13.5">
      <c r="A37" s="46" t="s">
        <v>20</v>
      </c>
      <c r="B37" s="47"/>
      <c r="C37" s="6">
        <f t="shared" si="4"/>
        <v>791311</v>
      </c>
      <c r="D37" s="6">
        <f t="shared" si="4"/>
        <v>2991620</v>
      </c>
      <c r="E37" s="7">
        <f t="shared" si="4"/>
        <v>2349416</v>
      </c>
      <c r="F37" s="8">
        <f t="shared" si="4"/>
        <v>6762000</v>
      </c>
      <c r="G37" s="6">
        <f t="shared" si="4"/>
        <v>6762000</v>
      </c>
      <c r="H37" s="6">
        <f>H7+H22</f>
        <v>6155385</v>
      </c>
      <c r="I37" s="9">
        <f t="shared" si="4"/>
        <v>7219681</v>
      </c>
      <c r="J37" s="10">
        <f t="shared" si="4"/>
        <v>7000000</v>
      </c>
      <c r="K37" s="6">
        <f t="shared" si="4"/>
        <v>2500000</v>
      </c>
      <c r="L37" s="7">
        <f t="shared" si="4"/>
        <v>6800000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0</v>
      </c>
      <c r="E38" s="7">
        <f t="shared" si="4"/>
        <v>0</v>
      </c>
      <c r="F38" s="8">
        <f t="shared" si="4"/>
        <v>0</v>
      </c>
      <c r="G38" s="6">
        <f t="shared" si="4"/>
        <v>0</v>
      </c>
      <c r="H38" s="6">
        <f>H8+H23</f>
        <v>0</v>
      </c>
      <c r="I38" s="9">
        <f t="shared" si="4"/>
        <v>0</v>
      </c>
      <c r="J38" s="10">
        <f t="shared" si="4"/>
        <v>0</v>
      </c>
      <c r="K38" s="6">
        <f t="shared" si="4"/>
        <v>0</v>
      </c>
      <c r="L38" s="7">
        <f t="shared" si="4"/>
        <v>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0</v>
      </c>
      <c r="G39" s="6">
        <f t="shared" si="4"/>
        <v>0</v>
      </c>
      <c r="H39" s="6">
        <f>H9+H24</f>
        <v>0</v>
      </c>
      <c r="I39" s="9">
        <f t="shared" si="4"/>
        <v>0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3102636</v>
      </c>
      <c r="D40" s="6">
        <f t="shared" si="4"/>
        <v>115777</v>
      </c>
      <c r="E40" s="7">
        <f t="shared" si="4"/>
        <v>501536</v>
      </c>
      <c r="F40" s="8">
        <f t="shared" si="4"/>
        <v>4270000</v>
      </c>
      <c r="G40" s="6">
        <f t="shared" si="4"/>
        <v>4270000</v>
      </c>
      <c r="H40" s="6">
        <f>H10+H25</f>
        <v>366126</v>
      </c>
      <c r="I40" s="9">
        <f t="shared" si="4"/>
        <v>340295</v>
      </c>
      <c r="J40" s="10">
        <f t="shared" si="4"/>
        <v>20650000</v>
      </c>
      <c r="K40" s="6">
        <f t="shared" si="4"/>
        <v>7800000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36895933</v>
      </c>
      <c r="D41" s="21">
        <f aca="true" t="shared" si="5" ref="D41:L41">SUM(D36:D40)</f>
        <v>15673461</v>
      </c>
      <c r="E41" s="22">
        <f t="shared" si="5"/>
        <v>20128893</v>
      </c>
      <c r="F41" s="23">
        <f t="shared" si="5"/>
        <v>43620000</v>
      </c>
      <c r="G41" s="21">
        <f t="shared" si="5"/>
        <v>43620000</v>
      </c>
      <c r="H41" s="21">
        <f>SUM(H36:H40)</f>
        <v>25361361</v>
      </c>
      <c r="I41" s="24">
        <f t="shared" si="5"/>
        <v>27204058</v>
      </c>
      <c r="J41" s="25">
        <f t="shared" si="5"/>
        <v>56990598</v>
      </c>
      <c r="K41" s="21">
        <f t="shared" si="5"/>
        <v>36800000</v>
      </c>
      <c r="L41" s="22">
        <f t="shared" si="5"/>
        <v>45588900</v>
      </c>
    </row>
    <row r="42" spans="1:12" ht="13.5">
      <c r="A42" s="49" t="s">
        <v>25</v>
      </c>
      <c r="B42" s="39"/>
      <c r="C42" s="6">
        <f t="shared" si="4"/>
        <v>6846019</v>
      </c>
      <c r="D42" s="6">
        <f t="shared" si="4"/>
        <v>12176837</v>
      </c>
      <c r="E42" s="61">
        <f t="shared" si="4"/>
        <v>5957084</v>
      </c>
      <c r="F42" s="62">
        <f t="shared" si="4"/>
        <v>12580000</v>
      </c>
      <c r="G42" s="60">
        <f t="shared" si="4"/>
        <v>12580000</v>
      </c>
      <c r="H42" s="60">
        <f t="shared" si="4"/>
        <v>11314049</v>
      </c>
      <c r="I42" s="63">
        <f t="shared" si="4"/>
        <v>9920432</v>
      </c>
      <c r="J42" s="64">
        <f t="shared" si="4"/>
        <v>6396463</v>
      </c>
      <c r="K42" s="60">
        <f t="shared" si="4"/>
        <v>14200000</v>
      </c>
      <c r="L42" s="61">
        <f t="shared" si="4"/>
        <v>9300000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8902268</v>
      </c>
      <c r="D45" s="6">
        <f t="shared" si="4"/>
        <v>20127649</v>
      </c>
      <c r="E45" s="61">
        <f t="shared" si="4"/>
        <v>12713657</v>
      </c>
      <c r="F45" s="62">
        <f t="shared" si="4"/>
        <v>19378000</v>
      </c>
      <c r="G45" s="60">
        <f t="shared" si="4"/>
        <v>19378000</v>
      </c>
      <c r="H45" s="60">
        <f t="shared" si="4"/>
        <v>3485756</v>
      </c>
      <c r="I45" s="63">
        <f t="shared" si="4"/>
        <v>4699418</v>
      </c>
      <c r="J45" s="64">
        <f t="shared" si="4"/>
        <v>16110760</v>
      </c>
      <c r="K45" s="60">
        <f t="shared" si="4"/>
        <v>10471120</v>
      </c>
      <c r="L45" s="61">
        <f t="shared" si="4"/>
        <v>1122487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56352</v>
      </c>
      <c r="D48" s="6">
        <f t="shared" si="4"/>
        <v>111547</v>
      </c>
      <c r="E48" s="61">
        <f t="shared" si="4"/>
        <v>85039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247046</v>
      </c>
      <c r="J48" s="64">
        <f t="shared" si="4"/>
        <v>130600</v>
      </c>
      <c r="K48" s="60">
        <f t="shared" si="4"/>
        <v>133212</v>
      </c>
      <c r="L48" s="61">
        <f t="shared" si="4"/>
        <v>135876</v>
      </c>
    </row>
    <row r="49" spans="1:12" ht="13.5">
      <c r="A49" s="70" t="s">
        <v>37</v>
      </c>
      <c r="B49" s="71"/>
      <c r="C49" s="72">
        <f>SUM(C41:C48)</f>
        <v>52700572</v>
      </c>
      <c r="D49" s="72">
        <f aca="true" t="shared" si="6" ref="D49:L49">SUM(D41:D48)</f>
        <v>48089494</v>
      </c>
      <c r="E49" s="73">
        <f t="shared" si="6"/>
        <v>38884673</v>
      </c>
      <c r="F49" s="74">
        <f t="shared" si="6"/>
        <v>75578000</v>
      </c>
      <c r="G49" s="72">
        <f t="shared" si="6"/>
        <v>75578000</v>
      </c>
      <c r="H49" s="72">
        <f>SUM(H41:H48)</f>
        <v>40161166</v>
      </c>
      <c r="I49" s="75">
        <f t="shared" si="6"/>
        <v>42070954</v>
      </c>
      <c r="J49" s="76">
        <f t="shared" si="6"/>
        <v>79628421</v>
      </c>
      <c r="K49" s="72">
        <f t="shared" si="6"/>
        <v>61604332</v>
      </c>
      <c r="L49" s="73">
        <f t="shared" si="6"/>
        <v>56147263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33001986</v>
      </c>
      <c r="D52" s="6">
        <v>115244131</v>
      </c>
      <c r="E52" s="7">
        <v>122485124</v>
      </c>
      <c r="F52" s="8">
        <v>147806382</v>
      </c>
      <c r="G52" s="6">
        <v>147806382</v>
      </c>
      <c r="H52" s="6"/>
      <c r="I52" s="9">
        <v>131332891</v>
      </c>
      <c r="J52" s="10">
        <v>150422971</v>
      </c>
      <c r="K52" s="6">
        <v>164682771</v>
      </c>
      <c r="L52" s="7">
        <v>190762059</v>
      </c>
    </row>
    <row r="53" spans="1:12" ht="13.5">
      <c r="A53" s="79" t="s">
        <v>20</v>
      </c>
      <c r="B53" s="47"/>
      <c r="C53" s="6">
        <v>791311</v>
      </c>
      <c r="D53" s="6">
        <v>11148709</v>
      </c>
      <c r="E53" s="7">
        <v>12788345</v>
      </c>
      <c r="F53" s="8">
        <v>20739189</v>
      </c>
      <c r="G53" s="6">
        <v>20739189</v>
      </c>
      <c r="H53" s="6"/>
      <c r="I53" s="9">
        <v>19533504</v>
      </c>
      <c r="J53" s="10">
        <v>26035647</v>
      </c>
      <c r="K53" s="6">
        <v>28029256</v>
      </c>
      <c r="L53" s="7">
        <v>34292482</v>
      </c>
    </row>
    <row r="54" spans="1:12" ht="13.5">
      <c r="A54" s="79" t="s">
        <v>21</v>
      </c>
      <c r="B54" s="47"/>
      <c r="C54" s="6"/>
      <c r="D54" s="6"/>
      <c r="E54" s="7"/>
      <c r="F54" s="8"/>
      <c r="G54" s="6"/>
      <c r="H54" s="6"/>
      <c r="I54" s="9"/>
      <c r="J54" s="10"/>
      <c r="K54" s="6"/>
      <c r="L54" s="7"/>
    </row>
    <row r="55" spans="1:12" ht="13.5">
      <c r="A55" s="79" t="s">
        <v>22</v>
      </c>
      <c r="B55" s="47"/>
      <c r="C55" s="6"/>
      <c r="D55" s="6"/>
      <c r="E55" s="7"/>
      <c r="F55" s="8"/>
      <c r="G55" s="6"/>
      <c r="H55" s="6"/>
      <c r="I55" s="9"/>
      <c r="J55" s="10"/>
      <c r="K55" s="6"/>
      <c r="L55" s="7"/>
    </row>
    <row r="56" spans="1:12" ht="13.5">
      <c r="A56" s="79" t="s">
        <v>23</v>
      </c>
      <c r="B56" s="47"/>
      <c r="C56" s="6">
        <v>3102636</v>
      </c>
      <c r="D56" s="6">
        <v>14004712</v>
      </c>
      <c r="E56" s="7">
        <v>13969307</v>
      </c>
      <c r="F56" s="8">
        <v>18943078</v>
      </c>
      <c r="G56" s="6">
        <v>18943078</v>
      </c>
      <c r="H56" s="6"/>
      <c r="I56" s="9">
        <v>13772544</v>
      </c>
      <c r="J56" s="10">
        <v>35562503</v>
      </c>
      <c r="K56" s="6">
        <v>43062048</v>
      </c>
      <c r="L56" s="7">
        <v>42743566</v>
      </c>
    </row>
    <row r="57" spans="1:12" ht="13.5">
      <c r="A57" s="80" t="s">
        <v>24</v>
      </c>
      <c r="B57" s="47"/>
      <c r="C57" s="21">
        <f>SUM(C52:C56)</f>
        <v>36895933</v>
      </c>
      <c r="D57" s="21">
        <f aca="true" t="shared" si="7" ref="D57:L57">SUM(D52:D56)</f>
        <v>140397552</v>
      </c>
      <c r="E57" s="22">
        <f t="shared" si="7"/>
        <v>149242776</v>
      </c>
      <c r="F57" s="23">
        <f t="shared" si="7"/>
        <v>187488649</v>
      </c>
      <c r="G57" s="21">
        <f t="shared" si="7"/>
        <v>187488649</v>
      </c>
      <c r="H57" s="21">
        <f>SUM(H52:H56)</f>
        <v>0</v>
      </c>
      <c r="I57" s="24">
        <f t="shared" si="7"/>
        <v>164638939</v>
      </c>
      <c r="J57" s="25">
        <f t="shared" si="7"/>
        <v>212021121</v>
      </c>
      <c r="K57" s="21">
        <f t="shared" si="7"/>
        <v>235774075</v>
      </c>
      <c r="L57" s="22">
        <f t="shared" si="7"/>
        <v>267798107</v>
      </c>
    </row>
    <row r="58" spans="1:12" ht="13.5">
      <c r="A58" s="77" t="s">
        <v>25</v>
      </c>
      <c r="B58" s="39"/>
      <c r="C58" s="6">
        <v>6846019</v>
      </c>
      <c r="D58" s="6">
        <v>27554091</v>
      </c>
      <c r="E58" s="7">
        <v>31968162</v>
      </c>
      <c r="F58" s="8">
        <v>66730638</v>
      </c>
      <c r="G58" s="6">
        <v>66730638</v>
      </c>
      <c r="H58" s="6"/>
      <c r="I58" s="9">
        <v>52611684</v>
      </c>
      <c r="J58" s="10">
        <v>51409304</v>
      </c>
      <c r="K58" s="6">
        <v>64533625</v>
      </c>
      <c r="L58" s="7">
        <v>71951405</v>
      </c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/>
      <c r="D60" s="6">
        <v>17024205</v>
      </c>
      <c r="E60" s="7">
        <v>22201000</v>
      </c>
      <c r="F60" s="8">
        <v>17024205</v>
      </c>
      <c r="G60" s="6">
        <v>17024205</v>
      </c>
      <c r="H60" s="6"/>
      <c r="I60" s="9">
        <v>28311500</v>
      </c>
      <c r="J60" s="10">
        <v>22201000</v>
      </c>
      <c r="K60" s="6">
        <v>22201000</v>
      </c>
      <c r="L60" s="7">
        <v>22201000</v>
      </c>
    </row>
    <row r="61" spans="1:12" ht="13.5">
      <c r="A61" s="77" t="s">
        <v>28</v>
      </c>
      <c r="B61" s="39" t="s">
        <v>29</v>
      </c>
      <c r="C61" s="6">
        <v>8902268</v>
      </c>
      <c r="D61" s="6">
        <v>109394281</v>
      </c>
      <c r="E61" s="7">
        <v>119680854</v>
      </c>
      <c r="F61" s="8">
        <v>130102945</v>
      </c>
      <c r="G61" s="6">
        <v>130102945</v>
      </c>
      <c r="H61" s="6"/>
      <c r="I61" s="9">
        <v>108496905</v>
      </c>
      <c r="J61" s="10">
        <v>130763559</v>
      </c>
      <c r="K61" s="6">
        <v>133125287</v>
      </c>
      <c r="L61" s="7">
        <v>126137921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56352</v>
      </c>
      <c r="D64" s="6">
        <v>202654</v>
      </c>
      <c r="E64" s="7">
        <v>219932</v>
      </c>
      <c r="F64" s="8">
        <v>150506</v>
      </c>
      <c r="G64" s="6">
        <v>150506</v>
      </c>
      <c r="H64" s="6"/>
      <c r="I64" s="9">
        <v>392606</v>
      </c>
      <c r="J64" s="10">
        <v>295501</v>
      </c>
      <c r="K64" s="6">
        <v>388889</v>
      </c>
      <c r="L64" s="7">
        <v>480128</v>
      </c>
    </row>
    <row r="65" spans="1:12" ht="13.5">
      <c r="A65" s="70" t="s">
        <v>40</v>
      </c>
      <c r="B65" s="71"/>
      <c r="C65" s="72">
        <f>SUM(C57:C64)</f>
        <v>52700572</v>
      </c>
      <c r="D65" s="72">
        <f aca="true" t="shared" si="8" ref="D65:L65">SUM(D57:D64)</f>
        <v>294572783</v>
      </c>
      <c r="E65" s="73">
        <f t="shared" si="8"/>
        <v>323312724</v>
      </c>
      <c r="F65" s="74">
        <f t="shared" si="8"/>
        <v>401496943</v>
      </c>
      <c r="G65" s="72">
        <f t="shared" si="8"/>
        <v>401496943</v>
      </c>
      <c r="H65" s="72">
        <f>SUM(H57:H64)</f>
        <v>0</v>
      </c>
      <c r="I65" s="75">
        <f t="shared" si="8"/>
        <v>354451634</v>
      </c>
      <c r="J65" s="82">
        <f t="shared" si="8"/>
        <v>416690485</v>
      </c>
      <c r="K65" s="72">
        <f t="shared" si="8"/>
        <v>456022876</v>
      </c>
      <c r="L65" s="73">
        <f t="shared" si="8"/>
        <v>488568561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11794122</v>
      </c>
      <c r="D68" s="60">
        <v>15766741</v>
      </c>
      <c r="E68" s="61">
        <v>18154451</v>
      </c>
      <c r="F68" s="62">
        <v>19065623</v>
      </c>
      <c r="G68" s="60">
        <v>19065623</v>
      </c>
      <c r="H68" s="60"/>
      <c r="I68" s="63">
        <v>19457770</v>
      </c>
      <c r="J68" s="64">
        <v>21016303</v>
      </c>
      <c r="K68" s="60">
        <v>22270627</v>
      </c>
      <c r="L68" s="61">
        <v>23601218</v>
      </c>
    </row>
    <row r="69" spans="1:12" ht="13.5">
      <c r="A69" s="84" t="s">
        <v>43</v>
      </c>
      <c r="B69" s="39" t="s">
        <v>44</v>
      </c>
      <c r="C69" s="60">
        <f>SUM(C75:C79)</f>
        <v>3378247</v>
      </c>
      <c r="D69" s="60">
        <f aca="true" t="shared" si="9" ref="D69:L69">SUM(D75:D79)</f>
        <v>5108669</v>
      </c>
      <c r="E69" s="61">
        <f t="shared" si="9"/>
        <v>6780103</v>
      </c>
      <c r="F69" s="62">
        <f t="shared" si="9"/>
        <v>6534879</v>
      </c>
      <c r="G69" s="60">
        <f t="shared" si="9"/>
        <v>6534879</v>
      </c>
      <c r="H69" s="60">
        <f>SUM(H75:H79)</f>
        <v>0</v>
      </c>
      <c r="I69" s="63">
        <f t="shared" si="9"/>
        <v>6774239</v>
      </c>
      <c r="J69" s="64">
        <f t="shared" si="9"/>
        <v>9729157</v>
      </c>
      <c r="K69" s="60">
        <f t="shared" si="9"/>
        <v>10175873</v>
      </c>
      <c r="L69" s="61">
        <f t="shared" si="9"/>
        <v>10691656</v>
      </c>
    </row>
    <row r="70" spans="1:12" ht="13.5">
      <c r="A70" s="79" t="s">
        <v>19</v>
      </c>
      <c r="B70" s="47"/>
      <c r="C70" s="6">
        <v>110099</v>
      </c>
      <c r="D70" s="6">
        <v>871051</v>
      </c>
      <c r="E70" s="7">
        <v>1336520</v>
      </c>
      <c r="F70" s="8">
        <v>1026140</v>
      </c>
      <c r="G70" s="6">
        <v>1026140</v>
      </c>
      <c r="H70" s="6"/>
      <c r="I70" s="9">
        <v>1197272</v>
      </c>
      <c r="J70" s="10">
        <v>2129488</v>
      </c>
      <c r="K70" s="6">
        <v>2235965</v>
      </c>
      <c r="L70" s="7">
        <v>2347766</v>
      </c>
    </row>
    <row r="71" spans="1:12" ht="13.5">
      <c r="A71" s="79" t="s">
        <v>20</v>
      </c>
      <c r="B71" s="47"/>
      <c r="C71" s="6">
        <v>1191970</v>
      </c>
      <c r="D71" s="6">
        <v>1669240</v>
      </c>
      <c r="E71" s="7">
        <v>923506</v>
      </c>
      <c r="F71" s="8">
        <v>1173064</v>
      </c>
      <c r="G71" s="6">
        <v>1173064</v>
      </c>
      <c r="H71" s="6"/>
      <c r="I71" s="9">
        <v>781664</v>
      </c>
      <c r="J71" s="10">
        <v>1612217</v>
      </c>
      <c r="K71" s="6">
        <v>1647779</v>
      </c>
      <c r="L71" s="7">
        <v>1732501</v>
      </c>
    </row>
    <row r="72" spans="1:12" ht="13.5">
      <c r="A72" s="79" t="s">
        <v>21</v>
      </c>
      <c r="B72" s="47"/>
      <c r="C72" s="6"/>
      <c r="D72" s="6"/>
      <c r="E72" s="7"/>
      <c r="F72" s="8"/>
      <c r="G72" s="6"/>
      <c r="H72" s="6"/>
      <c r="I72" s="9"/>
      <c r="J72" s="10"/>
      <c r="K72" s="6"/>
      <c r="L72" s="7"/>
    </row>
    <row r="73" spans="1:12" ht="13.5">
      <c r="A73" s="79" t="s">
        <v>22</v>
      </c>
      <c r="B73" s="47"/>
      <c r="C73" s="6"/>
      <c r="D73" s="6"/>
      <c r="E73" s="7"/>
      <c r="F73" s="8"/>
      <c r="G73" s="6"/>
      <c r="H73" s="6"/>
      <c r="I73" s="9"/>
      <c r="J73" s="10"/>
      <c r="K73" s="6"/>
      <c r="L73" s="7"/>
    </row>
    <row r="74" spans="1:12" ht="13.5">
      <c r="A74" s="79" t="s">
        <v>23</v>
      </c>
      <c r="B74" s="47"/>
      <c r="C74" s="6"/>
      <c r="D74" s="6"/>
      <c r="E74" s="7">
        <v>44372</v>
      </c>
      <c r="F74" s="8">
        <v>89623</v>
      </c>
      <c r="G74" s="6">
        <v>89623</v>
      </c>
      <c r="H74" s="6"/>
      <c r="I74" s="9">
        <v>177002</v>
      </c>
      <c r="J74" s="10">
        <v>172999</v>
      </c>
      <c r="K74" s="6">
        <v>181757</v>
      </c>
      <c r="L74" s="7">
        <v>190961</v>
      </c>
    </row>
    <row r="75" spans="1:12" ht="13.5">
      <c r="A75" s="85" t="s">
        <v>24</v>
      </c>
      <c r="B75" s="47"/>
      <c r="C75" s="21">
        <f>SUM(C70:C74)</f>
        <v>1302069</v>
      </c>
      <c r="D75" s="21">
        <f aca="true" t="shared" si="10" ref="D75:L75">SUM(D70:D74)</f>
        <v>2540291</v>
      </c>
      <c r="E75" s="22">
        <f t="shared" si="10"/>
        <v>2304398</v>
      </c>
      <c r="F75" s="23">
        <f t="shared" si="10"/>
        <v>2288827</v>
      </c>
      <c r="G75" s="21">
        <f t="shared" si="10"/>
        <v>2288827</v>
      </c>
      <c r="H75" s="21">
        <f>SUM(H70:H74)</f>
        <v>0</v>
      </c>
      <c r="I75" s="24">
        <f t="shared" si="10"/>
        <v>2155938</v>
      </c>
      <c r="J75" s="25">
        <f t="shared" si="10"/>
        <v>3914704</v>
      </c>
      <c r="K75" s="21">
        <f t="shared" si="10"/>
        <v>4065501</v>
      </c>
      <c r="L75" s="22">
        <f t="shared" si="10"/>
        <v>4271228</v>
      </c>
    </row>
    <row r="76" spans="1:12" ht="13.5">
      <c r="A76" s="86" t="s">
        <v>25</v>
      </c>
      <c r="B76" s="39"/>
      <c r="C76" s="6">
        <v>34889</v>
      </c>
      <c r="D76" s="6"/>
      <c r="E76" s="7">
        <v>588441</v>
      </c>
      <c r="F76" s="8">
        <v>1326255</v>
      </c>
      <c r="G76" s="6">
        <v>1326255</v>
      </c>
      <c r="H76" s="6"/>
      <c r="I76" s="9">
        <v>686228</v>
      </c>
      <c r="J76" s="10">
        <v>494543</v>
      </c>
      <c r="K76" s="6">
        <v>520096</v>
      </c>
      <c r="L76" s="7">
        <v>546979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2041289</v>
      </c>
      <c r="D79" s="6">
        <v>2568378</v>
      </c>
      <c r="E79" s="7">
        <v>3887264</v>
      </c>
      <c r="F79" s="8">
        <v>2919797</v>
      </c>
      <c r="G79" s="6">
        <v>2919797</v>
      </c>
      <c r="H79" s="6"/>
      <c r="I79" s="9">
        <v>3932073</v>
      </c>
      <c r="J79" s="10">
        <v>5319910</v>
      </c>
      <c r="K79" s="6">
        <v>5590276</v>
      </c>
      <c r="L79" s="7">
        <v>5873449</v>
      </c>
    </row>
    <row r="80" spans="1:12" ht="13.5">
      <c r="A80" s="87" t="s">
        <v>46</v>
      </c>
      <c r="B80" s="71"/>
      <c r="C80" s="72">
        <f>SUM(C68:C69)</f>
        <v>15172369</v>
      </c>
      <c r="D80" s="72">
        <f aca="true" t="shared" si="11" ref="D80:L80">SUM(D68:D69)</f>
        <v>20875410</v>
      </c>
      <c r="E80" s="73">
        <f t="shared" si="11"/>
        <v>24934554</v>
      </c>
      <c r="F80" s="74">
        <f t="shared" si="11"/>
        <v>25600502</v>
      </c>
      <c r="G80" s="72">
        <f t="shared" si="11"/>
        <v>25600502</v>
      </c>
      <c r="H80" s="72">
        <f>SUM(H68:H69)</f>
        <v>0</v>
      </c>
      <c r="I80" s="75">
        <f t="shared" si="11"/>
        <v>26232009</v>
      </c>
      <c r="J80" s="76">
        <f t="shared" si="11"/>
        <v>30745460</v>
      </c>
      <c r="K80" s="72">
        <f t="shared" si="11"/>
        <v>32446500</v>
      </c>
      <c r="L80" s="73">
        <f t="shared" si="11"/>
        <v>34292874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91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0.4371719783981136</v>
      </c>
      <c r="G82" s="95">
        <f t="shared" si="12"/>
        <v>0.4371719783981136</v>
      </c>
      <c r="H82" s="95">
        <f t="shared" si="12"/>
        <v>0.27550287765865633</v>
      </c>
      <c r="I82" s="98">
        <f t="shared" si="12"/>
        <v>0.40356162283140967</v>
      </c>
      <c r="J82" s="99">
        <f t="shared" si="12"/>
        <v>0.44575435004482145</v>
      </c>
      <c r="K82" s="95">
        <f t="shared" si="12"/>
        <v>0.9492369590346033</v>
      </c>
      <c r="L82" s="96">
        <f t="shared" si="12"/>
        <v>1.0913589217642037</v>
      </c>
    </row>
    <row r="83" spans="1:12" ht="13.5">
      <c r="A83" s="93" t="s">
        <v>92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1.205835235491649</v>
      </c>
      <c r="G83" s="95">
        <f t="shared" si="13"/>
        <v>1.205835235491649</v>
      </c>
      <c r="H83" s="95">
        <f t="shared" si="13"/>
        <v>0</v>
      </c>
      <c r="I83" s="98">
        <f t="shared" si="13"/>
        <v>0.6216811073416944</v>
      </c>
      <c r="J83" s="99">
        <f t="shared" si="13"/>
        <v>1.1681883345515145</v>
      </c>
      <c r="K83" s="95">
        <f t="shared" si="13"/>
        <v>1.3470658010661307</v>
      </c>
      <c r="L83" s="96">
        <f t="shared" si="13"/>
        <v>1.2414613516980353</v>
      </c>
    </row>
    <row r="84" spans="1:12" ht="13.5">
      <c r="A84" s="93" t="s">
        <v>93</v>
      </c>
      <c r="B84" s="94"/>
      <c r="C84" s="95">
        <f aca="true" t="shared" si="14" ref="C84:L84">IF(ISERROR(ROUND(C69/C65,3)),0,(ROUND(C69/C65,3)))</f>
        <v>0.064</v>
      </c>
      <c r="D84" s="95">
        <f t="shared" si="14"/>
        <v>0.017</v>
      </c>
      <c r="E84" s="96">
        <f t="shared" si="14"/>
        <v>0.021</v>
      </c>
      <c r="F84" s="97">
        <f t="shared" si="14"/>
        <v>0.016</v>
      </c>
      <c r="G84" s="95">
        <f t="shared" si="14"/>
        <v>0.016</v>
      </c>
      <c r="H84" s="95">
        <f t="shared" si="14"/>
        <v>0</v>
      </c>
      <c r="I84" s="98">
        <f t="shared" si="14"/>
        <v>0.019</v>
      </c>
      <c r="J84" s="99">
        <f t="shared" si="14"/>
        <v>0.023</v>
      </c>
      <c r="K84" s="95">
        <f t="shared" si="14"/>
        <v>0.022</v>
      </c>
      <c r="L84" s="96">
        <f t="shared" si="14"/>
        <v>0.022</v>
      </c>
    </row>
    <row r="85" spans="1:12" ht="13.5">
      <c r="A85" s="93" t="s">
        <v>94</v>
      </c>
      <c r="B85" s="94"/>
      <c r="C85" s="95">
        <f aca="true" t="shared" si="15" ref="C85:L85">IF(ISERROR(ROUND((C20+C69)/C65,2)),0,(ROUND((C20+C69)/C65,2)))</f>
        <v>0.06</v>
      </c>
      <c r="D85" s="95">
        <f t="shared" si="15"/>
        <v>0.02</v>
      </c>
      <c r="E85" s="96">
        <f t="shared" si="15"/>
        <v>0.02</v>
      </c>
      <c r="F85" s="97">
        <f t="shared" si="15"/>
        <v>0.07</v>
      </c>
      <c r="G85" s="95">
        <f t="shared" si="15"/>
        <v>0.07</v>
      </c>
      <c r="H85" s="95">
        <f t="shared" si="15"/>
        <v>0</v>
      </c>
      <c r="I85" s="98">
        <f t="shared" si="15"/>
        <v>0.05</v>
      </c>
      <c r="J85" s="99">
        <f t="shared" si="15"/>
        <v>0.08</v>
      </c>
      <c r="K85" s="95">
        <f t="shared" si="15"/>
        <v>0.09</v>
      </c>
      <c r="L85" s="96">
        <f t="shared" si="15"/>
        <v>0.08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>
        <v>549536</v>
      </c>
      <c r="D89" s="6">
        <v>605652</v>
      </c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>
        <v>436631</v>
      </c>
      <c r="E90" s="12"/>
      <c r="F90" s="13"/>
      <c r="G90" s="11"/>
      <c r="H90" s="11"/>
      <c r="I90" s="14"/>
      <c r="J90" s="15"/>
      <c r="K90" s="11"/>
      <c r="L90" s="27"/>
    </row>
    <row r="91" spans="1:12" ht="13.5">
      <c r="A91" s="86" t="s">
        <v>50</v>
      </c>
      <c r="B91" s="94"/>
      <c r="C91" s="6">
        <v>531940</v>
      </c>
      <c r="D91" s="6">
        <v>616908</v>
      </c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>
        <v>12142337</v>
      </c>
      <c r="D92" s="6">
        <v>8164611</v>
      </c>
      <c r="E92" s="7"/>
      <c r="F92" s="8"/>
      <c r="G92" s="6"/>
      <c r="H92" s="6">
        <v>4343251</v>
      </c>
      <c r="I92" s="9"/>
      <c r="J92" s="10"/>
      <c r="K92" s="6"/>
      <c r="L92" s="26"/>
    </row>
    <row r="93" spans="1:12" ht="13.5">
      <c r="A93" s="87" t="s">
        <v>103</v>
      </c>
      <c r="B93" s="71"/>
      <c r="C93" s="72">
        <f>SUM(C89:C92)</f>
        <v>13223813</v>
      </c>
      <c r="D93" s="72">
        <f aca="true" t="shared" si="16" ref="D93:L93">SUM(D89:D92)</f>
        <v>9823802</v>
      </c>
      <c r="E93" s="73">
        <f t="shared" si="16"/>
        <v>0</v>
      </c>
      <c r="F93" s="74">
        <f t="shared" si="16"/>
        <v>0</v>
      </c>
      <c r="G93" s="72">
        <f t="shared" si="16"/>
        <v>0</v>
      </c>
      <c r="H93" s="72">
        <f>SUM(H89:H92)</f>
        <v>4343251</v>
      </c>
      <c r="I93" s="75">
        <f t="shared" si="16"/>
        <v>0</v>
      </c>
      <c r="J93" s="76">
        <f t="shared" si="16"/>
        <v>0</v>
      </c>
      <c r="K93" s="72">
        <f t="shared" si="16"/>
        <v>0</v>
      </c>
      <c r="L93" s="121">
        <f t="shared" si="16"/>
        <v>0</v>
      </c>
    </row>
    <row r="94" spans="1:12" ht="13.5">
      <c r="A94" s="1" t="s">
        <v>95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96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97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98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99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100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101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102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77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0</v>
      </c>
      <c r="D5" s="40">
        <f aca="true" t="shared" si="0" ref="D5:L5">SUM(D11:D18)</f>
        <v>0</v>
      </c>
      <c r="E5" s="41">
        <f t="shared" si="0"/>
        <v>0</v>
      </c>
      <c r="F5" s="42">
        <f t="shared" si="0"/>
        <v>0</v>
      </c>
      <c r="G5" s="40">
        <f t="shared" si="0"/>
        <v>26610350</v>
      </c>
      <c r="H5" s="40">
        <f>SUM(H11:H18)</f>
        <v>16436880</v>
      </c>
      <c r="I5" s="43">
        <f t="shared" si="0"/>
        <v>29393212</v>
      </c>
      <c r="J5" s="44">
        <f t="shared" si="0"/>
        <v>37556300</v>
      </c>
      <c r="K5" s="40">
        <f t="shared" si="0"/>
        <v>19108550</v>
      </c>
      <c r="L5" s="41">
        <f t="shared" si="0"/>
        <v>35987300</v>
      </c>
    </row>
    <row r="6" spans="1:12" ht="13.5">
      <c r="A6" s="46" t="s">
        <v>19</v>
      </c>
      <c r="B6" s="47"/>
      <c r="C6" s="6"/>
      <c r="D6" s="6"/>
      <c r="E6" s="7"/>
      <c r="F6" s="8"/>
      <c r="G6" s="6">
        <v>10671324</v>
      </c>
      <c r="H6" s="6">
        <v>10599492</v>
      </c>
      <c r="I6" s="9">
        <v>13408868</v>
      </c>
      <c r="J6" s="10">
        <v>28456300</v>
      </c>
      <c r="K6" s="6">
        <v>19008550</v>
      </c>
      <c r="L6" s="7">
        <v>27887300</v>
      </c>
    </row>
    <row r="7" spans="1:12" ht="13.5">
      <c r="A7" s="46" t="s">
        <v>20</v>
      </c>
      <c r="B7" s="47"/>
      <c r="C7" s="6"/>
      <c r="D7" s="6"/>
      <c r="E7" s="7"/>
      <c r="F7" s="8"/>
      <c r="G7" s="6">
        <v>5000000</v>
      </c>
      <c r="H7" s="6">
        <v>4466112</v>
      </c>
      <c r="I7" s="9">
        <v>2239506</v>
      </c>
      <c r="J7" s="10">
        <v>9000000</v>
      </c>
      <c r="K7" s="6"/>
      <c r="L7" s="7">
        <v>8000000</v>
      </c>
    </row>
    <row r="8" spans="1:12" ht="13.5">
      <c r="A8" s="46" t="s">
        <v>21</v>
      </c>
      <c r="B8" s="47"/>
      <c r="C8" s="6"/>
      <c r="D8" s="6"/>
      <c r="E8" s="7"/>
      <c r="F8" s="8"/>
      <c r="G8" s="6"/>
      <c r="H8" s="6"/>
      <c r="I8" s="9"/>
      <c r="J8" s="10"/>
      <c r="K8" s="6"/>
      <c r="L8" s="7"/>
    </row>
    <row r="9" spans="1:12" ht="13.5">
      <c r="A9" s="46" t="s">
        <v>22</v>
      </c>
      <c r="B9" s="47"/>
      <c r="C9" s="6"/>
      <c r="D9" s="6"/>
      <c r="E9" s="7"/>
      <c r="F9" s="8"/>
      <c r="G9" s="6"/>
      <c r="H9" s="6"/>
      <c r="I9" s="9"/>
      <c r="J9" s="10"/>
      <c r="K9" s="6"/>
      <c r="L9" s="7"/>
    </row>
    <row r="10" spans="1:12" ht="13.5">
      <c r="A10" s="46" t="s">
        <v>23</v>
      </c>
      <c r="B10" s="47"/>
      <c r="C10" s="6"/>
      <c r="D10" s="6"/>
      <c r="E10" s="7"/>
      <c r="F10" s="8"/>
      <c r="G10" s="6"/>
      <c r="H10" s="6"/>
      <c r="I10" s="9"/>
      <c r="J10" s="10"/>
      <c r="K10" s="6"/>
      <c r="L10" s="7"/>
    </row>
    <row r="11" spans="1:12" ht="13.5">
      <c r="A11" s="48" t="s">
        <v>24</v>
      </c>
      <c r="B11" s="47"/>
      <c r="C11" s="21">
        <f>SUM(C6:C10)</f>
        <v>0</v>
      </c>
      <c r="D11" s="21">
        <f aca="true" t="shared" si="1" ref="D11:L11">SUM(D6:D10)</f>
        <v>0</v>
      </c>
      <c r="E11" s="22">
        <f t="shared" si="1"/>
        <v>0</v>
      </c>
      <c r="F11" s="23">
        <f t="shared" si="1"/>
        <v>0</v>
      </c>
      <c r="G11" s="21">
        <f t="shared" si="1"/>
        <v>15671324</v>
      </c>
      <c r="H11" s="21">
        <f>SUM(H6:H10)</f>
        <v>15065604</v>
      </c>
      <c r="I11" s="24">
        <f t="shared" si="1"/>
        <v>15648374</v>
      </c>
      <c r="J11" s="25">
        <f t="shared" si="1"/>
        <v>37456300</v>
      </c>
      <c r="K11" s="21">
        <f t="shared" si="1"/>
        <v>19008550</v>
      </c>
      <c r="L11" s="22">
        <f t="shared" si="1"/>
        <v>35887300</v>
      </c>
    </row>
    <row r="12" spans="1:12" ht="13.5">
      <c r="A12" s="49" t="s">
        <v>25</v>
      </c>
      <c r="B12" s="39"/>
      <c r="C12" s="6"/>
      <c r="D12" s="6"/>
      <c r="E12" s="7"/>
      <c r="F12" s="8"/>
      <c r="G12" s="6"/>
      <c r="H12" s="6">
        <v>256670</v>
      </c>
      <c r="I12" s="9">
        <v>11060961</v>
      </c>
      <c r="J12" s="10"/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/>
      <c r="D15" s="6"/>
      <c r="E15" s="7"/>
      <c r="F15" s="8"/>
      <c r="G15" s="6">
        <v>10939026</v>
      </c>
      <c r="H15" s="6">
        <v>948484</v>
      </c>
      <c r="I15" s="9">
        <v>2517107</v>
      </c>
      <c r="J15" s="10">
        <v>100000</v>
      </c>
      <c r="K15" s="6">
        <v>100000</v>
      </c>
      <c r="L15" s="7">
        <v>100000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/>
      <c r="G18" s="16"/>
      <c r="H18" s="16">
        <v>166122</v>
      </c>
      <c r="I18" s="19">
        <v>166770</v>
      </c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0</v>
      </c>
      <c r="D36" s="6">
        <f t="shared" si="4"/>
        <v>0</v>
      </c>
      <c r="E36" s="7">
        <f t="shared" si="4"/>
        <v>0</v>
      </c>
      <c r="F36" s="8">
        <f t="shared" si="4"/>
        <v>0</v>
      </c>
      <c r="G36" s="6">
        <f t="shared" si="4"/>
        <v>10671324</v>
      </c>
      <c r="H36" s="6">
        <f>H6+H21</f>
        <v>10599492</v>
      </c>
      <c r="I36" s="9">
        <f t="shared" si="4"/>
        <v>13408868</v>
      </c>
      <c r="J36" s="10">
        <f t="shared" si="4"/>
        <v>28456300</v>
      </c>
      <c r="K36" s="6">
        <f t="shared" si="4"/>
        <v>19008550</v>
      </c>
      <c r="L36" s="7">
        <f t="shared" si="4"/>
        <v>27887300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0</v>
      </c>
      <c r="E37" s="7">
        <f t="shared" si="4"/>
        <v>0</v>
      </c>
      <c r="F37" s="8">
        <f t="shared" si="4"/>
        <v>0</v>
      </c>
      <c r="G37" s="6">
        <f t="shared" si="4"/>
        <v>5000000</v>
      </c>
      <c r="H37" s="6">
        <f>H7+H22</f>
        <v>4466112</v>
      </c>
      <c r="I37" s="9">
        <f t="shared" si="4"/>
        <v>2239506</v>
      </c>
      <c r="J37" s="10">
        <f t="shared" si="4"/>
        <v>9000000</v>
      </c>
      <c r="K37" s="6">
        <f t="shared" si="4"/>
        <v>0</v>
      </c>
      <c r="L37" s="7">
        <f t="shared" si="4"/>
        <v>8000000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0</v>
      </c>
      <c r="E38" s="7">
        <f t="shared" si="4"/>
        <v>0</v>
      </c>
      <c r="F38" s="8">
        <f t="shared" si="4"/>
        <v>0</v>
      </c>
      <c r="G38" s="6">
        <f t="shared" si="4"/>
        <v>0</v>
      </c>
      <c r="H38" s="6">
        <f>H8+H23</f>
        <v>0</v>
      </c>
      <c r="I38" s="9">
        <f t="shared" si="4"/>
        <v>0</v>
      </c>
      <c r="J38" s="10">
        <f t="shared" si="4"/>
        <v>0</v>
      </c>
      <c r="K38" s="6">
        <f t="shared" si="4"/>
        <v>0</v>
      </c>
      <c r="L38" s="7">
        <f t="shared" si="4"/>
        <v>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0</v>
      </c>
      <c r="G39" s="6">
        <f t="shared" si="4"/>
        <v>0</v>
      </c>
      <c r="H39" s="6">
        <f>H9+H24</f>
        <v>0</v>
      </c>
      <c r="I39" s="9">
        <f t="shared" si="4"/>
        <v>0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0</v>
      </c>
      <c r="E40" s="7">
        <f t="shared" si="4"/>
        <v>0</v>
      </c>
      <c r="F40" s="8">
        <f t="shared" si="4"/>
        <v>0</v>
      </c>
      <c r="G40" s="6">
        <f t="shared" si="4"/>
        <v>0</v>
      </c>
      <c r="H40" s="6">
        <f>H10+H25</f>
        <v>0</v>
      </c>
      <c r="I40" s="9">
        <f t="shared" si="4"/>
        <v>0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0</v>
      </c>
      <c r="D41" s="21">
        <f aca="true" t="shared" si="5" ref="D41:L41">SUM(D36:D40)</f>
        <v>0</v>
      </c>
      <c r="E41" s="22">
        <f t="shared" si="5"/>
        <v>0</v>
      </c>
      <c r="F41" s="23">
        <f t="shared" si="5"/>
        <v>0</v>
      </c>
      <c r="G41" s="21">
        <f t="shared" si="5"/>
        <v>15671324</v>
      </c>
      <c r="H41" s="21">
        <f>SUM(H36:H40)</f>
        <v>15065604</v>
      </c>
      <c r="I41" s="24">
        <f t="shared" si="5"/>
        <v>15648374</v>
      </c>
      <c r="J41" s="25">
        <f t="shared" si="5"/>
        <v>37456300</v>
      </c>
      <c r="K41" s="21">
        <f t="shared" si="5"/>
        <v>19008550</v>
      </c>
      <c r="L41" s="22">
        <f t="shared" si="5"/>
        <v>35887300</v>
      </c>
    </row>
    <row r="42" spans="1:12" ht="13.5">
      <c r="A42" s="49" t="s">
        <v>25</v>
      </c>
      <c r="B42" s="39"/>
      <c r="C42" s="6">
        <f t="shared" si="4"/>
        <v>0</v>
      </c>
      <c r="D42" s="6">
        <f t="shared" si="4"/>
        <v>0</v>
      </c>
      <c r="E42" s="61">
        <f t="shared" si="4"/>
        <v>0</v>
      </c>
      <c r="F42" s="62">
        <f t="shared" si="4"/>
        <v>0</v>
      </c>
      <c r="G42" s="60">
        <f t="shared" si="4"/>
        <v>0</v>
      </c>
      <c r="H42" s="60">
        <f t="shared" si="4"/>
        <v>256670</v>
      </c>
      <c r="I42" s="63">
        <f t="shared" si="4"/>
        <v>11060961</v>
      </c>
      <c r="J42" s="64">
        <f t="shared" si="4"/>
        <v>0</v>
      </c>
      <c r="K42" s="60">
        <f t="shared" si="4"/>
        <v>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0</v>
      </c>
      <c r="D45" s="6">
        <f t="shared" si="4"/>
        <v>0</v>
      </c>
      <c r="E45" s="61">
        <f t="shared" si="4"/>
        <v>0</v>
      </c>
      <c r="F45" s="62">
        <f t="shared" si="4"/>
        <v>0</v>
      </c>
      <c r="G45" s="60">
        <f t="shared" si="4"/>
        <v>10939026</v>
      </c>
      <c r="H45" s="60">
        <f t="shared" si="4"/>
        <v>948484</v>
      </c>
      <c r="I45" s="63">
        <f t="shared" si="4"/>
        <v>2517107</v>
      </c>
      <c r="J45" s="64">
        <f t="shared" si="4"/>
        <v>100000</v>
      </c>
      <c r="K45" s="60">
        <f t="shared" si="4"/>
        <v>100000</v>
      </c>
      <c r="L45" s="61">
        <f t="shared" si="4"/>
        <v>100000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166122</v>
      </c>
      <c r="I48" s="63">
        <f t="shared" si="4"/>
        <v>166770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0</v>
      </c>
      <c r="D49" s="72">
        <f aca="true" t="shared" si="6" ref="D49:L49">SUM(D41:D48)</f>
        <v>0</v>
      </c>
      <c r="E49" s="73">
        <f t="shared" si="6"/>
        <v>0</v>
      </c>
      <c r="F49" s="74">
        <f t="shared" si="6"/>
        <v>0</v>
      </c>
      <c r="G49" s="72">
        <f t="shared" si="6"/>
        <v>26610350</v>
      </c>
      <c r="H49" s="72">
        <f>SUM(H41:H48)</f>
        <v>16436880</v>
      </c>
      <c r="I49" s="75">
        <f t="shared" si="6"/>
        <v>29393212</v>
      </c>
      <c r="J49" s="76">
        <f t="shared" si="6"/>
        <v>37556300</v>
      </c>
      <c r="K49" s="72">
        <f t="shared" si="6"/>
        <v>19108550</v>
      </c>
      <c r="L49" s="73">
        <f t="shared" si="6"/>
        <v>35987300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/>
      <c r="D52" s="6"/>
      <c r="E52" s="7"/>
      <c r="F52" s="8"/>
      <c r="G52" s="6">
        <v>21342648</v>
      </c>
      <c r="H52" s="6"/>
      <c r="I52" s="9">
        <v>226767688</v>
      </c>
      <c r="J52" s="10">
        <v>28456300</v>
      </c>
      <c r="K52" s="6">
        <v>19008550</v>
      </c>
      <c r="L52" s="7">
        <v>27887300</v>
      </c>
    </row>
    <row r="53" spans="1:12" ht="13.5">
      <c r="A53" s="79" t="s">
        <v>20</v>
      </c>
      <c r="B53" s="47"/>
      <c r="C53" s="6"/>
      <c r="D53" s="6"/>
      <c r="E53" s="7"/>
      <c r="F53" s="8"/>
      <c r="G53" s="6">
        <v>10000000</v>
      </c>
      <c r="H53" s="6"/>
      <c r="I53" s="9">
        <v>86919771</v>
      </c>
      <c r="J53" s="10">
        <v>9000000</v>
      </c>
      <c r="K53" s="6">
        <v>1</v>
      </c>
      <c r="L53" s="7">
        <v>8000003</v>
      </c>
    </row>
    <row r="54" spans="1:12" ht="13.5">
      <c r="A54" s="79" t="s">
        <v>21</v>
      </c>
      <c r="B54" s="47"/>
      <c r="C54" s="6"/>
      <c r="D54" s="6"/>
      <c r="E54" s="7"/>
      <c r="F54" s="8"/>
      <c r="G54" s="6"/>
      <c r="H54" s="6"/>
      <c r="I54" s="9"/>
      <c r="J54" s="10"/>
      <c r="K54" s="6"/>
      <c r="L54" s="7"/>
    </row>
    <row r="55" spans="1:12" ht="13.5">
      <c r="A55" s="79" t="s">
        <v>22</v>
      </c>
      <c r="B55" s="47"/>
      <c r="C55" s="6"/>
      <c r="D55" s="6"/>
      <c r="E55" s="7"/>
      <c r="F55" s="8"/>
      <c r="G55" s="6"/>
      <c r="H55" s="6"/>
      <c r="I55" s="9"/>
      <c r="J55" s="10"/>
      <c r="K55" s="6"/>
      <c r="L55" s="7"/>
    </row>
    <row r="56" spans="1:12" ht="13.5">
      <c r="A56" s="79" t="s">
        <v>23</v>
      </c>
      <c r="B56" s="47"/>
      <c r="C56" s="6"/>
      <c r="D56" s="6"/>
      <c r="E56" s="7"/>
      <c r="F56" s="8"/>
      <c r="G56" s="6"/>
      <c r="H56" s="6"/>
      <c r="I56" s="9">
        <v>3155766</v>
      </c>
      <c r="J56" s="10">
        <v>1</v>
      </c>
      <c r="K56" s="6"/>
      <c r="L56" s="7"/>
    </row>
    <row r="57" spans="1:12" ht="13.5">
      <c r="A57" s="80" t="s">
        <v>24</v>
      </c>
      <c r="B57" s="47"/>
      <c r="C57" s="21">
        <f>SUM(C52:C56)</f>
        <v>0</v>
      </c>
      <c r="D57" s="21">
        <f aca="true" t="shared" si="7" ref="D57:L57">SUM(D52:D56)</f>
        <v>0</v>
      </c>
      <c r="E57" s="22">
        <f t="shared" si="7"/>
        <v>0</v>
      </c>
      <c r="F57" s="23">
        <f t="shared" si="7"/>
        <v>0</v>
      </c>
      <c r="G57" s="21">
        <f t="shared" si="7"/>
        <v>31342648</v>
      </c>
      <c r="H57" s="21">
        <f>SUM(H52:H56)</f>
        <v>0</v>
      </c>
      <c r="I57" s="24">
        <f t="shared" si="7"/>
        <v>316843225</v>
      </c>
      <c r="J57" s="25">
        <f t="shared" si="7"/>
        <v>37456301</v>
      </c>
      <c r="K57" s="21">
        <f t="shared" si="7"/>
        <v>19008551</v>
      </c>
      <c r="L57" s="22">
        <f t="shared" si="7"/>
        <v>35887303</v>
      </c>
    </row>
    <row r="58" spans="1:12" ht="13.5">
      <c r="A58" s="77" t="s">
        <v>25</v>
      </c>
      <c r="B58" s="39"/>
      <c r="C58" s="6"/>
      <c r="D58" s="6"/>
      <c r="E58" s="7"/>
      <c r="F58" s="8"/>
      <c r="G58" s="6"/>
      <c r="H58" s="6"/>
      <c r="I58" s="9">
        <v>34936497</v>
      </c>
      <c r="J58" s="10"/>
      <c r="K58" s="6"/>
      <c r="L58" s="7"/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>
        <v>2984705</v>
      </c>
      <c r="J59" s="15"/>
      <c r="K59" s="11"/>
      <c r="L59" s="12"/>
    </row>
    <row r="60" spans="1:12" ht="13.5">
      <c r="A60" s="77" t="s">
        <v>27</v>
      </c>
      <c r="B60" s="39"/>
      <c r="C60" s="6"/>
      <c r="D60" s="6"/>
      <c r="E60" s="7"/>
      <c r="F60" s="8"/>
      <c r="G60" s="6"/>
      <c r="H60" s="6"/>
      <c r="I60" s="9"/>
      <c r="J60" s="10"/>
      <c r="K60" s="6"/>
      <c r="L60" s="7"/>
    </row>
    <row r="61" spans="1:12" ht="13.5">
      <c r="A61" s="77" t="s">
        <v>28</v>
      </c>
      <c r="B61" s="39" t="s">
        <v>29</v>
      </c>
      <c r="C61" s="6"/>
      <c r="D61" s="6"/>
      <c r="E61" s="7"/>
      <c r="F61" s="8"/>
      <c r="G61" s="6">
        <v>21878052</v>
      </c>
      <c r="H61" s="6"/>
      <c r="I61" s="9">
        <v>117204912</v>
      </c>
      <c r="J61" s="10">
        <v>100000</v>
      </c>
      <c r="K61" s="6">
        <v>100000</v>
      </c>
      <c r="L61" s="7">
        <v>100000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>
        <v>1880250</v>
      </c>
      <c r="J63" s="10"/>
      <c r="K63" s="6"/>
      <c r="L63" s="7"/>
    </row>
    <row r="64" spans="1:12" ht="13.5">
      <c r="A64" s="77" t="s">
        <v>32</v>
      </c>
      <c r="B64" s="39"/>
      <c r="C64" s="6"/>
      <c r="D64" s="6"/>
      <c r="E64" s="7"/>
      <c r="F64" s="8"/>
      <c r="G64" s="6"/>
      <c r="H64" s="6"/>
      <c r="I64" s="9">
        <v>587794</v>
      </c>
      <c r="J64" s="10"/>
      <c r="K64" s="6"/>
      <c r="L64" s="7"/>
    </row>
    <row r="65" spans="1:12" ht="13.5">
      <c r="A65" s="70" t="s">
        <v>40</v>
      </c>
      <c r="B65" s="71"/>
      <c r="C65" s="72">
        <f>SUM(C57:C64)</f>
        <v>0</v>
      </c>
      <c r="D65" s="72">
        <f aca="true" t="shared" si="8" ref="D65:L65">SUM(D57:D64)</f>
        <v>0</v>
      </c>
      <c r="E65" s="73">
        <f t="shared" si="8"/>
        <v>0</v>
      </c>
      <c r="F65" s="74">
        <f t="shared" si="8"/>
        <v>0</v>
      </c>
      <c r="G65" s="72">
        <f t="shared" si="8"/>
        <v>53220700</v>
      </c>
      <c r="H65" s="72">
        <f>SUM(H57:H64)</f>
        <v>0</v>
      </c>
      <c r="I65" s="75">
        <f t="shared" si="8"/>
        <v>474437383</v>
      </c>
      <c r="J65" s="82">
        <f t="shared" si="8"/>
        <v>37556301</v>
      </c>
      <c r="K65" s="72">
        <f t="shared" si="8"/>
        <v>19108551</v>
      </c>
      <c r="L65" s="73">
        <f t="shared" si="8"/>
        <v>35987303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/>
      <c r="D68" s="60"/>
      <c r="E68" s="61"/>
      <c r="F68" s="62"/>
      <c r="G68" s="60">
        <v>18790051</v>
      </c>
      <c r="H68" s="60"/>
      <c r="I68" s="63">
        <v>26036301</v>
      </c>
      <c r="J68" s="64">
        <v>16630601</v>
      </c>
      <c r="K68" s="60">
        <v>16884938</v>
      </c>
      <c r="L68" s="61">
        <v>17039742</v>
      </c>
    </row>
    <row r="69" spans="1:12" ht="13.5">
      <c r="A69" s="84" t="s">
        <v>43</v>
      </c>
      <c r="B69" s="39" t="s">
        <v>44</v>
      </c>
      <c r="C69" s="60">
        <f>SUM(C75:C79)</f>
        <v>0</v>
      </c>
      <c r="D69" s="60">
        <f aca="true" t="shared" si="9" ref="D69:L69">SUM(D75:D79)</f>
        <v>0</v>
      </c>
      <c r="E69" s="61">
        <f t="shared" si="9"/>
        <v>0</v>
      </c>
      <c r="F69" s="62">
        <f t="shared" si="9"/>
        <v>0</v>
      </c>
      <c r="G69" s="60">
        <f t="shared" si="9"/>
        <v>14914365</v>
      </c>
      <c r="H69" s="60">
        <f>SUM(H75:H79)</f>
        <v>2224932</v>
      </c>
      <c r="I69" s="63">
        <f t="shared" si="9"/>
        <v>4010664</v>
      </c>
      <c r="J69" s="64">
        <f t="shared" si="9"/>
        <v>7102114</v>
      </c>
      <c r="K69" s="60">
        <f t="shared" si="9"/>
        <v>7556648</v>
      </c>
      <c r="L69" s="61">
        <f t="shared" si="9"/>
        <v>8040271</v>
      </c>
    </row>
    <row r="70" spans="1:12" ht="13.5">
      <c r="A70" s="79" t="s">
        <v>19</v>
      </c>
      <c r="B70" s="47"/>
      <c r="C70" s="6"/>
      <c r="D70" s="6"/>
      <c r="E70" s="7"/>
      <c r="F70" s="8"/>
      <c r="G70" s="6">
        <v>4361046</v>
      </c>
      <c r="H70" s="6">
        <v>437209</v>
      </c>
      <c r="I70" s="9">
        <v>305123</v>
      </c>
      <c r="J70" s="10">
        <v>2837000</v>
      </c>
      <c r="K70" s="6">
        <v>3018568</v>
      </c>
      <c r="L70" s="7">
        <v>3211756</v>
      </c>
    </row>
    <row r="71" spans="1:12" ht="13.5">
      <c r="A71" s="79" t="s">
        <v>20</v>
      </c>
      <c r="B71" s="47"/>
      <c r="C71" s="6"/>
      <c r="D71" s="6"/>
      <c r="E71" s="7"/>
      <c r="F71" s="8"/>
      <c r="G71" s="6">
        <v>7403461</v>
      </c>
      <c r="H71" s="6">
        <v>792033</v>
      </c>
      <c r="I71" s="9">
        <v>605300</v>
      </c>
      <c r="J71" s="10">
        <v>906360</v>
      </c>
      <c r="K71" s="6">
        <v>964367</v>
      </c>
      <c r="L71" s="7">
        <v>1026087</v>
      </c>
    </row>
    <row r="72" spans="1:12" ht="13.5">
      <c r="A72" s="79" t="s">
        <v>21</v>
      </c>
      <c r="B72" s="47"/>
      <c r="C72" s="6"/>
      <c r="D72" s="6"/>
      <c r="E72" s="7"/>
      <c r="F72" s="8"/>
      <c r="G72" s="6">
        <v>12364</v>
      </c>
      <c r="H72" s="6"/>
      <c r="I72" s="9"/>
      <c r="J72" s="10">
        <v>11200</v>
      </c>
      <c r="K72" s="6">
        <v>11916</v>
      </c>
      <c r="L72" s="7">
        <v>12679</v>
      </c>
    </row>
    <row r="73" spans="1:12" ht="13.5">
      <c r="A73" s="79" t="s">
        <v>22</v>
      </c>
      <c r="B73" s="47"/>
      <c r="C73" s="6"/>
      <c r="D73" s="6"/>
      <c r="E73" s="7"/>
      <c r="F73" s="8"/>
      <c r="G73" s="6">
        <v>2683</v>
      </c>
      <c r="H73" s="6"/>
      <c r="I73" s="9"/>
      <c r="J73" s="10">
        <v>2200</v>
      </c>
      <c r="K73" s="6">
        <v>2341</v>
      </c>
      <c r="L73" s="7">
        <v>2491</v>
      </c>
    </row>
    <row r="74" spans="1:12" ht="13.5">
      <c r="A74" s="79" t="s">
        <v>23</v>
      </c>
      <c r="B74" s="47"/>
      <c r="C74" s="6"/>
      <c r="D74" s="6"/>
      <c r="E74" s="7"/>
      <c r="F74" s="8"/>
      <c r="G74" s="6">
        <v>139965</v>
      </c>
      <c r="H74" s="6">
        <v>96620</v>
      </c>
      <c r="I74" s="9">
        <v>96620</v>
      </c>
      <c r="J74" s="10">
        <v>120000</v>
      </c>
      <c r="K74" s="6">
        <v>127680</v>
      </c>
      <c r="L74" s="7">
        <v>135852</v>
      </c>
    </row>
    <row r="75" spans="1:12" ht="13.5">
      <c r="A75" s="85" t="s">
        <v>24</v>
      </c>
      <c r="B75" s="47"/>
      <c r="C75" s="21">
        <f>SUM(C70:C74)</f>
        <v>0</v>
      </c>
      <c r="D75" s="21">
        <f aca="true" t="shared" si="10" ref="D75:L75">SUM(D70:D74)</f>
        <v>0</v>
      </c>
      <c r="E75" s="22">
        <f t="shared" si="10"/>
        <v>0</v>
      </c>
      <c r="F75" s="23">
        <f t="shared" si="10"/>
        <v>0</v>
      </c>
      <c r="G75" s="21">
        <f t="shared" si="10"/>
        <v>11919519</v>
      </c>
      <c r="H75" s="21">
        <f>SUM(H70:H74)</f>
        <v>1325862</v>
      </c>
      <c r="I75" s="24">
        <f t="shared" si="10"/>
        <v>1007043</v>
      </c>
      <c r="J75" s="25">
        <f t="shared" si="10"/>
        <v>3876760</v>
      </c>
      <c r="K75" s="21">
        <f t="shared" si="10"/>
        <v>4124872</v>
      </c>
      <c r="L75" s="22">
        <f t="shared" si="10"/>
        <v>4388865</v>
      </c>
    </row>
    <row r="76" spans="1:12" ht="13.5">
      <c r="A76" s="86" t="s">
        <v>25</v>
      </c>
      <c r="B76" s="39"/>
      <c r="C76" s="6"/>
      <c r="D76" s="6"/>
      <c r="E76" s="7"/>
      <c r="F76" s="8"/>
      <c r="G76" s="6">
        <v>42340</v>
      </c>
      <c r="H76" s="6">
        <v>13226</v>
      </c>
      <c r="I76" s="9">
        <v>24807</v>
      </c>
      <c r="J76" s="10">
        <v>36100</v>
      </c>
      <c r="K76" s="6">
        <v>96930</v>
      </c>
      <c r="L76" s="7">
        <v>103134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>
        <v>233274</v>
      </c>
      <c r="H78" s="6">
        <v>27098</v>
      </c>
      <c r="I78" s="9">
        <v>32352</v>
      </c>
      <c r="J78" s="10">
        <v>500000</v>
      </c>
      <c r="K78" s="6">
        <v>532000</v>
      </c>
      <c r="L78" s="7">
        <v>566048</v>
      </c>
    </row>
    <row r="79" spans="1:12" ht="13.5">
      <c r="A79" s="86" t="s">
        <v>28</v>
      </c>
      <c r="B79" s="39" t="s">
        <v>45</v>
      </c>
      <c r="C79" s="6"/>
      <c r="D79" s="6"/>
      <c r="E79" s="7"/>
      <c r="F79" s="8"/>
      <c r="G79" s="6">
        <v>2719232</v>
      </c>
      <c r="H79" s="6">
        <v>858746</v>
      </c>
      <c r="I79" s="9">
        <v>2946462</v>
      </c>
      <c r="J79" s="10">
        <v>2689254</v>
      </c>
      <c r="K79" s="6">
        <v>2802846</v>
      </c>
      <c r="L79" s="7">
        <v>2982224</v>
      </c>
    </row>
    <row r="80" spans="1:12" ht="13.5">
      <c r="A80" s="87" t="s">
        <v>46</v>
      </c>
      <c r="B80" s="71"/>
      <c r="C80" s="72">
        <f>SUM(C68:C69)</f>
        <v>0</v>
      </c>
      <c r="D80" s="72">
        <f aca="true" t="shared" si="11" ref="D80:L80">SUM(D68:D69)</f>
        <v>0</v>
      </c>
      <c r="E80" s="73">
        <f t="shared" si="11"/>
        <v>0</v>
      </c>
      <c r="F80" s="74">
        <f t="shared" si="11"/>
        <v>0</v>
      </c>
      <c r="G80" s="72">
        <f t="shared" si="11"/>
        <v>33704416</v>
      </c>
      <c r="H80" s="72">
        <f>SUM(H68:H69)</f>
        <v>2224932</v>
      </c>
      <c r="I80" s="75">
        <f t="shared" si="11"/>
        <v>30046965</v>
      </c>
      <c r="J80" s="76">
        <f t="shared" si="11"/>
        <v>23732715</v>
      </c>
      <c r="K80" s="72">
        <f t="shared" si="11"/>
        <v>24441586</v>
      </c>
      <c r="L80" s="73">
        <f t="shared" si="11"/>
        <v>25080013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91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92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93</v>
      </c>
      <c r="B84" s="94"/>
      <c r="C84" s="95">
        <f aca="true" t="shared" si="14" ref="C84:L84">IF(ISERROR(ROUND(C69/C65,3)),0,(ROUND(C69/C65,3)))</f>
        <v>0</v>
      </c>
      <c r="D84" s="95">
        <f t="shared" si="14"/>
        <v>0</v>
      </c>
      <c r="E84" s="96">
        <f t="shared" si="14"/>
        <v>0</v>
      </c>
      <c r="F84" s="97">
        <f t="shared" si="14"/>
        <v>0</v>
      </c>
      <c r="G84" s="95">
        <f t="shared" si="14"/>
        <v>0.28</v>
      </c>
      <c r="H84" s="95">
        <f t="shared" si="14"/>
        <v>0</v>
      </c>
      <c r="I84" s="98">
        <f t="shared" si="14"/>
        <v>0.008</v>
      </c>
      <c r="J84" s="99">
        <f t="shared" si="14"/>
        <v>0.189</v>
      </c>
      <c r="K84" s="95">
        <f t="shared" si="14"/>
        <v>0.395</v>
      </c>
      <c r="L84" s="96">
        <f t="shared" si="14"/>
        <v>0.223</v>
      </c>
    </row>
    <row r="85" spans="1:12" ht="13.5">
      <c r="A85" s="93" t="s">
        <v>94</v>
      </c>
      <c r="B85" s="94"/>
      <c r="C85" s="95">
        <f aca="true" t="shared" si="15" ref="C85:L85">IF(ISERROR(ROUND((C20+C69)/C65,2)),0,(ROUND((C20+C69)/C65,2)))</f>
        <v>0</v>
      </c>
      <c r="D85" s="95">
        <f t="shared" si="15"/>
        <v>0</v>
      </c>
      <c r="E85" s="96">
        <f t="shared" si="15"/>
        <v>0</v>
      </c>
      <c r="F85" s="97">
        <f t="shared" si="15"/>
        <v>0</v>
      </c>
      <c r="G85" s="95">
        <f t="shared" si="15"/>
        <v>0.28</v>
      </c>
      <c r="H85" s="95">
        <f t="shared" si="15"/>
        <v>0</v>
      </c>
      <c r="I85" s="98">
        <f t="shared" si="15"/>
        <v>0.01</v>
      </c>
      <c r="J85" s="99">
        <f t="shared" si="15"/>
        <v>0.19</v>
      </c>
      <c r="K85" s="95">
        <f t="shared" si="15"/>
        <v>0.4</v>
      </c>
      <c r="L85" s="96">
        <f t="shared" si="15"/>
        <v>0.22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>
        <v>2756630</v>
      </c>
      <c r="G89" s="6">
        <v>4046046</v>
      </c>
      <c r="H89" s="6">
        <v>318598</v>
      </c>
      <c r="I89" s="9"/>
      <c r="J89" s="10">
        <v>1619000</v>
      </c>
      <c r="K89" s="6">
        <v>1722616</v>
      </c>
      <c r="L89" s="26">
        <v>1832863</v>
      </c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/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>
        <v>7709208</v>
      </c>
      <c r="G92" s="6">
        <v>9160609</v>
      </c>
      <c r="H92" s="6">
        <v>1558859</v>
      </c>
      <c r="I92" s="9"/>
      <c r="J92" s="10">
        <v>4946114</v>
      </c>
      <c r="K92" s="6">
        <v>5262665</v>
      </c>
      <c r="L92" s="26">
        <v>5599476</v>
      </c>
    </row>
    <row r="93" spans="1:12" ht="13.5">
      <c r="A93" s="87" t="s">
        <v>103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10465838</v>
      </c>
      <c r="G93" s="72">
        <f t="shared" si="16"/>
        <v>13206655</v>
      </c>
      <c r="H93" s="72">
        <f>SUM(H89:H92)</f>
        <v>1877457</v>
      </c>
      <c r="I93" s="75">
        <f t="shared" si="16"/>
        <v>0</v>
      </c>
      <c r="J93" s="76">
        <f t="shared" si="16"/>
        <v>6565114</v>
      </c>
      <c r="K93" s="72">
        <f t="shared" si="16"/>
        <v>6985281</v>
      </c>
      <c r="L93" s="121">
        <f t="shared" si="16"/>
        <v>7432339</v>
      </c>
    </row>
    <row r="94" spans="1:12" ht="13.5">
      <c r="A94" s="1" t="s">
        <v>95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96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97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98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99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100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101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102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78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100270511</v>
      </c>
      <c r="D5" s="40">
        <f aca="true" t="shared" si="0" ref="D5:L5">SUM(D11:D18)</f>
        <v>126932270</v>
      </c>
      <c r="E5" s="41">
        <f t="shared" si="0"/>
        <v>179638119</v>
      </c>
      <c r="F5" s="42">
        <f t="shared" si="0"/>
        <v>277403260</v>
      </c>
      <c r="G5" s="40">
        <f t="shared" si="0"/>
        <v>277403260</v>
      </c>
      <c r="H5" s="40">
        <f>SUM(H11:H18)</f>
        <v>190866966</v>
      </c>
      <c r="I5" s="43">
        <f t="shared" si="0"/>
        <v>227354534</v>
      </c>
      <c r="J5" s="44">
        <f t="shared" si="0"/>
        <v>106191000</v>
      </c>
      <c r="K5" s="40">
        <f t="shared" si="0"/>
        <v>83510000</v>
      </c>
      <c r="L5" s="41">
        <f t="shared" si="0"/>
        <v>101290000</v>
      </c>
    </row>
    <row r="6" spans="1:12" ht="13.5">
      <c r="A6" s="46" t="s">
        <v>19</v>
      </c>
      <c r="B6" s="47"/>
      <c r="C6" s="6"/>
      <c r="D6" s="6"/>
      <c r="E6" s="7"/>
      <c r="F6" s="8"/>
      <c r="G6" s="6"/>
      <c r="H6" s="6"/>
      <c r="I6" s="9"/>
      <c r="J6" s="10"/>
      <c r="K6" s="6"/>
      <c r="L6" s="7"/>
    </row>
    <row r="7" spans="1:12" ht="13.5">
      <c r="A7" s="46" t="s">
        <v>20</v>
      </c>
      <c r="B7" s="47"/>
      <c r="C7" s="6"/>
      <c r="D7" s="6"/>
      <c r="E7" s="7"/>
      <c r="F7" s="8"/>
      <c r="G7" s="6"/>
      <c r="H7" s="6"/>
      <c r="I7" s="9"/>
      <c r="J7" s="10"/>
      <c r="K7" s="6"/>
      <c r="L7" s="7"/>
    </row>
    <row r="8" spans="1:12" ht="13.5">
      <c r="A8" s="46" t="s">
        <v>21</v>
      </c>
      <c r="B8" s="47"/>
      <c r="C8" s="6">
        <v>94551932</v>
      </c>
      <c r="D8" s="6">
        <v>114374304</v>
      </c>
      <c r="E8" s="7">
        <v>162383275</v>
      </c>
      <c r="F8" s="8">
        <v>237473320</v>
      </c>
      <c r="G8" s="6">
        <v>237473320</v>
      </c>
      <c r="H8" s="6">
        <v>46329003</v>
      </c>
      <c r="I8" s="9">
        <v>225949265</v>
      </c>
      <c r="J8" s="10">
        <v>56200000</v>
      </c>
      <c r="K8" s="6">
        <v>30279496</v>
      </c>
      <c r="L8" s="7">
        <v>29258721</v>
      </c>
    </row>
    <row r="9" spans="1:12" ht="13.5">
      <c r="A9" s="46" t="s">
        <v>22</v>
      </c>
      <c r="B9" s="47"/>
      <c r="C9" s="6"/>
      <c r="D9" s="6"/>
      <c r="E9" s="7">
        <v>16783684</v>
      </c>
      <c r="F9" s="8">
        <v>32794000</v>
      </c>
      <c r="G9" s="6">
        <v>32794000</v>
      </c>
      <c r="H9" s="6">
        <v>26438991</v>
      </c>
      <c r="I9" s="9"/>
      <c r="J9" s="10">
        <v>45600000</v>
      </c>
      <c r="K9" s="6">
        <v>51475504</v>
      </c>
      <c r="L9" s="7">
        <v>70741279</v>
      </c>
    </row>
    <row r="10" spans="1:12" ht="13.5">
      <c r="A10" s="46" t="s">
        <v>23</v>
      </c>
      <c r="B10" s="47"/>
      <c r="C10" s="6"/>
      <c r="D10" s="6"/>
      <c r="E10" s="7"/>
      <c r="F10" s="8"/>
      <c r="G10" s="6"/>
      <c r="H10" s="6"/>
      <c r="I10" s="9"/>
      <c r="J10" s="10"/>
      <c r="K10" s="6"/>
      <c r="L10" s="7"/>
    </row>
    <row r="11" spans="1:12" ht="13.5">
      <c r="A11" s="48" t="s">
        <v>24</v>
      </c>
      <c r="B11" s="47"/>
      <c r="C11" s="21">
        <f>SUM(C6:C10)</f>
        <v>94551932</v>
      </c>
      <c r="D11" s="21">
        <f aca="true" t="shared" si="1" ref="D11:L11">SUM(D6:D10)</f>
        <v>114374304</v>
      </c>
      <c r="E11" s="22">
        <f t="shared" si="1"/>
        <v>179166959</v>
      </c>
      <c r="F11" s="23">
        <f t="shared" si="1"/>
        <v>270267320</v>
      </c>
      <c r="G11" s="21">
        <f t="shared" si="1"/>
        <v>270267320</v>
      </c>
      <c r="H11" s="21">
        <f>SUM(H6:H10)</f>
        <v>72767994</v>
      </c>
      <c r="I11" s="24">
        <f t="shared" si="1"/>
        <v>225949265</v>
      </c>
      <c r="J11" s="25">
        <f t="shared" si="1"/>
        <v>101800000</v>
      </c>
      <c r="K11" s="21">
        <f t="shared" si="1"/>
        <v>81755000</v>
      </c>
      <c r="L11" s="22">
        <f t="shared" si="1"/>
        <v>100000000</v>
      </c>
    </row>
    <row r="12" spans="1:12" ht="13.5">
      <c r="A12" s="49" t="s">
        <v>25</v>
      </c>
      <c r="B12" s="39"/>
      <c r="C12" s="6">
        <v>3902364</v>
      </c>
      <c r="D12" s="6"/>
      <c r="E12" s="7"/>
      <c r="F12" s="8"/>
      <c r="G12" s="6"/>
      <c r="H12" s="6"/>
      <c r="I12" s="9"/>
      <c r="J12" s="10"/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1816215</v>
      </c>
      <c r="D15" s="6">
        <v>12557966</v>
      </c>
      <c r="E15" s="7">
        <v>471160</v>
      </c>
      <c r="F15" s="8">
        <v>5135940</v>
      </c>
      <c r="G15" s="6">
        <v>5135940</v>
      </c>
      <c r="H15" s="6">
        <v>118098972</v>
      </c>
      <c r="I15" s="9">
        <v>1405269</v>
      </c>
      <c r="J15" s="10">
        <v>3381000</v>
      </c>
      <c r="K15" s="6">
        <v>1755000</v>
      </c>
      <c r="L15" s="7">
        <v>1290000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>
        <v>1010000</v>
      </c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>
        <v>2000000</v>
      </c>
      <c r="G18" s="16">
        <v>2000000</v>
      </c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1332500</v>
      </c>
      <c r="G20" s="53">
        <f t="shared" si="2"/>
        <v>1332500</v>
      </c>
      <c r="H20" s="53">
        <f>SUM(H26:H33)</f>
        <v>1079986</v>
      </c>
      <c r="I20" s="56">
        <f t="shared" si="2"/>
        <v>0</v>
      </c>
      <c r="J20" s="57">
        <f t="shared" si="2"/>
        <v>152355000</v>
      </c>
      <c r="K20" s="53">
        <f t="shared" si="2"/>
        <v>150871000</v>
      </c>
      <c r="L20" s="54">
        <f t="shared" si="2"/>
        <v>146125000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>
        <v>152355000</v>
      </c>
      <c r="K23" s="6">
        <v>150871000</v>
      </c>
      <c r="L23" s="7">
        <v>146125000</v>
      </c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152355000</v>
      </c>
      <c r="K26" s="21">
        <f t="shared" si="3"/>
        <v>150871000</v>
      </c>
      <c r="L26" s="22">
        <f t="shared" si="3"/>
        <v>146125000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>
        <v>1332500</v>
      </c>
      <c r="G30" s="6">
        <v>1332500</v>
      </c>
      <c r="H30" s="6">
        <v>1079986</v>
      </c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0</v>
      </c>
      <c r="D36" s="6">
        <f t="shared" si="4"/>
        <v>0</v>
      </c>
      <c r="E36" s="7">
        <f t="shared" si="4"/>
        <v>0</v>
      </c>
      <c r="F36" s="8">
        <f t="shared" si="4"/>
        <v>0</v>
      </c>
      <c r="G36" s="6">
        <f t="shared" si="4"/>
        <v>0</v>
      </c>
      <c r="H36" s="6">
        <f>H6+H21</f>
        <v>0</v>
      </c>
      <c r="I36" s="9">
        <f t="shared" si="4"/>
        <v>0</v>
      </c>
      <c r="J36" s="10">
        <f t="shared" si="4"/>
        <v>0</v>
      </c>
      <c r="K36" s="6">
        <f t="shared" si="4"/>
        <v>0</v>
      </c>
      <c r="L36" s="7">
        <f t="shared" si="4"/>
        <v>0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0</v>
      </c>
      <c r="E37" s="7">
        <f t="shared" si="4"/>
        <v>0</v>
      </c>
      <c r="F37" s="8">
        <f t="shared" si="4"/>
        <v>0</v>
      </c>
      <c r="G37" s="6">
        <f t="shared" si="4"/>
        <v>0</v>
      </c>
      <c r="H37" s="6">
        <f>H7+H22</f>
        <v>0</v>
      </c>
      <c r="I37" s="9">
        <f t="shared" si="4"/>
        <v>0</v>
      </c>
      <c r="J37" s="10">
        <f t="shared" si="4"/>
        <v>0</v>
      </c>
      <c r="K37" s="6">
        <f t="shared" si="4"/>
        <v>0</v>
      </c>
      <c r="L37" s="7">
        <f t="shared" si="4"/>
        <v>0</v>
      </c>
    </row>
    <row r="38" spans="1:12" ht="13.5">
      <c r="A38" s="46" t="s">
        <v>21</v>
      </c>
      <c r="B38" s="47"/>
      <c r="C38" s="6">
        <f t="shared" si="4"/>
        <v>94551932</v>
      </c>
      <c r="D38" s="6">
        <f t="shared" si="4"/>
        <v>114374304</v>
      </c>
      <c r="E38" s="7">
        <f t="shared" si="4"/>
        <v>162383275</v>
      </c>
      <c r="F38" s="8">
        <f t="shared" si="4"/>
        <v>237473320</v>
      </c>
      <c r="G38" s="6">
        <f t="shared" si="4"/>
        <v>237473320</v>
      </c>
      <c r="H38" s="6">
        <f>H8+H23</f>
        <v>46329003</v>
      </c>
      <c r="I38" s="9">
        <f t="shared" si="4"/>
        <v>225949265</v>
      </c>
      <c r="J38" s="10">
        <f t="shared" si="4"/>
        <v>208555000</v>
      </c>
      <c r="K38" s="6">
        <f t="shared" si="4"/>
        <v>181150496</v>
      </c>
      <c r="L38" s="7">
        <f t="shared" si="4"/>
        <v>175383721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16783684</v>
      </c>
      <c r="F39" s="8">
        <f t="shared" si="4"/>
        <v>32794000</v>
      </c>
      <c r="G39" s="6">
        <f t="shared" si="4"/>
        <v>32794000</v>
      </c>
      <c r="H39" s="6">
        <f>H9+H24</f>
        <v>26438991</v>
      </c>
      <c r="I39" s="9">
        <f t="shared" si="4"/>
        <v>0</v>
      </c>
      <c r="J39" s="10">
        <f t="shared" si="4"/>
        <v>45600000</v>
      </c>
      <c r="K39" s="6">
        <f t="shared" si="4"/>
        <v>51475504</v>
      </c>
      <c r="L39" s="7">
        <f t="shared" si="4"/>
        <v>70741279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0</v>
      </c>
      <c r="E40" s="7">
        <f t="shared" si="4"/>
        <v>0</v>
      </c>
      <c r="F40" s="8">
        <f t="shared" si="4"/>
        <v>0</v>
      </c>
      <c r="G40" s="6">
        <f t="shared" si="4"/>
        <v>0</v>
      </c>
      <c r="H40" s="6">
        <f>H10+H25</f>
        <v>0</v>
      </c>
      <c r="I40" s="9">
        <f t="shared" si="4"/>
        <v>0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94551932</v>
      </c>
      <c r="D41" s="21">
        <f aca="true" t="shared" si="5" ref="D41:L41">SUM(D36:D40)</f>
        <v>114374304</v>
      </c>
      <c r="E41" s="22">
        <f t="shared" si="5"/>
        <v>179166959</v>
      </c>
      <c r="F41" s="23">
        <f t="shared" si="5"/>
        <v>270267320</v>
      </c>
      <c r="G41" s="21">
        <f t="shared" si="5"/>
        <v>270267320</v>
      </c>
      <c r="H41" s="21">
        <f>SUM(H36:H40)</f>
        <v>72767994</v>
      </c>
      <c r="I41" s="24">
        <f t="shared" si="5"/>
        <v>225949265</v>
      </c>
      <c r="J41" s="25">
        <f t="shared" si="5"/>
        <v>254155000</v>
      </c>
      <c r="K41" s="21">
        <f t="shared" si="5"/>
        <v>232626000</v>
      </c>
      <c r="L41" s="22">
        <f t="shared" si="5"/>
        <v>246125000</v>
      </c>
    </row>
    <row r="42" spans="1:12" ht="13.5">
      <c r="A42" s="49" t="s">
        <v>25</v>
      </c>
      <c r="B42" s="39"/>
      <c r="C42" s="6">
        <f t="shared" si="4"/>
        <v>3902364</v>
      </c>
      <c r="D42" s="6">
        <f t="shared" si="4"/>
        <v>0</v>
      </c>
      <c r="E42" s="61">
        <f t="shared" si="4"/>
        <v>0</v>
      </c>
      <c r="F42" s="62">
        <f t="shared" si="4"/>
        <v>0</v>
      </c>
      <c r="G42" s="60">
        <f t="shared" si="4"/>
        <v>0</v>
      </c>
      <c r="H42" s="60">
        <f t="shared" si="4"/>
        <v>0</v>
      </c>
      <c r="I42" s="63">
        <f t="shared" si="4"/>
        <v>0</v>
      </c>
      <c r="J42" s="64">
        <f t="shared" si="4"/>
        <v>0</v>
      </c>
      <c r="K42" s="60">
        <f t="shared" si="4"/>
        <v>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1816215</v>
      </c>
      <c r="D45" s="6">
        <f t="shared" si="4"/>
        <v>12557966</v>
      </c>
      <c r="E45" s="61">
        <f t="shared" si="4"/>
        <v>471160</v>
      </c>
      <c r="F45" s="62">
        <f t="shared" si="4"/>
        <v>6468440</v>
      </c>
      <c r="G45" s="60">
        <f t="shared" si="4"/>
        <v>6468440</v>
      </c>
      <c r="H45" s="60">
        <f t="shared" si="4"/>
        <v>119178958</v>
      </c>
      <c r="I45" s="63">
        <f t="shared" si="4"/>
        <v>1405269</v>
      </c>
      <c r="J45" s="64">
        <f t="shared" si="4"/>
        <v>3381000</v>
      </c>
      <c r="K45" s="60">
        <f t="shared" si="4"/>
        <v>1755000</v>
      </c>
      <c r="L45" s="61">
        <f t="shared" si="4"/>
        <v>1290000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1010000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2000000</v>
      </c>
      <c r="G48" s="60">
        <f t="shared" si="4"/>
        <v>2000000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100270511</v>
      </c>
      <c r="D49" s="72">
        <f aca="true" t="shared" si="6" ref="D49:L49">SUM(D41:D48)</f>
        <v>126932270</v>
      </c>
      <c r="E49" s="73">
        <f t="shared" si="6"/>
        <v>179638119</v>
      </c>
      <c r="F49" s="74">
        <f t="shared" si="6"/>
        <v>278735760</v>
      </c>
      <c r="G49" s="72">
        <f t="shared" si="6"/>
        <v>278735760</v>
      </c>
      <c r="H49" s="72">
        <f>SUM(H41:H48)</f>
        <v>191946952</v>
      </c>
      <c r="I49" s="75">
        <f t="shared" si="6"/>
        <v>227354534</v>
      </c>
      <c r="J49" s="76">
        <f t="shared" si="6"/>
        <v>258546000</v>
      </c>
      <c r="K49" s="72">
        <f t="shared" si="6"/>
        <v>234381000</v>
      </c>
      <c r="L49" s="73">
        <f t="shared" si="6"/>
        <v>247415000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/>
      <c r="D52" s="6"/>
      <c r="E52" s="7"/>
      <c r="F52" s="8"/>
      <c r="G52" s="6"/>
      <c r="H52" s="6"/>
      <c r="I52" s="9"/>
      <c r="J52" s="10"/>
      <c r="K52" s="6"/>
      <c r="L52" s="7"/>
    </row>
    <row r="53" spans="1:12" ht="13.5">
      <c r="A53" s="79" t="s">
        <v>20</v>
      </c>
      <c r="B53" s="47"/>
      <c r="C53" s="6"/>
      <c r="D53" s="6"/>
      <c r="E53" s="7"/>
      <c r="F53" s="8"/>
      <c r="G53" s="6"/>
      <c r="H53" s="6"/>
      <c r="I53" s="9"/>
      <c r="J53" s="10">
        <v>1000</v>
      </c>
      <c r="K53" s="6"/>
      <c r="L53" s="7"/>
    </row>
    <row r="54" spans="1:12" ht="13.5">
      <c r="A54" s="79" t="s">
        <v>21</v>
      </c>
      <c r="B54" s="47"/>
      <c r="C54" s="6">
        <v>94551932</v>
      </c>
      <c r="D54" s="6">
        <v>1097535519</v>
      </c>
      <c r="E54" s="7">
        <v>1032651683</v>
      </c>
      <c r="F54" s="8">
        <v>1367957912</v>
      </c>
      <c r="G54" s="6">
        <v>1367957912</v>
      </c>
      <c r="H54" s="6"/>
      <c r="I54" s="9">
        <v>1124983734</v>
      </c>
      <c r="J54" s="10">
        <v>208555000</v>
      </c>
      <c r="K54" s="6">
        <v>181150496</v>
      </c>
      <c r="L54" s="7">
        <v>175383721</v>
      </c>
    </row>
    <row r="55" spans="1:12" ht="13.5">
      <c r="A55" s="79" t="s">
        <v>22</v>
      </c>
      <c r="B55" s="47"/>
      <c r="C55" s="6"/>
      <c r="D55" s="6">
        <v>224400023</v>
      </c>
      <c r="E55" s="7">
        <v>266729545</v>
      </c>
      <c r="F55" s="8">
        <v>318336625</v>
      </c>
      <c r="G55" s="6">
        <v>318336625</v>
      </c>
      <c r="H55" s="6"/>
      <c r="I55" s="9">
        <v>249809617</v>
      </c>
      <c r="J55" s="10">
        <v>45600000</v>
      </c>
      <c r="K55" s="6">
        <v>51476504</v>
      </c>
      <c r="L55" s="7">
        <v>70741279</v>
      </c>
    </row>
    <row r="56" spans="1:12" ht="13.5">
      <c r="A56" s="79" t="s">
        <v>23</v>
      </c>
      <c r="B56" s="47"/>
      <c r="C56" s="6"/>
      <c r="D56" s="6"/>
      <c r="E56" s="7">
        <v>160382379</v>
      </c>
      <c r="F56" s="8"/>
      <c r="G56" s="6"/>
      <c r="H56" s="6"/>
      <c r="I56" s="9">
        <v>267196117</v>
      </c>
      <c r="J56" s="10"/>
      <c r="K56" s="6"/>
      <c r="L56" s="7">
        <v>500</v>
      </c>
    </row>
    <row r="57" spans="1:12" ht="13.5">
      <c r="A57" s="80" t="s">
        <v>24</v>
      </c>
      <c r="B57" s="47"/>
      <c r="C57" s="21">
        <f>SUM(C52:C56)</f>
        <v>94551932</v>
      </c>
      <c r="D57" s="21">
        <f aca="true" t="shared" si="7" ref="D57:L57">SUM(D52:D56)</f>
        <v>1321935542</v>
      </c>
      <c r="E57" s="22">
        <f t="shared" si="7"/>
        <v>1459763607</v>
      </c>
      <c r="F57" s="23">
        <f t="shared" si="7"/>
        <v>1686294537</v>
      </c>
      <c r="G57" s="21">
        <f t="shared" si="7"/>
        <v>1686294537</v>
      </c>
      <c r="H57" s="21">
        <f>SUM(H52:H56)</f>
        <v>0</v>
      </c>
      <c r="I57" s="24">
        <f t="shared" si="7"/>
        <v>1641989468</v>
      </c>
      <c r="J57" s="25">
        <f t="shared" si="7"/>
        <v>254156000</v>
      </c>
      <c r="K57" s="21">
        <f t="shared" si="7"/>
        <v>232627000</v>
      </c>
      <c r="L57" s="22">
        <f t="shared" si="7"/>
        <v>246125500</v>
      </c>
    </row>
    <row r="58" spans="1:12" ht="13.5">
      <c r="A58" s="77" t="s">
        <v>25</v>
      </c>
      <c r="B58" s="39"/>
      <c r="C58" s="6">
        <v>3902364</v>
      </c>
      <c r="D58" s="6"/>
      <c r="E58" s="7"/>
      <c r="F58" s="8"/>
      <c r="G58" s="6"/>
      <c r="H58" s="6"/>
      <c r="I58" s="9"/>
      <c r="J58" s="10"/>
      <c r="K58" s="6"/>
      <c r="L58" s="7"/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/>
      <c r="D60" s="6">
        <v>2575460</v>
      </c>
      <c r="E60" s="7">
        <v>2533756</v>
      </c>
      <c r="F60" s="8">
        <v>2894000</v>
      </c>
      <c r="G60" s="6">
        <v>2894000</v>
      </c>
      <c r="H60" s="6"/>
      <c r="I60" s="9">
        <v>2277175</v>
      </c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1816215</v>
      </c>
      <c r="D61" s="6">
        <v>37246025</v>
      </c>
      <c r="E61" s="7">
        <v>33018050</v>
      </c>
      <c r="F61" s="8">
        <v>12418000</v>
      </c>
      <c r="G61" s="6">
        <v>12418000</v>
      </c>
      <c r="H61" s="6"/>
      <c r="I61" s="9">
        <v>29135719</v>
      </c>
      <c r="J61" s="10">
        <v>3381000</v>
      </c>
      <c r="K61" s="6">
        <v>1755000</v>
      </c>
      <c r="L61" s="7">
        <v>1290000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>
        <v>1010000</v>
      </c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/>
      <c r="D64" s="6">
        <v>1798866</v>
      </c>
      <c r="E64" s="7">
        <v>1349222</v>
      </c>
      <c r="F64" s="8">
        <v>5312000</v>
      </c>
      <c r="G64" s="6">
        <v>5312000</v>
      </c>
      <c r="H64" s="6"/>
      <c r="I64" s="9">
        <v>901021</v>
      </c>
      <c r="J64" s="10"/>
      <c r="K64" s="6"/>
      <c r="L64" s="7"/>
    </row>
    <row r="65" spans="1:12" ht="13.5">
      <c r="A65" s="70" t="s">
        <v>40</v>
      </c>
      <c r="B65" s="71"/>
      <c r="C65" s="72">
        <f>SUM(C57:C64)</f>
        <v>100270511</v>
      </c>
      <c r="D65" s="72">
        <f aca="true" t="shared" si="8" ref="D65:L65">SUM(D57:D64)</f>
        <v>1363555893</v>
      </c>
      <c r="E65" s="73">
        <f t="shared" si="8"/>
        <v>1496664635</v>
      </c>
      <c r="F65" s="74">
        <f t="shared" si="8"/>
        <v>1706918537</v>
      </c>
      <c r="G65" s="72">
        <f t="shared" si="8"/>
        <v>1706918537</v>
      </c>
      <c r="H65" s="72">
        <f>SUM(H57:H64)</f>
        <v>0</v>
      </c>
      <c r="I65" s="75">
        <f t="shared" si="8"/>
        <v>1674303383</v>
      </c>
      <c r="J65" s="82">
        <f t="shared" si="8"/>
        <v>258547000</v>
      </c>
      <c r="K65" s="72">
        <f t="shared" si="8"/>
        <v>234382000</v>
      </c>
      <c r="L65" s="73">
        <f t="shared" si="8"/>
        <v>247415500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88142521</v>
      </c>
      <c r="D68" s="60">
        <v>44239826</v>
      </c>
      <c r="E68" s="61">
        <v>46199298</v>
      </c>
      <c r="F68" s="62">
        <v>50506566</v>
      </c>
      <c r="G68" s="60">
        <v>50506566</v>
      </c>
      <c r="H68" s="60"/>
      <c r="I68" s="63">
        <v>48515733</v>
      </c>
      <c r="J68" s="64">
        <v>46920616</v>
      </c>
      <c r="K68" s="60">
        <v>49705694</v>
      </c>
      <c r="L68" s="61">
        <v>52658036</v>
      </c>
    </row>
    <row r="69" spans="1:12" ht="13.5">
      <c r="A69" s="84" t="s">
        <v>43</v>
      </c>
      <c r="B69" s="39" t="s">
        <v>44</v>
      </c>
      <c r="C69" s="60">
        <f>SUM(C75:C79)</f>
        <v>30492858</v>
      </c>
      <c r="D69" s="60">
        <f aca="true" t="shared" si="9" ref="D69:L69">SUM(D75:D79)</f>
        <v>16042311</v>
      </c>
      <c r="E69" s="61">
        <f t="shared" si="9"/>
        <v>6258203</v>
      </c>
      <c r="F69" s="62">
        <f t="shared" si="9"/>
        <v>31028617</v>
      </c>
      <c r="G69" s="60">
        <f t="shared" si="9"/>
        <v>31028617</v>
      </c>
      <c r="H69" s="60">
        <f>SUM(H75:H79)</f>
        <v>0</v>
      </c>
      <c r="I69" s="63">
        <f t="shared" si="9"/>
        <v>0</v>
      </c>
      <c r="J69" s="64">
        <f t="shared" si="9"/>
        <v>51388589</v>
      </c>
      <c r="K69" s="60">
        <f t="shared" si="9"/>
        <v>58800544</v>
      </c>
      <c r="L69" s="61">
        <f t="shared" si="9"/>
        <v>42742990</v>
      </c>
    </row>
    <row r="70" spans="1:12" ht="13.5">
      <c r="A70" s="79" t="s">
        <v>19</v>
      </c>
      <c r="B70" s="47"/>
      <c r="C70" s="6"/>
      <c r="D70" s="6"/>
      <c r="E70" s="7"/>
      <c r="F70" s="8">
        <v>2788000</v>
      </c>
      <c r="G70" s="6">
        <v>2788000</v>
      </c>
      <c r="H70" s="6"/>
      <c r="I70" s="9"/>
      <c r="J70" s="10">
        <v>6900000</v>
      </c>
      <c r="K70" s="6">
        <v>7314000</v>
      </c>
      <c r="L70" s="7"/>
    </row>
    <row r="71" spans="1:12" ht="13.5">
      <c r="A71" s="79" t="s">
        <v>20</v>
      </c>
      <c r="B71" s="47"/>
      <c r="C71" s="6"/>
      <c r="D71" s="6"/>
      <c r="E71" s="7"/>
      <c r="F71" s="8"/>
      <c r="G71" s="6"/>
      <c r="H71" s="6"/>
      <c r="I71" s="9"/>
      <c r="J71" s="10"/>
      <c r="K71" s="6"/>
      <c r="L71" s="7"/>
    </row>
    <row r="72" spans="1:12" ht="13.5">
      <c r="A72" s="79" t="s">
        <v>21</v>
      </c>
      <c r="B72" s="47"/>
      <c r="C72" s="6">
        <v>28753978</v>
      </c>
      <c r="D72" s="6">
        <v>13666149</v>
      </c>
      <c r="E72" s="7">
        <v>4352516</v>
      </c>
      <c r="F72" s="8">
        <v>14944000</v>
      </c>
      <c r="G72" s="6">
        <v>14944000</v>
      </c>
      <c r="H72" s="6"/>
      <c r="I72" s="9"/>
      <c r="J72" s="10">
        <v>11063336</v>
      </c>
      <c r="K72" s="6">
        <v>13457761</v>
      </c>
      <c r="L72" s="7">
        <v>14274977</v>
      </c>
    </row>
    <row r="73" spans="1:12" ht="13.5">
      <c r="A73" s="79" t="s">
        <v>22</v>
      </c>
      <c r="B73" s="47"/>
      <c r="C73" s="6"/>
      <c r="D73" s="6"/>
      <c r="E73" s="7"/>
      <c r="F73" s="8">
        <v>6543000</v>
      </c>
      <c r="G73" s="6">
        <v>6543000</v>
      </c>
      <c r="H73" s="6"/>
      <c r="I73" s="9"/>
      <c r="J73" s="10">
        <v>9264906</v>
      </c>
      <c r="K73" s="6">
        <v>11551425</v>
      </c>
      <c r="L73" s="7">
        <v>12254261</v>
      </c>
    </row>
    <row r="74" spans="1:12" ht="13.5">
      <c r="A74" s="79" t="s">
        <v>23</v>
      </c>
      <c r="B74" s="47"/>
      <c r="C74" s="6"/>
      <c r="D74" s="6"/>
      <c r="E74" s="7"/>
      <c r="F74" s="8"/>
      <c r="G74" s="6"/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28753978</v>
      </c>
      <c r="D75" s="21">
        <f aca="true" t="shared" si="10" ref="D75:L75">SUM(D70:D74)</f>
        <v>13666149</v>
      </c>
      <c r="E75" s="22">
        <f t="shared" si="10"/>
        <v>4352516</v>
      </c>
      <c r="F75" s="23">
        <f t="shared" si="10"/>
        <v>24275000</v>
      </c>
      <c r="G75" s="21">
        <f t="shared" si="10"/>
        <v>24275000</v>
      </c>
      <c r="H75" s="21">
        <f>SUM(H70:H74)</f>
        <v>0</v>
      </c>
      <c r="I75" s="24">
        <f t="shared" si="10"/>
        <v>0</v>
      </c>
      <c r="J75" s="25">
        <f t="shared" si="10"/>
        <v>27228242</v>
      </c>
      <c r="K75" s="21">
        <f t="shared" si="10"/>
        <v>32323186</v>
      </c>
      <c r="L75" s="22">
        <f t="shared" si="10"/>
        <v>26529238</v>
      </c>
    </row>
    <row r="76" spans="1:12" ht="13.5">
      <c r="A76" s="86" t="s">
        <v>25</v>
      </c>
      <c r="B76" s="39"/>
      <c r="C76" s="6"/>
      <c r="D76" s="6"/>
      <c r="E76" s="7"/>
      <c r="F76" s="8"/>
      <c r="G76" s="6"/>
      <c r="H76" s="6"/>
      <c r="I76" s="9"/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1738880</v>
      </c>
      <c r="D79" s="6">
        <v>2376162</v>
      </c>
      <c r="E79" s="7">
        <v>1905687</v>
      </c>
      <c r="F79" s="8">
        <v>6753617</v>
      </c>
      <c r="G79" s="6">
        <v>6753617</v>
      </c>
      <c r="H79" s="6"/>
      <c r="I79" s="9"/>
      <c r="J79" s="10">
        <v>24160347</v>
      </c>
      <c r="K79" s="6">
        <v>26477358</v>
      </c>
      <c r="L79" s="7">
        <v>16213752</v>
      </c>
    </row>
    <row r="80" spans="1:12" ht="13.5">
      <c r="A80" s="87" t="s">
        <v>46</v>
      </c>
      <c r="B80" s="71"/>
      <c r="C80" s="72">
        <f>SUM(C68:C69)</f>
        <v>118635379</v>
      </c>
      <c r="D80" s="72">
        <f aca="true" t="shared" si="11" ref="D80:L80">SUM(D68:D69)</f>
        <v>60282137</v>
      </c>
      <c r="E80" s="73">
        <f t="shared" si="11"/>
        <v>52457501</v>
      </c>
      <c r="F80" s="74">
        <f t="shared" si="11"/>
        <v>81535183</v>
      </c>
      <c r="G80" s="72">
        <f t="shared" si="11"/>
        <v>81535183</v>
      </c>
      <c r="H80" s="72">
        <f>SUM(H68:H69)</f>
        <v>0</v>
      </c>
      <c r="I80" s="75">
        <f t="shared" si="11"/>
        <v>48515733</v>
      </c>
      <c r="J80" s="76">
        <f t="shared" si="11"/>
        <v>98309205</v>
      </c>
      <c r="K80" s="72">
        <f t="shared" si="11"/>
        <v>108506238</v>
      </c>
      <c r="L80" s="73">
        <f t="shared" si="11"/>
        <v>95401026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91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0.004803476354243277</v>
      </c>
      <c r="G82" s="95">
        <f t="shared" si="12"/>
        <v>0.004803476354243277</v>
      </c>
      <c r="H82" s="95">
        <f t="shared" si="12"/>
        <v>0.005658318055938501</v>
      </c>
      <c r="I82" s="98">
        <f t="shared" si="12"/>
        <v>0</v>
      </c>
      <c r="J82" s="99">
        <f t="shared" si="12"/>
        <v>1.434726106732209</v>
      </c>
      <c r="K82" s="95">
        <f t="shared" si="12"/>
        <v>1.8066219614417436</v>
      </c>
      <c r="L82" s="96">
        <f t="shared" si="12"/>
        <v>1.4426399447131997</v>
      </c>
    </row>
    <row r="83" spans="1:12" ht="13.5">
      <c r="A83" s="93" t="s">
        <v>92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0.026382708339347402</v>
      </c>
      <c r="G83" s="95">
        <f t="shared" si="13"/>
        <v>0.026382708339347402</v>
      </c>
      <c r="H83" s="95">
        <f t="shared" si="13"/>
        <v>0</v>
      </c>
      <c r="I83" s="98">
        <f t="shared" si="13"/>
        <v>0</v>
      </c>
      <c r="J83" s="99">
        <f t="shared" si="13"/>
        <v>3.2470801321107974</v>
      </c>
      <c r="K83" s="95">
        <f t="shared" si="13"/>
        <v>3.0352860579715473</v>
      </c>
      <c r="L83" s="96">
        <f t="shared" si="13"/>
        <v>2.7749800619225526</v>
      </c>
    </row>
    <row r="84" spans="1:12" ht="13.5">
      <c r="A84" s="93" t="s">
        <v>93</v>
      </c>
      <c r="B84" s="94"/>
      <c r="C84" s="95">
        <f aca="true" t="shared" si="14" ref="C84:L84">IF(ISERROR(ROUND(C69/C65,3)),0,(ROUND(C69/C65,3)))</f>
        <v>0.304</v>
      </c>
      <c r="D84" s="95">
        <f t="shared" si="14"/>
        <v>0.012</v>
      </c>
      <c r="E84" s="96">
        <f t="shared" si="14"/>
        <v>0.004</v>
      </c>
      <c r="F84" s="97">
        <f t="shared" si="14"/>
        <v>0.018</v>
      </c>
      <c r="G84" s="95">
        <f t="shared" si="14"/>
        <v>0.018</v>
      </c>
      <c r="H84" s="95">
        <f t="shared" si="14"/>
        <v>0</v>
      </c>
      <c r="I84" s="98">
        <f t="shared" si="14"/>
        <v>0</v>
      </c>
      <c r="J84" s="99">
        <f t="shared" si="14"/>
        <v>0.199</v>
      </c>
      <c r="K84" s="95">
        <f t="shared" si="14"/>
        <v>0.251</v>
      </c>
      <c r="L84" s="96">
        <f t="shared" si="14"/>
        <v>0.173</v>
      </c>
    </row>
    <row r="85" spans="1:12" ht="13.5">
      <c r="A85" s="93" t="s">
        <v>94</v>
      </c>
      <c r="B85" s="94"/>
      <c r="C85" s="95">
        <f aca="true" t="shared" si="15" ref="C85:L85">IF(ISERROR(ROUND((C20+C69)/C65,2)),0,(ROUND((C20+C69)/C65,2)))</f>
        <v>0.3</v>
      </c>
      <c r="D85" s="95">
        <f t="shared" si="15"/>
        <v>0.01</v>
      </c>
      <c r="E85" s="96">
        <f t="shared" si="15"/>
        <v>0</v>
      </c>
      <c r="F85" s="97">
        <f t="shared" si="15"/>
        <v>0.02</v>
      </c>
      <c r="G85" s="95">
        <f t="shared" si="15"/>
        <v>0.02</v>
      </c>
      <c r="H85" s="95">
        <f t="shared" si="15"/>
        <v>0</v>
      </c>
      <c r="I85" s="98">
        <f t="shared" si="15"/>
        <v>0</v>
      </c>
      <c r="J85" s="99">
        <f t="shared" si="15"/>
        <v>0.79</v>
      </c>
      <c r="K85" s="95">
        <f t="shared" si="15"/>
        <v>0.89</v>
      </c>
      <c r="L85" s="96">
        <f t="shared" si="15"/>
        <v>0.76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/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>
        <v>16873570</v>
      </c>
      <c r="I92" s="9"/>
      <c r="J92" s="10"/>
      <c r="K92" s="6"/>
      <c r="L92" s="26"/>
    </row>
    <row r="93" spans="1:12" ht="13.5">
      <c r="A93" s="87" t="s">
        <v>103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0</v>
      </c>
      <c r="G93" s="72">
        <f t="shared" si="16"/>
        <v>0</v>
      </c>
      <c r="H93" s="72">
        <f>SUM(H89:H92)</f>
        <v>16873570</v>
      </c>
      <c r="I93" s="75">
        <f t="shared" si="16"/>
        <v>0</v>
      </c>
      <c r="J93" s="76">
        <f t="shared" si="16"/>
        <v>0</v>
      </c>
      <c r="K93" s="72">
        <f t="shared" si="16"/>
        <v>0</v>
      </c>
      <c r="L93" s="121">
        <f t="shared" si="16"/>
        <v>0</v>
      </c>
    </row>
    <row r="94" spans="1:12" ht="13.5">
      <c r="A94" s="1" t="s">
        <v>95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96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97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98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99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100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101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102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52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931837546</v>
      </c>
      <c r="D5" s="40">
        <f aca="true" t="shared" si="0" ref="D5:L5">SUM(D11:D18)</f>
        <v>677128526</v>
      </c>
      <c r="E5" s="41">
        <f t="shared" si="0"/>
        <v>691156582</v>
      </c>
      <c r="F5" s="42">
        <f t="shared" si="0"/>
        <v>622138678</v>
      </c>
      <c r="G5" s="40">
        <f t="shared" si="0"/>
        <v>757393346</v>
      </c>
      <c r="H5" s="40">
        <f>SUM(H11:H18)</f>
        <v>622278454</v>
      </c>
      <c r="I5" s="43">
        <f t="shared" si="0"/>
        <v>659697220</v>
      </c>
      <c r="J5" s="44">
        <f t="shared" si="0"/>
        <v>652452581</v>
      </c>
      <c r="K5" s="40">
        <f t="shared" si="0"/>
        <v>661209095</v>
      </c>
      <c r="L5" s="41">
        <f t="shared" si="0"/>
        <v>680000141</v>
      </c>
    </row>
    <row r="6" spans="1:12" ht="13.5">
      <c r="A6" s="46" t="s">
        <v>19</v>
      </c>
      <c r="B6" s="47"/>
      <c r="C6" s="6">
        <v>560696727</v>
      </c>
      <c r="D6" s="6">
        <v>146621509</v>
      </c>
      <c r="E6" s="7">
        <v>148883145</v>
      </c>
      <c r="F6" s="8">
        <v>105588596</v>
      </c>
      <c r="G6" s="6">
        <v>161926855</v>
      </c>
      <c r="H6" s="6">
        <v>74207443</v>
      </c>
      <c r="I6" s="9">
        <v>99719584</v>
      </c>
      <c r="J6" s="10">
        <v>144610476</v>
      </c>
      <c r="K6" s="6">
        <v>182930494</v>
      </c>
      <c r="L6" s="7">
        <v>173311429</v>
      </c>
    </row>
    <row r="7" spans="1:12" ht="13.5">
      <c r="A7" s="46" t="s">
        <v>20</v>
      </c>
      <c r="B7" s="47"/>
      <c r="C7" s="6">
        <v>38215461</v>
      </c>
      <c r="D7" s="6">
        <v>57915942</v>
      </c>
      <c r="E7" s="7">
        <v>106584903</v>
      </c>
      <c r="F7" s="8">
        <v>45201754</v>
      </c>
      <c r="G7" s="6">
        <v>45201754</v>
      </c>
      <c r="H7" s="6">
        <v>71690489</v>
      </c>
      <c r="I7" s="9">
        <v>78530881</v>
      </c>
      <c r="J7" s="10">
        <v>77815789</v>
      </c>
      <c r="K7" s="6">
        <v>59973684</v>
      </c>
      <c r="L7" s="7">
        <v>59473684</v>
      </c>
    </row>
    <row r="8" spans="1:12" ht="13.5">
      <c r="A8" s="46" t="s">
        <v>21</v>
      </c>
      <c r="B8" s="47"/>
      <c r="C8" s="6">
        <v>63339088</v>
      </c>
      <c r="D8" s="6">
        <v>61475931</v>
      </c>
      <c r="E8" s="7">
        <v>91870773</v>
      </c>
      <c r="F8" s="8">
        <v>53000000</v>
      </c>
      <c r="G8" s="6">
        <v>90000000</v>
      </c>
      <c r="H8" s="6">
        <v>168228890</v>
      </c>
      <c r="I8" s="9">
        <v>89656965</v>
      </c>
      <c r="J8" s="10">
        <v>76150000</v>
      </c>
      <c r="K8" s="6">
        <v>92550000</v>
      </c>
      <c r="L8" s="7">
        <v>88400000</v>
      </c>
    </row>
    <row r="9" spans="1:12" ht="13.5">
      <c r="A9" s="46" t="s">
        <v>22</v>
      </c>
      <c r="B9" s="47"/>
      <c r="C9" s="6"/>
      <c r="D9" s="6"/>
      <c r="E9" s="7">
        <v>9715449</v>
      </c>
      <c r="F9" s="8"/>
      <c r="G9" s="6"/>
      <c r="H9" s="6">
        <v>10382005</v>
      </c>
      <c r="I9" s="9">
        <v>7789716</v>
      </c>
      <c r="J9" s="10">
        <v>45600000</v>
      </c>
      <c r="K9" s="6">
        <v>17000526</v>
      </c>
      <c r="L9" s="7">
        <v>19500000</v>
      </c>
    </row>
    <row r="10" spans="1:12" ht="13.5">
      <c r="A10" s="46" t="s">
        <v>23</v>
      </c>
      <c r="B10" s="47"/>
      <c r="C10" s="6">
        <v>179555648</v>
      </c>
      <c r="D10" s="6">
        <v>205303359</v>
      </c>
      <c r="E10" s="7">
        <v>183361940</v>
      </c>
      <c r="F10" s="8">
        <v>245312281</v>
      </c>
      <c r="G10" s="6">
        <v>240812281</v>
      </c>
      <c r="H10" s="6">
        <v>201977184</v>
      </c>
      <c r="I10" s="9">
        <v>229962992</v>
      </c>
      <c r="J10" s="10">
        <v>221676316</v>
      </c>
      <c r="K10" s="6">
        <v>219754386</v>
      </c>
      <c r="L10" s="7">
        <v>241569298</v>
      </c>
    </row>
    <row r="11" spans="1:12" ht="13.5">
      <c r="A11" s="48" t="s">
        <v>24</v>
      </c>
      <c r="B11" s="47"/>
      <c r="C11" s="21">
        <f>SUM(C6:C10)</f>
        <v>841806924</v>
      </c>
      <c r="D11" s="21">
        <f aca="true" t="shared" si="1" ref="D11:L11">SUM(D6:D10)</f>
        <v>471316741</v>
      </c>
      <c r="E11" s="22">
        <f t="shared" si="1"/>
        <v>540416210</v>
      </c>
      <c r="F11" s="23">
        <f t="shared" si="1"/>
        <v>449102631</v>
      </c>
      <c r="G11" s="21">
        <f t="shared" si="1"/>
        <v>537940890</v>
      </c>
      <c r="H11" s="21">
        <f>SUM(H6:H10)</f>
        <v>526486011</v>
      </c>
      <c r="I11" s="24">
        <f t="shared" si="1"/>
        <v>505660138</v>
      </c>
      <c r="J11" s="25">
        <f t="shared" si="1"/>
        <v>565852581</v>
      </c>
      <c r="K11" s="21">
        <f t="shared" si="1"/>
        <v>572209090</v>
      </c>
      <c r="L11" s="22">
        <f t="shared" si="1"/>
        <v>582254411</v>
      </c>
    </row>
    <row r="12" spans="1:12" ht="13.5">
      <c r="A12" s="49" t="s">
        <v>25</v>
      </c>
      <c r="B12" s="39"/>
      <c r="C12" s="6">
        <v>19932084</v>
      </c>
      <c r="D12" s="6">
        <v>127150802</v>
      </c>
      <c r="E12" s="7">
        <v>19771991</v>
      </c>
      <c r="F12" s="8">
        <v>68960657</v>
      </c>
      <c r="G12" s="6">
        <v>58474739</v>
      </c>
      <c r="H12" s="6">
        <v>31946630</v>
      </c>
      <c r="I12" s="9">
        <v>46616714</v>
      </c>
      <c r="J12" s="10"/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>
        <v>13575390</v>
      </c>
      <c r="G13" s="11">
        <v>24096689</v>
      </c>
      <c r="H13" s="11">
        <v>189775</v>
      </c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47875317</v>
      </c>
      <c r="D15" s="6">
        <v>49097574</v>
      </c>
      <c r="E15" s="7">
        <v>91832365</v>
      </c>
      <c r="F15" s="8">
        <v>64300000</v>
      </c>
      <c r="G15" s="6">
        <v>78681028</v>
      </c>
      <c r="H15" s="6">
        <v>39884455</v>
      </c>
      <c r="I15" s="9">
        <v>78705342</v>
      </c>
      <c r="J15" s="10">
        <v>60600000</v>
      </c>
      <c r="K15" s="6">
        <v>88950005</v>
      </c>
      <c r="L15" s="7">
        <v>97192730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>
        <v>23000000</v>
      </c>
      <c r="K17" s="6"/>
      <c r="L17" s="7"/>
    </row>
    <row r="18" spans="1:12" ht="13.5">
      <c r="A18" s="49" t="s">
        <v>32</v>
      </c>
      <c r="B18" s="39"/>
      <c r="C18" s="16">
        <v>22223221</v>
      </c>
      <c r="D18" s="16">
        <v>29563409</v>
      </c>
      <c r="E18" s="17">
        <v>39136016</v>
      </c>
      <c r="F18" s="18">
        <v>26200000</v>
      </c>
      <c r="G18" s="16">
        <v>58200000</v>
      </c>
      <c r="H18" s="16">
        <v>23771583</v>
      </c>
      <c r="I18" s="19">
        <v>28715026</v>
      </c>
      <c r="J18" s="20">
        <v>3000000</v>
      </c>
      <c r="K18" s="16">
        <v>50000</v>
      </c>
      <c r="L18" s="17">
        <v>553000</v>
      </c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649050445</v>
      </c>
      <c r="D20" s="53">
        <f aca="true" t="shared" si="2" ref="D20:L20">SUM(D26:D33)</f>
        <v>774312703</v>
      </c>
      <c r="E20" s="54">
        <f t="shared" si="2"/>
        <v>661141608</v>
      </c>
      <c r="F20" s="55">
        <f t="shared" si="2"/>
        <v>794261239</v>
      </c>
      <c r="G20" s="53">
        <f t="shared" si="2"/>
        <v>794618516</v>
      </c>
      <c r="H20" s="53">
        <f>SUM(H26:H33)</f>
        <v>674657331</v>
      </c>
      <c r="I20" s="56">
        <f t="shared" si="2"/>
        <v>771215655</v>
      </c>
      <c r="J20" s="57">
        <f t="shared" si="2"/>
        <v>949438685</v>
      </c>
      <c r="K20" s="53">
        <f t="shared" si="2"/>
        <v>952583135</v>
      </c>
      <c r="L20" s="54">
        <f t="shared" si="2"/>
        <v>1011246182</v>
      </c>
    </row>
    <row r="21" spans="1:12" ht="13.5">
      <c r="A21" s="46" t="s">
        <v>19</v>
      </c>
      <c r="B21" s="47"/>
      <c r="C21" s="6">
        <v>44148072</v>
      </c>
      <c r="D21" s="6">
        <v>120228326</v>
      </c>
      <c r="E21" s="7">
        <v>76158572</v>
      </c>
      <c r="F21" s="8">
        <v>99700000</v>
      </c>
      <c r="G21" s="6">
        <v>96176889</v>
      </c>
      <c r="H21" s="6">
        <v>142646049</v>
      </c>
      <c r="I21" s="9">
        <v>135958552</v>
      </c>
      <c r="J21" s="10">
        <v>292200070</v>
      </c>
      <c r="K21" s="6">
        <v>265580635</v>
      </c>
      <c r="L21" s="7">
        <v>280261823</v>
      </c>
    </row>
    <row r="22" spans="1:12" ht="13.5">
      <c r="A22" s="46" t="s">
        <v>20</v>
      </c>
      <c r="B22" s="47"/>
      <c r="C22" s="6">
        <v>132928053</v>
      </c>
      <c r="D22" s="6">
        <v>148784093</v>
      </c>
      <c r="E22" s="7">
        <v>109989082</v>
      </c>
      <c r="F22" s="8">
        <v>150042000</v>
      </c>
      <c r="G22" s="6">
        <v>164042000</v>
      </c>
      <c r="H22" s="6">
        <v>184179779</v>
      </c>
      <c r="I22" s="9">
        <v>198610447</v>
      </c>
      <c r="J22" s="10">
        <v>189340000</v>
      </c>
      <c r="K22" s="6">
        <v>179150000</v>
      </c>
      <c r="L22" s="7">
        <v>197489000</v>
      </c>
    </row>
    <row r="23" spans="1:12" ht="13.5">
      <c r="A23" s="46" t="s">
        <v>21</v>
      </c>
      <c r="B23" s="47"/>
      <c r="C23" s="6">
        <v>117255239</v>
      </c>
      <c r="D23" s="6">
        <v>114326181</v>
      </c>
      <c r="E23" s="7">
        <v>90718104</v>
      </c>
      <c r="F23" s="8">
        <v>107000000</v>
      </c>
      <c r="G23" s="6">
        <v>70500000</v>
      </c>
      <c r="H23" s="6">
        <v>61819355</v>
      </c>
      <c r="I23" s="9">
        <v>100149061</v>
      </c>
      <c r="J23" s="10">
        <v>109600000</v>
      </c>
      <c r="K23" s="6">
        <v>103200000</v>
      </c>
      <c r="L23" s="7">
        <v>107100000</v>
      </c>
    </row>
    <row r="24" spans="1:12" ht="13.5">
      <c r="A24" s="46" t="s">
        <v>22</v>
      </c>
      <c r="B24" s="47"/>
      <c r="C24" s="6">
        <v>218543157</v>
      </c>
      <c r="D24" s="6">
        <v>263189061</v>
      </c>
      <c r="E24" s="7">
        <v>223221102</v>
      </c>
      <c r="F24" s="8">
        <v>300750000</v>
      </c>
      <c r="G24" s="6">
        <v>297500000</v>
      </c>
      <c r="H24" s="6">
        <v>216512615</v>
      </c>
      <c r="I24" s="9">
        <v>230680502</v>
      </c>
      <c r="J24" s="10">
        <v>236364035</v>
      </c>
      <c r="K24" s="6">
        <v>286860000</v>
      </c>
      <c r="L24" s="7">
        <v>284360526</v>
      </c>
    </row>
    <row r="25" spans="1:12" ht="13.5">
      <c r="A25" s="46" t="s">
        <v>23</v>
      </c>
      <c r="B25" s="47"/>
      <c r="C25" s="6">
        <v>18147724</v>
      </c>
      <c r="D25" s="6">
        <v>14196760</v>
      </c>
      <c r="E25" s="7">
        <v>32841858</v>
      </c>
      <c r="F25" s="8">
        <v>17053239</v>
      </c>
      <c r="G25" s="6">
        <v>11553239</v>
      </c>
      <c r="H25" s="6">
        <v>-3133633</v>
      </c>
      <c r="I25" s="9">
        <v>20523273</v>
      </c>
      <c r="J25" s="10">
        <v>9500000</v>
      </c>
      <c r="K25" s="6">
        <v>10500000</v>
      </c>
      <c r="L25" s="7">
        <v>10500000</v>
      </c>
    </row>
    <row r="26" spans="1:12" ht="13.5">
      <c r="A26" s="48" t="s">
        <v>24</v>
      </c>
      <c r="B26" s="58"/>
      <c r="C26" s="21">
        <f aca="true" t="shared" si="3" ref="C26:L26">SUM(C21:C25)</f>
        <v>531022245</v>
      </c>
      <c r="D26" s="21">
        <f t="shared" si="3"/>
        <v>660724421</v>
      </c>
      <c r="E26" s="22">
        <f t="shared" si="3"/>
        <v>532928718</v>
      </c>
      <c r="F26" s="23">
        <f t="shared" si="3"/>
        <v>674545239</v>
      </c>
      <c r="G26" s="21">
        <f t="shared" si="3"/>
        <v>639772128</v>
      </c>
      <c r="H26" s="21">
        <f>SUM(H21:H25)</f>
        <v>602024165</v>
      </c>
      <c r="I26" s="24">
        <f t="shared" si="3"/>
        <v>685921835</v>
      </c>
      <c r="J26" s="25">
        <f t="shared" si="3"/>
        <v>837004105</v>
      </c>
      <c r="K26" s="21">
        <f t="shared" si="3"/>
        <v>845290635</v>
      </c>
      <c r="L26" s="22">
        <f t="shared" si="3"/>
        <v>879711349</v>
      </c>
    </row>
    <row r="27" spans="1:12" ht="13.5">
      <c r="A27" s="49" t="s">
        <v>25</v>
      </c>
      <c r="B27" s="59"/>
      <c r="C27" s="6">
        <v>49523798</v>
      </c>
      <c r="D27" s="6">
        <v>50276800</v>
      </c>
      <c r="E27" s="7">
        <v>75370463</v>
      </c>
      <c r="F27" s="8">
        <v>51000000</v>
      </c>
      <c r="G27" s="6">
        <v>71806432</v>
      </c>
      <c r="H27" s="6">
        <v>30245848</v>
      </c>
      <c r="I27" s="9">
        <v>32298491</v>
      </c>
      <c r="J27" s="10">
        <v>54370000</v>
      </c>
      <c r="K27" s="6">
        <v>48300000</v>
      </c>
      <c r="L27" s="7">
        <v>59675280</v>
      </c>
    </row>
    <row r="28" spans="1:12" ht="13.5">
      <c r="A28" s="49" t="s">
        <v>26</v>
      </c>
      <c r="B28" s="59"/>
      <c r="C28" s="11"/>
      <c r="D28" s="11"/>
      <c r="E28" s="12"/>
      <c r="F28" s="13"/>
      <c r="G28" s="11">
        <v>10342956</v>
      </c>
      <c r="H28" s="11">
        <v>1951461</v>
      </c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>
        <v>58147943</v>
      </c>
      <c r="D30" s="6">
        <v>60102863</v>
      </c>
      <c r="E30" s="7">
        <v>48539718</v>
      </c>
      <c r="F30" s="8">
        <v>52216000</v>
      </c>
      <c r="G30" s="6">
        <v>56197000</v>
      </c>
      <c r="H30" s="6">
        <v>38329036</v>
      </c>
      <c r="I30" s="9">
        <v>48936055</v>
      </c>
      <c r="J30" s="10">
        <v>39564580</v>
      </c>
      <c r="K30" s="6">
        <v>56992500</v>
      </c>
      <c r="L30" s="7">
        <v>69859553</v>
      </c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>
        <v>18500000</v>
      </c>
      <c r="K32" s="6"/>
      <c r="L32" s="7"/>
    </row>
    <row r="33" spans="1:12" ht="13.5">
      <c r="A33" s="49" t="s">
        <v>32</v>
      </c>
      <c r="B33" s="39"/>
      <c r="C33" s="16">
        <v>10356459</v>
      </c>
      <c r="D33" s="16">
        <v>3208619</v>
      </c>
      <c r="E33" s="17">
        <v>4302709</v>
      </c>
      <c r="F33" s="18">
        <v>16500000</v>
      </c>
      <c r="G33" s="16">
        <v>16500000</v>
      </c>
      <c r="H33" s="16">
        <v>2106821</v>
      </c>
      <c r="I33" s="19">
        <v>4059274</v>
      </c>
      <c r="J33" s="20"/>
      <c r="K33" s="16">
        <v>2000000</v>
      </c>
      <c r="L33" s="17">
        <v>2000000</v>
      </c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604844799</v>
      </c>
      <c r="D36" s="6">
        <f t="shared" si="4"/>
        <v>266849835</v>
      </c>
      <c r="E36" s="7">
        <f t="shared" si="4"/>
        <v>225041717</v>
      </c>
      <c r="F36" s="8">
        <f t="shared" si="4"/>
        <v>205288596</v>
      </c>
      <c r="G36" s="6">
        <f t="shared" si="4"/>
        <v>258103744</v>
      </c>
      <c r="H36" s="6">
        <f>H6+H21</f>
        <v>216853492</v>
      </c>
      <c r="I36" s="9">
        <f t="shared" si="4"/>
        <v>235678136</v>
      </c>
      <c r="J36" s="10">
        <f t="shared" si="4"/>
        <v>436810546</v>
      </c>
      <c r="K36" s="6">
        <f t="shared" si="4"/>
        <v>448511129</v>
      </c>
      <c r="L36" s="7">
        <f t="shared" si="4"/>
        <v>453573252</v>
      </c>
    </row>
    <row r="37" spans="1:12" ht="13.5">
      <c r="A37" s="46" t="s">
        <v>20</v>
      </c>
      <c r="B37" s="47"/>
      <c r="C37" s="6">
        <f t="shared" si="4"/>
        <v>171143514</v>
      </c>
      <c r="D37" s="6">
        <f t="shared" si="4"/>
        <v>206700035</v>
      </c>
      <c r="E37" s="7">
        <f t="shared" si="4"/>
        <v>216573985</v>
      </c>
      <c r="F37" s="8">
        <f t="shared" si="4"/>
        <v>195243754</v>
      </c>
      <c r="G37" s="6">
        <f t="shared" si="4"/>
        <v>209243754</v>
      </c>
      <c r="H37" s="6">
        <f>H7+H22</f>
        <v>255870268</v>
      </c>
      <c r="I37" s="9">
        <f t="shared" si="4"/>
        <v>277141328</v>
      </c>
      <c r="J37" s="10">
        <f t="shared" si="4"/>
        <v>267155789</v>
      </c>
      <c r="K37" s="6">
        <f t="shared" si="4"/>
        <v>239123684</v>
      </c>
      <c r="L37" s="7">
        <f t="shared" si="4"/>
        <v>256962684</v>
      </c>
    </row>
    <row r="38" spans="1:12" ht="13.5">
      <c r="A38" s="46" t="s">
        <v>21</v>
      </c>
      <c r="B38" s="47"/>
      <c r="C38" s="6">
        <f t="shared" si="4"/>
        <v>180594327</v>
      </c>
      <c r="D38" s="6">
        <f t="shared" si="4"/>
        <v>175802112</v>
      </c>
      <c r="E38" s="7">
        <f t="shared" si="4"/>
        <v>182588877</v>
      </c>
      <c r="F38" s="8">
        <f t="shared" si="4"/>
        <v>160000000</v>
      </c>
      <c r="G38" s="6">
        <f t="shared" si="4"/>
        <v>160500000</v>
      </c>
      <c r="H38" s="6">
        <f>H8+H23</f>
        <v>230048245</v>
      </c>
      <c r="I38" s="9">
        <f t="shared" si="4"/>
        <v>189806026</v>
      </c>
      <c r="J38" s="10">
        <f t="shared" si="4"/>
        <v>185750000</v>
      </c>
      <c r="K38" s="6">
        <f t="shared" si="4"/>
        <v>195750000</v>
      </c>
      <c r="L38" s="7">
        <f t="shared" si="4"/>
        <v>195500000</v>
      </c>
    </row>
    <row r="39" spans="1:12" ht="13.5">
      <c r="A39" s="46" t="s">
        <v>22</v>
      </c>
      <c r="B39" s="47"/>
      <c r="C39" s="6">
        <f t="shared" si="4"/>
        <v>218543157</v>
      </c>
      <c r="D39" s="6">
        <f t="shared" si="4"/>
        <v>263189061</v>
      </c>
      <c r="E39" s="7">
        <f t="shared" si="4"/>
        <v>232936551</v>
      </c>
      <c r="F39" s="8">
        <f t="shared" si="4"/>
        <v>300750000</v>
      </c>
      <c r="G39" s="6">
        <f t="shared" si="4"/>
        <v>297500000</v>
      </c>
      <c r="H39" s="6">
        <f>H9+H24</f>
        <v>226894620</v>
      </c>
      <c r="I39" s="9">
        <f t="shared" si="4"/>
        <v>238470218</v>
      </c>
      <c r="J39" s="10">
        <f t="shared" si="4"/>
        <v>281964035</v>
      </c>
      <c r="K39" s="6">
        <f t="shared" si="4"/>
        <v>303860526</v>
      </c>
      <c r="L39" s="7">
        <f t="shared" si="4"/>
        <v>303860526</v>
      </c>
    </row>
    <row r="40" spans="1:12" ht="13.5">
      <c r="A40" s="46" t="s">
        <v>23</v>
      </c>
      <c r="B40" s="47"/>
      <c r="C40" s="6">
        <f t="shared" si="4"/>
        <v>197703372</v>
      </c>
      <c r="D40" s="6">
        <f t="shared" si="4"/>
        <v>219500119</v>
      </c>
      <c r="E40" s="7">
        <f t="shared" si="4"/>
        <v>216203798</v>
      </c>
      <c r="F40" s="8">
        <f t="shared" si="4"/>
        <v>262365520</v>
      </c>
      <c r="G40" s="6">
        <f t="shared" si="4"/>
        <v>252365520</v>
      </c>
      <c r="H40" s="6">
        <f>H10+H25</f>
        <v>198843551</v>
      </c>
      <c r="I40" s="9">
        <f t="shared" si="4"/>
        <v>250486265</v>
      </c>
      <c r="J40" s="10">
        <f t="shared" si="4"/>
        <v>231176316</v>
      </c>
      <c r="K40" s="6">
        <f t="shared" si="4"/>
        <v>230254386</v>
      </c>
      <c r="L40" s="7">
        <f t="shared" si="4"/>
        <v>252069298</v>
      </c>
    </row>
    <row r="41" spans="1:12" ht="13.5">
      <c r="A41" s="48" t="s">
        <v>24</v>
      </c>
      <c r="B41" s="47"/>
      <c r="C41" s="21">
        <f>SUM(C36:C40)</f>
        <v>1372829169</v>
      </c>
      <c r="D41" s="21">
        <f aca="true" t="shared" si="5" ref="D41:L41">SUM(D36:D40)</f>
        <v>1132041162</v>
      </c>
      <c r="E41" s="22">
        <f t="shared" si="5"/>
        <v>1073344928</v>
      </c>
      <c r="F41" s="23">
        <f t="shared" si="5"/>
        <v>1123647870</v>
      </c>
      <c r="G41" s="21">
        <f t="shared" si="5"/>
        <v>1177713018</v>
      </c>
      <c r="H41" s="21">
        <f>SUM(H36:H40)</f>
        <v>1128510176</v>
      </c>
      <c r="I41" s="24">
        <f t="shared" si="5"/>
        <v>1191581973</v>
      </c>
      <c r="J41" s="25">
        <f t="shared" si="5"/>
        <v>1402856686</v>
      </c>
      <c r="K41" s="21">
        <f t="shared" si="5"/>
        <v>1417499725</v>
      </c>
      <c r="L41" s="22">
        <f t="shared" si="5"/>
        <v>1461965760</v>
      </c>
    </row>
    <row r="42" spans="1:12" ht="13.5">
      <c r="A42" s="49" t="s">
        <v>25</v>
      </c>
      <c r="B42" s="39"/>
      <c r="C42" s="6">
        <f t="shared" si="4"/>
        <v>69455882</v>
      </c>
      <c r="D42" s="6">
        <f t="shared" si="4"/>
        <v>177427602</v>
      </c>
      <c r="E42" s="61">
        <f t="shared" si="4"/>
        <v>95142454</v>
      </c>
      <c r="F42" s="62">
        <f t="shared" si="4"/>
        <v>119960657</v>
      </c>
      <c r="G42" s="60">
        <f t="shared" si="4"/>
        <v>130281171</v>
      </c>
      <c r="H42" s="60">
        <f t="shared" si="4"/>
        <v>62192478</v>
      </c>
      <c r="I42" s="63">
        <f t="shared" si="4"/>
        <v>78915205</v>
      </c>
      <c r="J42" s="64">
        <f t="shared" si="4"/>
        <v>54370000</v>
      </c>
      <c r="K42" s="60">
        <f t="shared" si="4"/>
        <v>48300000</v>
      </c>
      <c r="L42" s="61">
        <f t="shared" si="4"/>
        <v>59675280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13575390</v>
      </c>
      <c r="G43" s="67">
        <f t="shared" si="4"/>
        <v>34439645</v>
      </c>
      <c r="H43" s="67">
        <f t="shared" si="4"/>
        <v>2141236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106023260</v>
      </c>
      <c r="D45" s="6">
        <f t="shared" si="4"/>
        <v>109200437</v>
      </c>
      <c r="E45" s="61">
        <f t="shared" si="4"/>
        <v>140372083</v>
      </c>
      <c r="F45" s="62">
        <f t="shared" si="4"/>
        <v>116516000</v>
      </c>
      <c r="G45" s="60">
        <f t="shared" si="4"/>
        <v>134878028</v>
      </c>
      <c r="H45" s="60">
        <f t="shared" si="4"/>
        <v>78213491</v>
      </c>
      <c r="I45" s="63">
        <f t="shared" si="4"/>
        <v>127641397</v>
      </c>
      <c r="J45" s="64">
        <f t="shared" si="4"/>
        <v>100164580</v>
      </c>
      <c r="K45" s="60">
        <f t="shared" si="4"/>
        <v>145942505</v>
      </c>
      <c r="L45" s="61">
        <f t="shared" si="4"/>
        <v>167052283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41500000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32579680</v>
      </c>
      <c r="D48" s="6">
        <f t="shared" si="4"/>
        <v>32772028</v>
      </c>
      <c r="E48" s="61">
        <f t="shared" si="4"/>
        <v>43438725</v>
      </c>
      <c r="F48" s="62">
        <f t="shared" si="4"/>
        <v>42700000</v>
      </c>
      <c r="G48" s="60">
        <f t="shared" si="4"/>
        <v>74700000</v>
      </c>
      <c r="H48" s="60">
        <f t="shared" si="4"/>
        <v>25878404</v>
      </c>
      <c r="I48" s="63">
        <f t="shared" si="4"/>
        <v>32774300</v>
      </c>
      <c r="J48" s="64">
        <f t="shared" si="4"/>
        <v>3000000</v>
      </c>
      <c r="K48" s="60">
        <f t="shared" si="4"/>
        <v>2050000</v>
      </c>
      <c r="L48" s="61">
        <f t="shared" si="4"/>
        <v>2553000</v>
      </c>
    </row>
    <row r="49" spans="1:12" ht="13.5">
      <c r="A49" s="70" t="s">
        <v>37</v>
      </c>
      <c r="B49" s="71"/>
      <c r="C49" s="72">
        <f>SUM(C41:C48)</f>
        <v>1580887991</v>
      </c>
      <c r="D49" s="72">
        <f aca="true" t="shared" si="6" ref="D49:L49">SUM(D41:D48)</f>
        <v>1451441229</v>
      </c>
      <c r="E49" s="73">
        <f t="shared" si="6"/>
        <v>1352298190</v>
      </c>
      <c r="F49" s="74">
        <f t="shared" si="6"/>
        <v>1416399917</v>
      </c>
      <c r="G49" s="72">
        <f t="shared" si="6"/>
        <v>1552011862</v>
      </c>
      <c r="H49" s="72">
        <f>SUM(H41:H48)</f>
        <v>1296935785</v>
      </c>
      <c r="I49" s="75">
        <f t="shared" si="6"/>
        <v>1430912875</v>
      </c>
      <c r="J49" s="76">
        <f t="shared" si="6"/>
        <v>1601891266</v>
      </c>
      <c r="K49" s="72">
        <f t="shared" si="6"/>
        <v>1613792230</v>
      </c>
      <c r="L49" s="73">
        <f t="shared" si="6"/>
        <v>1691246323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3543793175</v>
      </c>
      <c r="D52" s="6">
        <v>3594304482</v>
      </c>
      <c r="E52" s="7">
        <v>3691238958</v>
      </c>
      <c r="F52" s="8">
        <v>3539391315</v>
      </c>
      <c r="G52" s="6">
        <v>3703261281</v>
      </c>
      <c r="H52" s="6"/>
      <c r="I52" s="9">
        <v>3841259452</v>
      </c>
      <c r="J52" s="10">
        <v>4181042142</v>
      </c>
      <c r="K52" s="6">
        <v>4508194983</v>
      </c>
      <c r="L52" s="7">
        <v>4836969723</v>
      </c>
    </row>
    <row r="53" spans="1:12" ht="13.5">
      <c r="A53" s="79" t="s">
        <v>20</v>
      </c>
      <c r="B53" s="47"/>
      <c r="C53" s="6">
        <v>1594700517</v>
      </c>
      <c r="D53" s="6">
        <v>1659436470</v>
      </c>
      <c r="E53" s="7">
        <v>1751943926</v>
      </c>
      <c r="F53" s="8">
        <v>1863496770</v>
      </c>
      <c r="G53" s="6">
        <v>1850491229</v>
      </c>
      <c r="H53" s="6"/>
      <c r="I53" s="9">
        <v>1927380519</v>
      </c>
      <c r="J53" s="10">
        <v>1997230763</v>
      </c>
      <c r="K53" s="6">
        <v>2100336083</v>
      </c>
      <c r="L53" s="7">
        <v>2226211576</v>
      </c>
    </row>
    <row r="54" spans="1:12" ht="13.5">
      <c r="A54" s="79" t="s">
        <v>21</v>
      </c>
      <c r="B54" s="47"/>
      <c r="C54" s="6">
        <v>1797786508</v>
      </c>
      <c r="D54" s="6">
        <v>2059109581</v>
      </c>
      <c r="E54" s="7">
        <v>2338750952</v>
      </c>
      <c r="F54" s="8">
        <v>2133754191</v>
      </c>
      <c r="G54" s="6">
        <v>2365891566</v>
      </c>
      <c r="H54" s="6"/>
      <c r="I54" s="9">
        <v>2591139623</v>
      </c>
      <c r="J54" s="10">
        <v>2510105918</v>
      </c>
      <c r="K54" s="6">
        <v>2602460823</v>
      </c>
      <c r="L54" s="7">
        <v>2691070052</v>
      </c>
    </row>
    <row r="55" spans="1:12" ht="13.5">
      <c r="A55" s="79" t="s">
        <v>22</v>
      </c>
      <c r="B55" s="47"/>
      <c r="C55" s="6">
        <v>1120310297</v>
      </c>
      <c r="D55" s="6">
        <v>1300786222</v>
      </c>
      <c r="E55" s="7">
        <v>1465393730</v>
      </c>
      <c r="F55" s="8">
        <v>1626843232</v>
      </c>
      <c r="G55" s="6">
        <v>1663925021</v>
      </c>
      <c r="H55" s="6"/>
      <c r="I55" s="9">
        <v>1661314533</v>
      </c>
      <c r="J55" s="10">
        <v>1945976908</v>
      </c>
      <c r="K55" s="6">
        <v>2178784984</v>
      </c>
      <c r="L55" s="7">
        <v>2410325155</v>
      </c>
    </row>
    <row r="56" spans="1:12" ht="13.5">
      <c r="A56" s="79" t="s">
        <v>23</v>
      </c>
      <c r="B56" s="47"/>
      <c r="C56" s="6">
        <v>1672151009</v>
      </c>
      <c r="D56" s="6">
        <v>86720562</v>
      </c>
      <c r="E56" s="7">
        <v>133871151</v>
      </c>
      <c r="F56" s="8">
        <v>2257173262</v>
      </c>
      <c r="G56" s="6">
        <v>369532921</v>
      </c>
      <c r="H56" s="6"/>
      <c r="I56" s="9">
        <v>158263560</v>
      </c>
      <c r="J56" s="10">
        <v>388879238</v>
      </c>
      <c r="K56" s="6">
        <v>356600486</v>
      </c>
      <c r="L56" s="7">
        <v>322182806</v>
      </c>
    </row>
    <row r="57" spans="1:12" ht="13.5">
      <c r="A57" s="80" t="s">
        <v>24</v>
      </c>
      <c r="B57" s="47"/>
      <c r="C57" s="21">
        <f>SUM(C52:C56)</f>
        <v>9728741506</v>
      </c>
      <c r="D57" s="21">
        <f aca="true" t="shared" si="7" ref="D57:L57">SUM(D52:D56)</f>
        <v>8700357317</v>
      </c>
      <c r="E57" s="22">
        <f t="shared" si="7"/>
        <v>9381198717</v>
      </c>
      <c r="F57" s="23">
        <f t="shared" si="7"/>
        <v>11420658770</v>
      </c>
      <c r="G57" s="21">
        <f t="shared" si="7"/>
        <v>9953102018</v>
      </c>
      <c r="H57" s="21">
        <f>SUM(H52:H56)</f>
        <v>0</v>
      </c>
      <c r="I57" s="24">
        <f t="shared" si="7"/>
        <v>10179357687</v>
      </c>
      <c r="J57" s="25">
        <f t="shared" si="7"/>
        <v>11023234969</v>
      </c>
      <c r="K57" s="21">
        <f t="shared" si="7"/>
        <v>11746377359</v>
      </c>
      <c r="L57" s="22">
        <f t="shared" si="7"/>
        <v>12486759312</v>
      </c>
    </row>
    <row r="58" spans="1:12" ht="13.5">
      <c r="A58" s="77" t="s">
        <v>25</v>
      </c>
      <c r="B58" s="39"/>
      <c r="C58" s="6">
        <v>2638179348</v>
      </c>
      <c r="D58" s="6">
        <v>2605947552</v>
      </c>
      <c r="E58" s="7">
        <v>2574170696</v>
      </c>
      <c r="F58" s="8">
        <v>2631199472</v>
      </c>
      <c r="G58" s="6">
        <v>2596119792</v>
      </c>
      <c r="H58" s="6"/>
      <c r="I58" s="9">
        <v>2559669869</v>
      </c>
      <c r="J58" s="10">
        <v>2575424299</v>
      </c>
      <c r="K58" s="6">
        <v>2499418011</v>
      </c>
      <c r="L58" s="7">
        <v>2428295735</v>
      </c>
    </row>
    <row r="59" spans="1:12" ht="13.5">
      <c r="A59" s="77" t="s">
        <v>26</v>
      </c>
      <c r="B59" s="39"/>
      <c r="C59" s="11">
        <v>203660123</v>
      </c>
      <c r="D59" s="11">
        <v>205531393</v>
      </c>
      <c r="E59" s="12">
        <v>206087322</v>
      </c>
      <c r="F59" s="13">
        <v>218326761</v>
      </c>
      <c r="G59" s="11">
        <v>219662712</v>
      </c>
      <c r="H59" s="11"/>
      <c r="I59" s="14">
        <v>224222631</v>
      </c>
      <c r="J59" s="15"/>
      <c r="K59" s="11"/>
      <c r="L59" s="12"/>
    </row>
    <row r="60" spans="1:12" ht="13.5">
      <c r="A60" s="77" t="s">
        <v>27</v>
      </c>
      <c r="B60" s="39"/>
      <c r="C60" s="6">
        <v>199439155</v>
      </c>
      <c r="D60" s="6">
        <v>198168885</v>
      </c>
      <c r="E60" s="7">
        <v>197280265</v>
      </c>
      <c r="F60" s="8">
        <v>198168886</v>
      </c>
      <c r="G60" s="6">
        <v>197280265</v>
      </c>
      <c r="H60" s="6"/>
      <c r="I60" s="9">
        <v>193631196</v>
      </c>
      <c r="J60" s="10">
        <v>197280265</v>
      </c>
      <c r="K60" s="6">
        <v>197280265</v>
      </c>
      <c r="L60" s="7">
        <v>197280265</v>
      </c>
    </row>
    <row r="61" spans="1:12" ht="13.5">
      <c r="A61" s="77" t="s">
        <v>28</v>
      </c>
      <c r="B61" s="39" t="s">
        <v>29</v>
      </c>
      <c r="C61" s="6">
        <v>511556505</v>
      </c>
      <c r="D61" s="6">
        <v>2174511727</v>
      </c>
      <c r="E61" s="7">
        <v>2379279844</v>
      </c>
      <c r="F61" s="8">
        <v>393070935</v>
      </c>
      <c r="G61" s="6">
        <v>2468635638</v>
      </c>
      <c r="H61" s="6"/>
      <c r="I61" s="9">
        <v>2363698353</v>
      </c>
      <c r="J61" s="10">
        <v>2109958377</v>
      </c>
      <c r="K61" s="6">
        <v>2178837815</v>
      </c>
      <c r="L61" s="7">
        <v>2259473974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>
        <v>41500000</v>
      </c>
      <c r="K63" s="6"/>
      <c r="L63" s="7"/>
    </row>
    <row r="64" spans="1:12" ht="13.5">
      <c r="A64" s="77" t="s">
        <v>32</v>
      </c>
      <c r="B64" s="39"/>
      <c r="C64" s="6">
        <v>167213016</v>
      </c>
      <c r="D64" s="6">
        <v>144499029</v>
      </c>
      <c r="E64" s="7">
        <v>54180371</v>
      </c>
      <c r="F64" s="8">
        <v>175030949</v>
      </c>
      <c r="G64" s="6">
        <v>61194860</v>
      </c>
      <c r="H64" s="6"/>
      <c r="I64" s="9">
        <v>59148972</v>
      </c>
      <c r="J64" s="10">
        <v>36190112</v>
      </c>
      <c r="K64" s="6">
        <v>40756343</v>
      </c>
      <c r="L64" s="7">
        <v>23951386</v>
      </c>
    </row>
    <row r="65" spans="1:12" ht="13.5">
      <c r="A65" s="70" t="s">
        <v>40</v>
      </c>
      <c r="B65" s="71"/>
      <c r="C65" s="72">
        <f>SUM(C57:C64)</f>
        <v>13448789653</v>
      </c>
      <c r="D65" s="72">
        <f aca="true" t="shared" si="8" ref="D65:L65">SUM(D57:D64)</f>
        <v>14029015903</v>
      </c>
      <c r="E65" s="73">
        <f t="shared" si="8"/>
        <v>14792197215</v>
      </c>
      <c r="F65" s="74">
        <f t="shared" si="8"/>
        <v>15036455773</v>
      </c>
      <c r="G65" s="72">
        <f t="shared" si="8"/>
        <v>15495995285</v>
      </c>
      <c r="H65" s="72">
        <f>SUM(H57:H64)</f>
        <v>0</v>
      </c>
      <c r="I65" s="75">
        <f t="shared" si="8"/>
        <v>15579728708</v>
      </c>
      <c r="J65" s="82">
        <f t="shared" si="8"/>
        <v>15983588022</v>
      </c>
      <c r="K65" s="72">
        <f t="shared" si="8"/>
        <v>16662669793</v>
      </c>
      <c r="L65" s="73">
        <f t="shared" si="8"/>
        <v>17395760672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1437933388</v>
      </c>
      <c r="D68" s="60">
        <v>901879001</v>
      </c>
      <c r="E68" s="61">
        <v>1095301685</v>
      </c>
      <c r="F68" s="62">
        <v>1023933280</v>
      </c>
      <c r="G68" s="60">
        <v>1009034410</v>
      </c>
      <c r="H68" s="60"/>
      <c r="I68" s="63">
        <v>778250286</v>
      </c>
      <c r="J68" s="64">
        <v>808877177</v>
      </c>
      <c r="K68" s="60">
        <v>898060442</v>
      </c>
      <c r="L68" s="61">
        <v>919306453</v>
      </c>
    </row>
    <row r="69" spans="1:12" ht="13.5">
      <c r="A69" s="84" t="s">
        <v>43</v>
      </c>
      <c r="B69" s="39" t="s">
        <v>44</v>
      </c>
      <c r="C69" s="60">
        <f>SUM(C75:C79)</f>
        <v>490120288</v>
      </c>
      <c r="D69" s="60">
        <f aca="true" t="shared" si="9" ref="D69:L69">SUM(D75:D79)</f>
        <v>559522910</v>
      </c>
      <c r="E69" s="61">
        <f t="shared" si="9"/>
        <v>409289245</v>
      </c>
      <c r="F69" s="62">
        <f t="shared" si="9"/>
        <v>457647870</v>
      </c>
      <c r="G69" s="60">
        <f t="shared" si="9"/>
        <v>431426710</v>
      </c>
      <c r="H69" s="60">
        <f>SUM(H75:H79)</f>
        <v>0</v>
      </c>
      <c r="I69" s="63">
        <f t="shared" si="9"/>
        <v>342298119</v>
      </c>
      <c r="J69" s="64">
        <f t="shared" si="9"/>
        <v>315780718</v>
      </c>
      <c r="K69" s="60">
        <f t="shared" si="9"/>
        <v>560473712</v>
      </c>
      <c r="L69" s="61">
        <f t="shared" si="9"/>
        <v>604467383</v>
      </c>
    </row>
    <row r="70" spans="1:12" ht="13.5">
      <c r="A70" s="79" t="s">
        <v>19</v>
      </c>
      <c r="B70" s="47"/>
      <c r="C70" s="6">
        <v>120056631</v>
      </c>
      <c r="D70" s="6">
        <v>85143601</v>
      </c>
      <c r="E70" s="7">
        <v>74490609</v>
      </c>
      <c r="F70" s="8">
        <v>64572270</v>
      </c>
      <c r="G70" s="6">
        <v>158404920</v>
      </c>
      <c r="H70" s="6"/>
      <c r="I70" s="9">
        <v>46065037</v>
      </c>
      <c r="J70" s="10">
        <v>80330348</v>
      </c>
      <c r="K70" s="6">
        <v>106481151</v>
      </c>
      <c r="L70" s="7">
        <v>122351783</v>
      </c>
    </row>
    <row r="71" spans="1:12" ht="13.5">
      <c r="A71" s="79" t="s">
        <v>20</v>
      </c>
      <c r="B71" s="47"/>
      <c r="C71" s="6">
        <v>42812779</v>
      </c>
      <c r="D71" s="6">
        <v>45904787</v>
      </c>
      <c r="E71" s="7">
        <v>45131448</v>
      </c>
      <c r="F71" s="8">
        <v>56409200</v>
      </c>
      <c r="G71" s="6">
        <v>55657630</v>
      </c>
      <c r="H71" s="6"/>
      <c r="I71" s="9">
        <v>45561287</v>
      </c>
      <c r="J71" s="10">
        <v>27181607</v>
      </c>
      <c r="K71" s="6">
        <v>54749855</v>
      </c>
      <c r="L71" s="7">
        <v>58869498</v>
      </c>
    </row>
    <row r="72" spans="1:12" ht="13.5">
      <c r="A72" s="79" t="s">
        <v>21</v>
      </c>
      <c r="B72" s="47"/>
      <c r="C72" s="6">
        <v>106757754</v>
      </c>
      <c r="D72" s="6">
        <v>150099764</v>
      </c>
      <c r="E72" s="7">
        <v>79118563</v>
      </c>
      <c r="F72" s="8">
        <v>105959850</v>
      </c>
      <c r="G72" s="6">
        <v>14866530</v>
      </c>
      <c r="H72" s="6"/>
      <c r="I72" s="9">
        <v>96398032</v>
      </c>
      <c r="J72" s="10">
        <v>44030966</v>
      </c>
      <c r="K72" s="6">
        <v>91036142</v>
      </c>
      <c r="L72" s="7">
        <v>96944829</v>
      </c>
    </row>
    <row r="73" spans="1:12" ht="13.5">
      <c r="A73" s="79" t="s">
        <v>22</v>
      </c>
      <c r="B73" s="47"/>
      <c r="C73" s="6">
        <v>120412152</v>
      </c>
      <c r="D73" s="6">
        <v>126409724</v>
      </c>
      <c r="E73" s="7">
        <v>108146664</v>
      </c>
      <c r="F73" s="8">
        <v>112615860</v>
      </c>
      <c r="G73" s="6">
        <v>96854970</v>
      </c>
      <c r="H73" s="6"/>
      <c r="I73" s="9">
        <v>54416674</v>
      </c>
      <c r="J73" s="10">
        <v>62355236</v>
      </c>
      <c r="K73" s="6">
        <v>121987222</v>
      </c>
      <c r="L73" s="7">
        <v>129226436</v>
      </c>
    </row>
    <row r="74" spans="1:12" ht="13.5">
      <c r="A74" s="79" t="s">
        <v>23</v>
      </c>
      <c r="B74" s="47"/>
      <c r="C74" s="6">
        <v>5948399</v>
      </c>
      <c r="D74" s="6">
        <v>40916019</v>
      </c>
      <c r="E74" s="7">
        <v>7272385</v>
      </c>
      <c r="F74" s="8">
        <v>11489100</v>
      </c>
      <c r="G74" s="6">
        <v>14196230</v>
      </c>
      <c r="H74" s="6"/>
      <c r="I74" s="9">
        <v>7303878</v>
      </c>
      <c r="J74" s="10">
        <v>4686686</v>
      </c>
      <c r="K74" s="6">
        <v>9455814</v>
      </c>
      <c r="L74" s="7">
        <v>9543210</v>
      </c>
    </row>
    <row r="75" spans="1:12" ht="13.5">
      <c r="A75" s="85" t="s">
        <v>24</v>
      </c>
      <c r="B75" s="47"/>
      <c r="C75" s="21">
        <f>SUM(C70:C74)</f>
        <v>395987715</v>
      </c>
      <c r="D75" s="21">
        <f aca="true" t="shared" si="10" ref="D75:L75">SUM(D70:D74)</f>
        <v>448473895</v>
      </c>
      <c r="E75" s="22">
        <f t="shared" si="10"/>
        <v>314159669</v>
      </c>
      <c r="F75" s="23">
        <f t="shared" si="10"/>
        <v>351046280</v>
      </c>
      <c r="G75" s="21">
        <f t="shared" si="10"/>
        <v>339980280</v>
      </c>
      <c r="H75" s="21">
        <f>SUM(H70:H74)</f>
        <v>0</v>
      </c>
      <c r="I75" s="24">
        <f t="shared" si="10"/>
        <v>249744908</v>
      </c>
      <c r="J75" s="25">
        <f t="shared" si="10"/>
        <v>218584843</v>
      </c>
      <c r="K75" s="21">
        <f t="shared" si="10"/>
        <v>383710184</v>
      </c>
      <c r="L75" s="22">
        <f t="shared" si="10"/>
        <v>416935756</v>
      </c>
    </row>
    <row r="76" spans="1:12" ht="13.5">
      <c r="A76" s="86" t="s">
        <v>25</v>
      </c>
      <c r="B76" s="39"/>
      <c r="C76" s="6">
        <v>33849625</v>
      </c>
      <c r="D76" s="6">
        <v>29866638</v>
      </c>
      <c r="E76" s="7">
        <v>30666147</v>
      </c>
      <c r="F76" s="8">
        <v>61225560</v>
      </c>
      <c r="G76" s="6">
        <v>47921670</v>
      </c>
      <c r="H76" s="6"/>
      <c r="I76" s="9">
        <v>46032825</v>
      </c>
      <c r="J76" s="10">
        <v>26774143</v>
      </c>
      <c r="K76" s="6">
        <v>52228565</v>
      </c>
      <c r="L76" s="7">
        <v>55510174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>
        <v>792535</v>
      </c>
      <c r="K77" s="11">
        <v>868067</v>
      </c>
      <c r="L77" s="12">
        <v>920979</v>
      </c>
    </row>
    <row r="78" spans="1:12" ht="13.5">
      <c r="A78" s="86" t="s">
        <v>27</v>
      </c>
      <c r="B78" s="39"/>
      <c r="C78" s="6"/>
      <c r="D78" s="6">
        <v>173574</v>
      </c>
      <c r="E78" s="7"/>
      <c r="F78" s="8"/>
      <c r="G78" s="6"/>
      <c r="H78" s="6"/>
      <c r="I78" s="9"/>
      <c r="J78" s="10">
        <v>244893</v>
      </c>
      <c r="K78" s="6">
        <v>519170</v>
      </c>
      <c r="L78" s="7">
        <v>550322</v>
      </c>
    </row>
    <row r="79" spans="1:12" ht="13.5">
      <c r="A79" s="86" t="s">
        <v>28</v>
      </c>
      <c r="B79" s="39" t="s">
        <v>45</v>
      </c>
      <c r="C79" s="6">
        <v>60282948</v>
      </c>
      <c r="D79" s="6">
        <v>81008803</v>
      </c>
      <c r="E79" s="7">
        <v>64463429</v>
      </c>
      <c r="F79" s="8">
        <v>45376030</v>
      </c>
      <c r="G79" s="6">
        <v>43524760</v>
      </c>
      <c r="H79" s="6"/>
      <c r="I79" s="9">
        <v>46520386</v>
      </c>
      <c r="J79" s="10">
        <v>69384304</v>
      </c>
      <c r="K79" s="6">
        <v>123147726</v>
      </c>
      <c r="L79" s="7">
        <v>130550152</v>
      </c>
    </row>
    <row r="80" spans="1:12" ht="13.5">
      <c r="A80" s="87" t="s">
        <v>46</v>
      </c>
      <c r="B80" s="71"/>
      <c r="C80" s="72">
        <f>SUM(C68:C69)</f>
        <v>1928053676</v>
      </c>
      <c r="D80" s="72">
        <f aca="true" t="shared" si="11" ref="D80:L80">SUM(D68:D69)</f>
        <v>1461401911</v>
      </c>
      <c r="E80" s="73">
        <f t="shared" si="11"/>
        <v>1504590930</v>
      </c>
      <c r="F80" s="74">
        <f t="shared" si="11"/>
        <v>1481581150</v>
      </c>
      <c r="G80" s="72">
        <f t="shared" si="11"/>
        <v>1440461120</v>
      </c>
      <c r="H80" s="72">
        <f>SUM(H68:H69)</f>
        <v>0</v>
      </c>
      <c r="I80" s="75">
        <f t="shared" si="11"/>
        <v>1120548405</v>
      </c>
      <c r="J80" s="76">
        <f t="shared" si="11"/>
        <v>1124657895</v>
      </c>
      <c r="K80" s="72">
        <f t="shared" si="11"/>
        <v>1458534154</v>
      </c>
      <c r="L80" s="73">
        <f t="shared" si="11"/>
        <v>1523773836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91</v>
      </c>
      <c r="B82" s="94"/>
      <c r="C82" s="95">
        <f aca="true" t="shared" si="12" ref="C82:L82">IF(ISERROR(C20/C5),0,(C20/C5))</f>
        <v>0.6965274663873653</v>
      </c>
      <c r="D82" s="95">
        <f t="shared" si="12"/>
        <v>1.143523974058656</v>
      </c>
      <c r="E82" s="96">
        <f t="shared" si="12"/>
        <v>0.956572830554336</v>
      </c>
      <c r="F82" s="97">
        <f t="shared" si="12"/>
        <v>1.2766626912721861</v>
      </c>
      <c r="G82" s="95">
        <f t="shared" si="12"/>
        <v>1.049149058671556</v>
      </c>
      <c r="H82" s="95">
        <f t="shared" si="12"/>
        <v>1.0841727311355698</v>
      </c>
      <c r="I82" s="98">
        <f t="shared" si="12"/>
        <v>1.169044876375256</v>
      </c>
      <c r="J82" s="99">
        <f t="shared" si="12"/>
        <v>1.4551841967500776</v>
      </c>
      <c r="K82" s="95">
        <f t="shared" si="12"/>
        <v>1.440668530126616</v>
      </c>
      <c r="L82" s="96">
        <f t="shared" si="12"/>
        <v>1.487126429875255</v>
      </c>
    </row>
    <row r="83" spans="1:12" ht="13.5">
      <c r="A83" s="93" t="s">
        <v>92</v>
      </c>
      <c r="B83" s="94"/>
      <c r="C83" s="95">
        <f aca="true" t="shared" si="13" ref="C83:L83">IF(ISERROR(C20/C68),0,(C20/C68))</f>
        <v>0.451377268527546</v>
      </c>
      <c r="D83" s="95">
        <f t="shared" si="13"/>
        <v>0.8585549748263848</v>
      </c>
      <c r="E83" s="96">
        <f t="shared" si="13"/>
        <v>0.60361598731586</v>
      </c>
      <c r="F83" s="97">
        <f t="shared" si="13"/>
        <v>0.7756962826718553</v>
      </c>
      <c r="G83" s="95">
        <f t="shared" si="13"/>
        <v>0.7875038830439886</v>
      </c>
      <c r="H83" s="95">
        <f t="shared" si="13"/>
        <v>0</v>
      </c>
      <c r="I83" s="98">
        <f t="shared" si="13"/>
        <v>0.9909609657374414</v>
      </c>
      <c r="J83" s="99">
        <f t="shared" si="13"/>
        <v>1.173773611120196</v>
      </c>
      <c r="K83" s="95">
        <f t="shared" si="13"/>
        <v>1.06071160742653</v>
      </c>
      <c r="L83" s="96">
        <f t="shared" si="13"/>
        <v>1.100009881035829</v>
      </c>
    </row>
    <row r="84" spans="1:12" ht="13.5">
      <c r="A84" s="93" t="s">
        <v>93</v>
      </c>
      <c r="B84" s="94"/>
      <c r="C84" s="95">
        <f aca="true" t="shared" si="14" ref="C84:L84">IF(ISERROR(ROUND(C69/C65,3)),0,(ROUND(C69/C65,3)))</f>
        <v>0.036</v>
      </c>
      <c r="D84" s="95">
        <f t="shared" si="14"/>
        <v>0.04</v>
      </c>
      <c r="E84" s="96">
        <f t="shared" si="14"/>
        <v>0.028</v>
      </c>
      <c r="F84" s="97">
        <f t="shared" si="14"/>
        <v>0.03</v>
      </c>
      <c r="G84" s="95">
        <f t="shared" si="14"/>
        <v>0.028</v>
      </c>
      <c r="H84" s="95">
        <f t="shared" si="14"/>
        <v>0</v>
      </c>
      <c r="I84" s="98">
        <f t="shared" si="14"/>
        <v>0.022</v>
      </c>
      <c r="J84" s="99">
        <f t="shared" si="14"/>
        <v>0.02</v>
      </c>
      <c r="K84" s="95">
        <f t="shared" si="14"/>
        <v>0.034</v>
      </c>
      <c r="L84" s="96">
        <f t="shared" si="14"/>
        <v>0.035</v>
      </c>
    </row>
    <row r="85" spans="1:12" ht="13.5">
      <c r="A85" s="93" t="s">
        <v>94</v>
      </c>
      <c r="B85" s="94"/>
      <c r="C85" s="95">
        <f aca="true" t="shared" si="15" ref="C85:L85">IF(ISERROR(ROUND((C20+C69)/C65,2)),0,(ROUND((C20+C69)/C65,2)))</f>
        <v>0.08</v>
      </c>
      <c r="D85" s="95">
        <f t="shared" si="15"/>
        <v>0.1</v>
      </c>
      <c r="E85" s="96">
        <f t="shared" si="15"/>
        <v>0.07</v>
      </c>
      <c r="F85" s="97">
        <f t="shared" si="15"/>
        <v>0.08</v>
      </c>
      <c r="G85" s="95">
        <f t="shared" si="15"/>
        <v>0.08</v>
      </c>
      <c r="H85" s="95">
        <f t="shared" si="15"/>
        <v>0</v>
      </c>
      <c r="I85" s="98">
        <f t="shared" si="15"/>
        <v>0.07</v>
      </c>
      <c r="J85" s="99">
        <f t="shared" si="15"/>
        <v>0.08</v>
      </c>
      <c r="K85" s="95">
        <f t="shared" si="15"/>
        <v>0.09</v>
      </c>
      <c r="L85" s="96">
        <f t="shared" si="15"/>
        <v>0.09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>
        <v>1115406638</v>
      </c>
      <c r="E89" s="7">
        <v>743705579</v>
      </c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>
        <v>457647810</v>
      </c>
      <c r="G90" s="11">
        <v>78257580</v>
      </c>
      <c r="H90" s="11">
        <v>270710871</v>
      </c>
      <c r="I90" s="14">
        <v>78257580</v>
      </c>
      <c r="J90" s="15">
        <v>78257580</v>
      </c>
      <c r="K90" s="11">
        <v>164425020</v>
      </c>
      <c r="L90" s="27">
        <v>174864763</v>
      </c>
    </row>
    <row r="91" spans="1:12" ht="13.5">
      <c r="A91" s="86" t="s">
        <v>50</v>
      </c>
      <c r="B91" s="94"/>
      <c r="C91" s="6"/>
      <c r="D91" s="6"/>
      <c r="E91" s="7"/>
      <c r="F91" s="8"/>
      <c r="G91" s="6">
        <v>149626486</v>
      </c>
      <c r="H91" s="6"/>
      <c r="I91" s="9">
        <v>149626486</v>
      </c>
      <c r="J91" s="10">
        <v>149626486</v>
      </c>
      <c r="K91" s="6">
        <v>295897792</v>
      </c>
      <c r="L91" s="26">
        <v>323225723</v>
      </c>
    </row>
    <row r="92" spans="1:12" ht="13.5">
      <c r="A92" s="86" t="s">
        <v>51</v>
      </c>
      <c r="B92" s="94"/>
      <c r="C92" s="6"/>
      <c r="D92" s="6"/>
      <c r="E92" s="7"/>
      <c r="F92" s="8"/>
      <c r="G92" s="6">
        <v>81896652</v>
      </c>
      <c r="H92" s="6"/>
      <c r="I92" s="9">
        <v>81896652</v>
      </c>
      <c r="J92" s="10">
        <v>87896652</v>
      </c>
      <c r="K92" s="6">
        <v>100150900</v>
      </c>
      <c r="L92" s="26">
        <v>106376897</v>
      </c>
    </row>
    <row r="93" spans="1:12" ht="13.5">
      <c r="A93" s="87" t="s">
        <v>103</v>
      </c>
      <c r="B93" s="71"/>
      <c r="C93" s="72">
        <f>SUM(C89:C92)</f>
        <v>0</v>
      </c>
      <c r="D93" s="72">
        <f aca="true" t="shared" si="16" ref="D93:L93">SUM(D89:D92)</f>
        <v>1115406638</v>
      </c>
      <c r="E93" s="73">
        <f t="shared" si="16"/>
        <v>743705579</v>
      </c>
      <c r="F93" s="74">
        <f t="shared" si="16"/>
        <v>457647810</v>
      </c>
      <c r="G93" s="72">
        <f t="shared" si="16"/>
        <v>309780718</v>
      </c>
      <c r="H93" s="72">
        <f>SUM(H89:H92)</f>
        <v>270710871</v>
      </c>
      <c r="I93" s="75">
        <f t="shared" si="16"/>
        <v>309780718</v>
      </c>
      <c r="J93" s="76">
        <f t="shared" si="16"/>
        <v>315780718</v>
      </c>
      <c r="K93" s="72">
        <f t="shared" si="16"/>
        <v>560473712</v>
      </c>
      <c r="L93" s="121">
        <f t="shared" si="16"/>
        <v>604467383</v>
      </c>
    </row>
    <row r="94" spans="1:12" ht="13.5">
      <c r="A94" s="1" t="s">
        <v>95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96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97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98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99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100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101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102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79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67416047</v>
      </c>
      <c r="D5" s="40">
        <f aca="true" t="shared" si="0" ref="D5:L5">SUM(D11:D18)</f>
        <v>96047560</v>
      </c>
      <c r="E5" s="41">
        <f t="shared" si="0"/>
        <v>104529119</v>
      </c>
      <c r="F5" s="42">
        <f t="shared" si="0"/>
        <v>114777000</v>
      </c>
      <c r="G5" s="40">
        <f t="shared" si="0"/>
        <v>91263805</v>
      </c>
      <c r="H5" s="40">
        <f>SUM(H11:H18)</f>
        <v>125559123</v>
      </c>
      <c r="I5" s="43">
        <f t="shared" si="0"/>
        <v>99688037</v>
      </c>
      <c r="J5" s="44">
        <f t="shared" si="0"/>
        <v>144013235</v>
      </c>
      <c r="K5" s="40">
        <f t="shared" si="0"/>
        <v>148893038</v>
      </c>
      <c r="L5" s="41">
        <f t="shared" si="0"/>
        <v>154582606</v>
      </c>
    </row>
    <row r="6" spans="1:12" ht="13.5">
      <c r="A6" s="46" t="s">
        <v>19</v>
      </c>
      <c r="B6" s="47"/>
      <c r="C6" s="6">
        <v>31277325</v>
      </c>
      <c r="D6" s="6">
        <v>58696723</v>
      </c>
      <c r="E6" s="7">
        <v>63548025</v>
      </c>
      <c r="F6" s="8">
        <v>41827339</v>
      </c>
      <c r="G6" s="6">
        <v>20259887</v>
      </c>
      <c r="H6" s="6">
        <v>53182596</v>
      </c>
      <c r="I6" s="9">
        <v>35234198</v>
      </c>
      <c r="J6" s="10">
        <v>34097750</v>
      </c>
      <c r="K6" s="6">
        <v>36605545</v>
      </c>
      <c r="L6" s="7">
        <v>39295281</v>
      </c>
    </row>
    <row r="7" spans="1:12" ht="13.5">
      <c r="A7" s="46" t="s">
        <v>20</v>
      </c>
      <c r="B7" s="47"/>
      <c r="C7" s="6"/>
      <c r="D7" s="6"/>
      <c r="E7" s="7">
        <v>1057239</v>
      </c>
      <c r="F7" s="8">
        <v>11032000</v>
      </c>
      <c r="G7" s="6">
        <v>7481749</v>
      </c>
      <c r="H7" s="6">
        <v>17798499</v>
      </c>
      <c r="I7" s="9">
        <v>8212553</v>
      </c>
      <c r="J7" s="10">
        <v>19898000</v>
      </c>
      <c r="K7" s="6">
        <v>20608208</v>
      </c>
      <c r="L7" s="7">
        <v>19241084</v>
      </c>
    </row>
    <row r="8" spans="1:12" ht="13.5">
      <c r="A8" s="46" t="s">
        <v>21</v>
      </c>
      <c r="B8" s="47"/>
      <c r="C8" s="6"/>
      <c r="D8" s="6"/>
      <c r="E8" s="7"/>
      <c r="F8" s="8"/>
      <c r="G8" s="6"/>
      <c r="H8" s="6"/>
      <c r="I8" s="9"/>
      <c r="J8" s="10"/>
      <c r="K8" s="6"/>
      <c r="L8" s="7"/>
    </row>
    <row r="9" spans="1:12" ht="13.5">
      <c r="A9" s="46" t="s">
        <v>22</v>
      </c>
      <c r="B9" s="47"/>
      <c r="C9" s="6"/>
      <c r="D9" s="6"/>
      <c r="E9" s="7"/>
      <c r="F9" s="8"/>
      <c r="G9" s="6"/>
      <c r="H9" s="6"/>
      <c r="I9" s="9"/>
      <c r="J9" s="10"/>
      <c r="K9" s="6"/>
      <c r="L9" s="7"/>
    </row>
    <row r="10" spans="1:12" ht="13.5">
      <c r="A10" s="46" t="s">
        <v>23</v>
      </c>
      <c r="B10" s="47"/>
      <c r="C10" s="6">
        <v>25606736</v>
      </c>
      <c r="D10" s="6"/>
      <c r="E10" s="7"/>
      <c r="F10" s="8">
        <v>9600000</v>
      </c>
      <c r="G10" s="6">
        <v>5721429</v>
      </c>
      <c r="H10" s="6">
        <v>23262304</v>
      </c>
      <c r="I10" s="9"/>
      <c r="J10" s="10">
        <v>8165600</v>
      </c>
      <c r="K10" s="6">
        <v>8453580</v>
      </c>
      <c r="L10" s="7">
        <v>8871687</v>
      </c>
    </row>
    <row r="11" spans="1:12" ht="13.5">
      <c r="A11" s="48" t="s">
        <v>24</v>
      </c>
      <c r="B11" s="47"/>
      <c r="C11" s="21">
        <f>SUM(C6:C10)</f>
        <v>56884061</v>
      </c>
      <c r="D11" s="21">
        <f aca="true" t="shared" si="1" ref="D11:L11">SUM(D6:D10)</f>
        <v>58696723</v>
      </c>
      <c r="E11" s="22">
        <f t="shared" si="1"/>
        <v>64605264</v>
      </c>
      <c r="F11" s="23">
        <f t="shared" si="1"/>
        <v>62459339</v>
      </c>
      <c r="G11" s="21">
        <f t="shared" si="1"/>
        <v>33463065</v>
      </c>
      <c r="H11" s="21">
        <f>SUM(H6:H10)</f>
        <v>94243399</v>
      </c>
      <c r="I11" s="24">
        <f t="shared" si="1"/>
        <v>43446751</v>
      </c>
      <c r="J11" s="25">
        <f t="shared" si="1"/>
        <v>62161350</v>
      </c>
      <c r="K11" s="21">
        <f t="shared" si="1"/>
        <v>65667333</v>
      </c>
      <c r="L11" s="22">
        <f t="shared" si="1"/>
        <v>67408052</v>
      </c>
    </row>
    <row r="12" spans="1:12" ht="13.5">
      <c r="A12" s="49" t="s">
        <v>25</v>
      </c>
      <c r="B12" s="39"/>
      <c r="C12" s="6">
        <v>6613453</v>
      </c>
      <c r="D12" s="6">
        <v>21032880</v>
      </c>
      <c r="E12" s="7">
        <v>11879947</v>
      </c>
      <c r="F12" s="8">
        <v>19697661</v>
      </c>
      <c r="G12" s="6">
        <v>15768233</v>
      </c>
      <c r="H12" s="6">
        <v>1046359</v>
      </c>
      <c r="I12" s="9">
        <v>41588145</v>
      </c>
      <c r="J12" s="10">
        <v>14839249</v>
      </c>
      <c r="K12" s="6">
        <v>14964449</v>
      </c>
      <c r="L12" s="7">
        <v>15094672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>
        <v>3430000</v>
      </c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3918533</v>
      </c>
      <c r="D15" s="6">
        <v>16317957</v>
      </c>
      <c r="E15" s="7">
        <v>24613908</v>
      </c>
      <c r="F15" s="8">
        <v>32620000</v>
      </c>
      <c r="G15" s="6">
        <v>42032507</v>
      </c>
      <c r="H15" s="6">
        <v>30269365</v>
      </c>
      <c r="I15" s="9">
        <v>14653141</v>
      </c>
      <c r="J15" s="10">
        <v>67012636</v>
      </c>
      <c r="K15" s="6">
        <v>68261256</v>
      </c>
      <c r="L15" s="7">
        <v>72079882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31277325</v>
      </c>
      <c r="D36" s="6">
        <f t="shared" si="4"/>
        <v>58696723</v>
      </c>
      <c r="E36" s="7">
        <f t="shared" si="4"/>
        <v>63548025</v>
      </c>
      <c r="F36" s="8">
        <f t="shared" si="4"/>
        <v>41827339</v>
      </c>
      <c r="G36" s="6">
        <f t="shared" si="4"/>
        <v>20259887</v>
      </c>
      <c r="H36" s="6">
        <f>H6+H21</f>
        <v>53182596</v>
      </c>
      <c r="I36" s="9">
        <f t="shared" si="4"/>
        <v>35234198</v>
      </c>
      <c r="J36" s="10">
        <f t="shared" si="4"/>
        <v>34097750</v>
      </c>
      <c r="K36" s="6">
        <f t="shared" si="4"/>
        <v>36605545</v>
      </c>
      <c r="L36" s="7">
        <f t="shared" si="4"/>
        <v>39295281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0</v>
      </c>
      <c r="E37" s="7">
        <f t="shared" si="4"/>
        <v>1057239</v>
      </c>
      <c r="F37" s="8">
        <f t="shared" si="4"/>
        <v>11032000</v>
      </c>
      <c r="G37" s="6">
        <f t="shared" si="4"/>
        <v>7481749</v>
      </c>
      <c r="H37" s="6">
        <f>H7+H22</f>
        <v>17798499</v>
      </c>
      <c r="I37" s="9">
        <f t="shared" si="4"/>
        <v>8212553</v>
      </c>
      <c r="J37" s="10">
        <f t="shared" si="4"/>
        <v>19898000</v>
      </c>
      <c r="K37" s="6">
        <f t="shared" si="4"/>
        <v>20608208</v>
      </c>
      <c r="L37" s="7">
        <f t="shared" si="4"/>
        <v>19241084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0</v>
      </c>
      <c r="E38" s="7">
        <f t="shared" si="4"/>
        <v>0</v>
      </c>
      <c r="F38" s="8">
        <f t="shared" si="4"/>
        <v>0</v>
      </c>
      <c r="G38" s="6">
        <f t="shared" si="4"/>
        <v>0</v>
      </c>
      <c r="H38" s="6">
        <f>H8+H23</f>
        <v>0</v>
      </c>
      <c r="I38" s="9">
        <f t="shared" si="4"/>
        <v>0</v>
      </c>
      <c r="J38" s="10">
        <f t="shared" si="4"/>
        <v>0</v>
      </c>
      <c r="K38" s="6">
        <f t="shared" si="4"/>
        <v>0</v>
      </c>
      <c r="L38" s="7">
        <f t="shared" si="4"/>
        <v>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0</v>
      </c>
      <c r="G39" s="6">
        <f t="shared" si="4"/>
        <v>0</v>
      </c>
      <c r="H39" s="6">
        <f>H9+H24</f>
        <v>0</v>
      </c>
      <c r="I39" s="9">
        <f t="shared" si="4"/>
        <v>0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25606736</v>
      </c>
      <c r="D40" s="6">
        <f t="shared" si="4"/>
        <v>0</v>
      </c>
      <c r="E40" s="7">
        <f t="shared" si="4"/>
        <v>0</v>
      </c>
      <c r="F40" s="8">
        <f t="shared" si="4"/>
        <v>9600000</v>
      </c>
      <c r="G40" s="6">
        <f t="shared" si="4"/>
        <v>5721429</v>
      </c>
      <c r="H40" s="6">
        <f>H10+H25</f>
        <v>23262304</v>
      </c>
      <c r="I40" s="9">
        <f t="shared" si="4"/>
        <v>0</v>
      </c>
      <c r="J40" s="10">
        <f t="shared" si="4"/>
        <v>8165600</v>
      </c>
      <c r="K40" s="6">
        <f t="shared" si="4"/>
        <v>8453580</v>
      </c>
      <c r="L40" s="7">
        <f t="shared" si="4"/>
        <v>8871687</v>
      </c>
    </row>
    <row r="41" spans="1:12" ht="13.5">
      <c r="A41" s="48" t="s">
        <v>24</v>
      </c>
      <c r="B41" s="47"/>
      <c r="C41" s="21">
        <f>SUM(C36:C40)</f>
        <v>56884061</v>
      </c>
      <c r="D41" s="21">
        <f aca="true" t="shared" si="5" ref="D41:L41">SUM(D36:D40)</f>
        <v>58696723</v>
      </c>
      <c r="E41" s="22">
        <f t="shared" si="5"/>
        <v>64605264</v>
      </c>
      <c r="F41" s="23">
        <f t="shared" si="5"/>
        <v>62459339</v>
      </c>
      <c r="G41" s="21">
        <f t="shared" si="5"/>
        <v>33463065</v>
      </c>
      <c r="H41" s="21">
        <f>SUM(H36:H40)</f>
        <v>94243399</v>
      </c>
      <c r="I41" s="24">
        <f t="shared" si="5"/>
        <v>43446751</v>
      </c>
      <c r="J41" s="25">
        <f t="shared" si="5"/>
        <v>62161350</v>
      </c>
      <c r="K41" s="21">
        <f t="shared" si="5"/>
        <v>65667333</v>
      </c>
      <c r="L41" s="22">
        <f t="shared" si="5"/>
        <v>67408052</v>
      </c>
    </row>
    <row r="42" spans="1:12" ht="13.5">
      <c r="A42" s="49" t="s">
        <v>25</v>
      </c>
      <c r="B42" s="39"/>
      <c r="C42" s="6">
        <f t="shared" si="4"/>
        <v>6613453</v>
      </c>
      <c r="D42" s="6">
        <f t="shared" si="4"/>
        <v>21032880</v>
      </c>
      <c r="E42" s="61">
        <f t="shared" si="4"/>
        <v>11879947</v>
      </c>
      <c r="F42" s="62">
        <f t="shared" si="4"/>
        <v>19697661</v>
      </c>
      <c r="G42" s="60">
        <f t="shared" si="4"/>
        <v>15768233</v>
      </c>
      <c r="H42" s="60">
        <f t="shared" si="4"/>
        <v>1046359</v>
      </c>
      <c r="I42" s="63">
        <f t="shared" si="4"/>
        <v>41588145</v>
      </c>
      <c r="J42" s="64">
        <f t="shared" si="4"/>
        <v>14839249</v>
      </c>
      <c r="K42" s="60">
        <f t="shared" si="4"/>
        <v>14964449</v>
      </c>
      <c r="L42" s="61">
        <f t="shared" si="4"/>
        <v>15094672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3430000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3918533</v>
      </c>
      <c r="D45" s="6">
        <f t="shared" si="4"/>
        <v>16317957</v>
      </c>
      <c r="E45" s="61">
        <f t="shared" si="4"/>
        <v>24613908</v>
      </c>
      <c r="F45" s="62">
        <f t="shared" si="4"/>
        <v>32620000</v>
      </c>
      <c r="G45" s="60">
        <f t="shared" si="4"/>
        <v>42032507</v>
      </c>
      <c r="H45" s="60">
        <f t="shared" si="4"/>
        <v>30269365</v>
      </c>
      <c r="I45" s="63">
        <f t="shared" si="4"/>
        <v>14653141</v>
      </c>
      <c r="J45" s="64">
        <f t="shared" si="4"/>
        <v>67012636</v>
      </c>
      <c r="K45" s="60">
        <f t="shared" si="4"/>
        <v>68261256</v>
      </c>
      <c r="L45" s="61">
        <f t="shared" si="4"/>
        <v>72079882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67416047</v>
      </c>
      <c r="D49" s="72">
        <f aca="true" t="shared" si="6" ref="D49:L49">SUM(D41:D48)</f>
        <v>96047560</v>
      </c>
      <c r="E49" s="73">
        <f t="shared" si="6"/>
        <v>104529119</v>
      </c>
      <c r="F49" s="74">
        <f t="shared" si="6"/>
        <v>114777000</v>
      </c>
      <c r="G49" s="72">
        <f t="shared" si="6"/>
        <v>91263805</v>
      </c>
      <c r="H49" s="72">
        <f>SUM(H41:H48)</f>
        <v>125559123</v>
      </c>
      <c r="I49" s="75">
        <f t="shared" si="6"/>
        <v>99688037</v>
      </c>
      <c r="J49" s="76">
        <f t="shared" si="6"/>
        <v>144013235</v>
      </c>
      <c r="K49" s="72">
        <f t="shared" si="6"/>
        <v>148893038</v>
      </c>
      <c r="L49" s="73">
        <f t="shared" si="6"/>
        <v>154582606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283206910</v>
      </c>
      <c r="D52" s="6">
        <v>305016189</v>
      </c>
      <c r="E52" s="7">
        <v>383399493</v>
      </c>
      <c r="F52" s="8">
        <v>83655017</v>
      </c>
      <c r="G52" s="6">
        <v>40519774</v>
      </c>
      <c r="H52" s="6"/>
      <c r="I52" s="9">
        <v>378216386</v>
      </c>
      <c r="J52" s="10">
        <v>34097750</v>
      </c>
      <c r="K52" s="6">
        <v>36605545</v>
      </c>
      <c r="L52" s="7">
        <v>39295281</v>
      </c>
    </row>
    <row r="53" spans="1:12" ht="13.5">
      <c r="A53" s="79" t="s">
        <v>20</v>
      </c>
      <c r="B53" s="47"/>
      <c r="C53" s="6"/>
      <c r="D53" s="6">
        <v>-24482000</v>
      </c>
      <c r="E53" s="7">
        <v>702280</v>
      </c>
      <c r="F53" s="8">
        <v>22064000</v>
      </c>
      <c r="G53" s="6">
        <v>14963498</v>
      </c>
      <c r="H53" s="6"/>
      <c r="I53" s="9">
        <v>8803502</v>
      </c>
      <c r="J53" s="10">
        <v>19898000</v>
      </c>
      <c r="K53" s="6">
        <v>20608208</v>
      </c>
      <c r="L53" s="7">
        <v>19241084</v>
      </c>
    </row>
    <row r="54" spans="1:12" ht="13.5">
      <c r="A54" s="79" t="s">
        <v>21</v>
      </c>
      <c r="B54" s="47"/>
      <c r="C54" s="6"/>
      <c r="D54" s="6"/>
      <c r="E54" s="7"/>
      <c r="F54" s="8"/>
      <c r="G54" s="6"/>
      <c r="H54" s="6"/>
      <c r="I54" s="9"/>
      <c r="J54" s="10"/>
      <c r="K54" s="6"/>
      <c r="L54" s="7"/>
    </row>
    <row r="55" spans="1:12" ht="13.5">
      <c r="A55" s="79" t="s">
        <v>22</v>
      </c>
      <c r="B55" s="47"/>
      <c r="C55" s="6"/>
      <c r="D55" s="6"/>
      <c r="E55" s="7"/>
      <c r="F55" s="8"/>
      <c r="G55" s="6"/>
      <c r="H55" s="6"/>
      <c r="I55" s="9"/>
      <c r="J55" s="10"/>
      <c r="K55" s="6"/>
      <c r="L55" s="7"/>
    </row>
    <row r="56" spans="1:12" ht="13.5">
      <c r="A56" s="79" t="s">
        <v>23</v>
      </c>
      <c r="B56" s="47"/>
      <c r="C56" s="6"/>
      <c r="D56" s="6">
        <v>7830336</v>
      </c>
      <c r="E56" s="7"/>
      <c r="F56" s="8">
        <v>19200000</v>
      </c>
      <c r="G56" s="6">
        <v>18590074</v>
      </c>
      <c r="H56" s="6"/>
      <c r="I56" s="9"/>
      <c r="J56" s="10">
        <v>199676700</v>
      </c>
      <c r="K56" s="6">
        <v>343977915</v>
      </c>
      <c r="L56" s="7">
        <v>493289055</v>
      </c>
    </row>
    <row r="57" spans="1:12" ht="13.5">
      <c r="A57" s="80" t="s">
        <v>24</v>
      </c>
      <c r="B57" s="47"/>
      <c r="C57" s="21">
        <f>SUM(C52:C56)</f>
        <v>283206910</v>
      </c>
      <c r="D57" s="21">
        <f aca="true" t="shared" si="7" ref="D57:L57">SUM(D52:D56)</f>
        <v>288364525</v>
      </c>
      <c r="E57" s="22">
        <f t="shared" si="7"/>
        <v>384101773</v>
      </c>
      <c r="F57" s="23">
        <f t="shared" si="7"/>
        <v>124919017</v>
      </c>
      <c r="G57" s="21">
        <f t="shared" si="7"/>
        <v>74073346</v>
      </c>
      <c r="H57" s="21">
        <f>SUM(H52:H56)</f>
        <v>0</v>
      </c>
      <c r="I57" s="24">
        <f t="shared" si="7"/>
        <v>387019888</v>
      </c>
      <c r="J57" s="25">
        <f t="shared" si="7"/>
        <v>253672450</v>
      </c>
      <c r="K57" s="21">
        <f t="shared" si="7"/>
        <v>401191668</v>
      </c>
      <c r="L57" s="22">
        <f t="shared" si="7"/>
        <v>551825420</v>
      </c>
    </row>
    <row r="58" spans="1:12" ht="13.5">
      <c r="A58" s="77" t="s">
        <v>25</v>
      </c>
      <c r="B58" s="39"/>
      <c r="C58" s="6">
        <v>4930288</v>
      </c>
      <c r="D58" s="6">
        <v>18063097</v>
      </c>
      <c r="E58" s="7">
        <v>41367162</v>
      </c>
      <c r="F58" s="8">
        <v>39395000</v>
      </c>
      <c r="G58" s="6">
        <v>33257895</v>
      </c>
      <c r="H58" s="6"/>
      <c r="I58" s="9">
        <v>80486208</v>
      </c>
      <c r="J58" s="10">
        <v>14839249</v>
      </c>
      <c r="K58" s="6">
        <v>14964449</v>
      </c>
      <c r="L58" s="7">
        <v>15094672</v>
      </c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>
        <v>459341100</v>
      </c>
      <c r="D60" s="6">
        <v>459341100</v>
      </c>
      <c r="E60" s="7">
        <v>439966630</v>
      </c>
      <c r="F60" s="8">
        <v>459341100</v>
      </c>
      <c r="G60" s="6"/>
      <c r="H60" s="6"/>
      <c r="I60" s="9">
        <v>439816630</v>
      </c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43587337</v>
      </c>
      <c r="D61" s="6">
        <v>3918533</v>
      </c>
      <c r="E61" s="7">
        <v>92953864</v>
      </c>
      <c r="F61" s="8"/>
      <c r="G61" s="6">
        <v>75196369</v>
      </c>
      <c r="H61" s="6"/>
      <c r="I61" s="9">
        <v>86881464</v>
      </c>
      <c r="J61" s="10">
        <v>67012636</v>
      </c>
      <c r="K61" s="6">
        <v>68261256</v>
      </c>
      <c r="L61" s="7">
        <v>72079882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87250</v>
      </c>
      <c r="D64" s="6"/>
      <c r="E64" s="7"/>
      <c r="F64" s="8">
        <v>52350</v>
      </c>
      <c r="G64" s="6"/>
      <c r="H64" s="6"/>
      <c r="I64" s="9"/>
      <c r="J64" s="10"/>
      <c r="K64" s="6"/>
      <c r="L64" s="7"/>
    </row>
    <row r="65" spans="1:12" ht="13.5">
      <c r="A65" s="70" t="s">
        <v>40</v>
      </c>
      <c r="B65" s="71"/>
      <c r="C65" s="72">
        <f>SUM(C57:C64)</f>
        <v>791152885</v>
      </c>
      <c r="D65" s="72">
        <f aca="true" t="shared" si="8" ref="D65:L65">SUM(D57:D64)</f>
        <v>769687255</v>
      </c>
      <c r="E65" s="73">
        <f t="shared" si="8"/>
        <v>958389429</v>
      </c>
      <c r="F65" s="74">
        <f t="shared" si="8"/>
        <v>623707467</v>
      </c>
      <c r="G65" s="72">
        <f t="shared" si="8"/>
        <v>182527610</v>
      </c>
      <c r="H65" s="72">
        <f>SUM(H57:H64)</f>
        <v>0</v>
      </c>
      <c r="I65" s="75">
        <f t="shared" si="8"/>
        <v>994204190</v>
      </c>
      <c r="J65" s="82">
        <f t="shared" si="8"/>
        <v>335524335</v>
      </c>
      <c r="K65" s="72">
        <f t="shared" si="8"/>
        <v>484417373</v>
      </c>
      <c r="L65" s="73">
        <f t="shared" si="8"/>
        <v>638999974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24497807</v>
      </c>
      <c r="D68" s="60">
        <v>31194000</v>
      </c>
      <c r="E68" s="61">
        <v>36135735</v>
      </c>
      <c r="F68" s="62"/>
      <c r="G68" s="60"/>
      <c r="H68" s="60"/>
      <c r="I68" s="63">
        <v>40333006</v>
      </c>
      <c r="J68" s="64"/>
      <c r="K68" s="60"/>
      <c r="L68" s="61"/>
    </row>
    <row r="69" spans="1:12" ht="13.5">
      <c r="A69" s="84" t="s">
        <v>43</v>
      </c>
      <c r="B69" s="39" t="s">
        <v>44</v>
      </c>
      <c r="C69" s="60">
        <f>SUM(C75:C79)</f>
        <v>20933247</v>
      </c>
      <c r="D69" s="60">
        <f aca="true" t="shared" si="9" ref="D69:L69">SUM(D75:D79)</f>
        <v>22755426</v>
      </c>
      <c r="E69" s="61">
        <f t="shared" si="9"/>
        <v>15165502</v>
      </c>
      <c r="F69" s="62">
        <f t="shared" si="9"/>
        <v>21379838</v>
      </c>
      <c r="G69" s="60">
        <f t="shared" si="9"/>
        <v>7010575</v>
      </c>
      <c r="H69" s="60">
        <f>SUM(H75:H79)</f>
        <v>18547372</v>
      </c>
      <c r="I69" s="63">
        <f t="shared" si="9"/>
        <v>17644111</v>
      </c>
      <c r="J69" s="64">
        <f t="shared" si="9"/>
        <v>11325000</v>
      </c>
      <c r="K69" s="60">
        <f t="shared" si="9"/>
        <v>11971000</v>
      </c>
      <c r="L69" s="61">
        <f t="shared" si="9"/>
        <v>12642000</v>
      </c>
    </row>
    <row r="70" spans="1:12" ht="13.5">
      <c r="A70" s="79" t="s">
        <v>19</v>
      </c>
      <c r="B70" s="47"/>
      <c r="C70" s="6">
        <v>19135104</v>
      </c>
      <c r="D70" s="6">
        <v>19671791</v>
      </c>
      <c r="E70" s="7">
        <v>12651837</v>
      </c>
      <c r="F70" s="8">
        <v>17812755</v>
      </c>
      <c r="G70" s="6">
        <v>4928346</v>
      </c>
      <c r="H70" s="6">
        <v>15114505</v>
      </c>
      <c r="I70" s="9">
        <v>10137487</v>
      </c>
      <c r="J70" s="10">
        <v>7545737</v>
      </c>
      <c r="K70" s="6">
        <v>8941623</v>
      </c>
      <c r="L70" s="7">
        <v>8145732</v>
      </c>
    </row>
    <row r="71" spans="1:12" ht="13.5">
      <c r="A71" s="79" t="s">
        <v>20</v>
      </c>
      <c r="B71" s="47"/>
      <c r="C71" s="6">
        <v>17100</v>
      </c>
      <c r="D71" s="6">
        <v>17100</v>
      </c>
      <c r="E71" s="7">
        <v>269515</v>
      </c>
      <c r="F71" s="8">
        <v>634800</v>
      </c>
      <c r="G71" s="6">
        <v>834800</v>
      </c>
      <c r="H71" s="6">
        <v>736210</v>
      </c>
      <c r="I71" s="9">
        <v>2304400</v>
      </c>
      <c r="J71" s="10">
        <v>884888</v>
      </c>
      <c r="K71" s="6">
        <v>935327</v>
      </c>
      <c r="L71" s="7">
        <v>987705</v>
      </c>
    </row>
    <row r="72" spans="1:12" ht="13.5">
      <c r="A72" s="79" t="s">
        <v>21</v>
      </c>
      <c r="B72" s="47"/>
      <c r="C72" s="6"/>
      <c r="D72" s="6"/>
      <c r="E72" s="7"/>
      <c r="F72" s="8"/>
      <c r="G72" s="6"/>
      <c r="H72" s="6"/>
      <c r="I72" s="9"/>
      <c r="J72" s="10"/>
      <c r="K72" s="6"/>
      <c r="L72" s="7"/>
    </row>
    <row r="73" spans="1:12" ht="13.5">
      <c r="A73" s="79" t="s">
        <v>22</v>
      </c>
      <c r="B73" s="47"/>
      <c r="C73" s="6"/>
      <c r="D73" s="6"/>
      <c r="E73" s="7"/>
      <c r="F73" s="8"/>
      <c r="G73" s="6"/>
      <c r="H73" s="6"/>
      <c r="I73" s="9"/>
      <c r="J73" s="10"/>
      <c r="K73" s="6"/>
      <c r="L73" s="7"/>
    </row>
    <row r="74" spans="1:12" ht="13.5">
      <c r="A74" s="79" t="s">
        <v>23</v>
      </c>
      <c r="B74" s="47"/>
      <c r="C74" s="6"/>
      <c r="D74" s="6"/>
      <c r="E74" s="7">
        <v>33697</v>
      </c>
      <c r="F74" s="8"/>
      <c r="G74" s="6"/>
      <c r="H74" s="6">
        <v>233218</v>
      </c>
      <c r="I74" s="9">
        <v>-925460</v>
      </c>
      <c r="J74" s="10"/>
      <c r="K74" s="6"/>
      <c r="L74" s="7">
        <v>1316293</v>
      </c>
    </row>
    <row r="75" spans="1:12" ht="13.5">
      <c r="A75" s="85" t="s">
        <v>24</v>
      </c>
      <c r="B75" s="47"/>
      <c r="C75" s="21">
        <f>SUM(C70:C74)</f>
        <v>19152204</v>
      </c>
      <c r="D75" s="21">
        <f aca="true" t="shared" si="10" ref="D75:L75">SUM(D70:D74)</f>
        <v>19688891</v>
      </c>
      <c r="E75" s="22">
        <f t="shared" si="10"/>
        <v>12955049</v>
      </c>
      <c r="F75" s="23">
        <f t="shared" si="10"/>
        <v>18447555</v>
      </c>
      <c r="G75" s="21">
        <f t="shared" si="10"/>
        <v>5763146</v>
      </c>
      <c r="H75" s="21">
        <f>SUM(H70:H74)</f>
        <v>16083933</v>
      </c>
      <c r="I75" s="24">
        <f t="shared" si="10"/>
        <v>11516427</v>
      </c>
      <c r="J75" s="25">
        <f t="shared" si="10"/>
        <v>8430625</v>
      </c>
      <c r="K75" s="21">
        <f t="shared" si="10"/>
        <v>9876950</v>
      </c>
      <c r="L75" s="22">
        <f t="shared" si="10"/>
        <v>10449730</v>
      </c>
    </row>
    <row r="76" spans="1:12" ht="13.5">
      <c r="A76" s="86" t="s">
        <v>25</v>
      </c>
      <c r="B76" s="39"/>
      <c r="C76" s="6"/>
      <c r="D76" s="6"/>
      <c r="E76" s="7"/>
      <c r="F76" s="8"/>
      <c r="G76" s="6"/>
      <c r="H76" s="6"/>
      <c r="I76" s="9"/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1781043</v>
      </c>
      <c r="D79" s="6">
        <v>3066535</v>
      </c>
      <c r="E79" s="7">
        <v>2210453</v>
      </c>
      <c r="F79" s="8">
        <v>2932283</v>
      </c>
      <c r="G79" s="6">
        <v>1247429</v>
      </c>
      <c r="H79" s="6">
        <v>2463439</v>
      </c>
      <c r="I79" s="9">
        <v>6127684</v>
      </c>
      <c r="J79" s="10">
        <v>2894375</v>
      </c>
      <c r="K79" s="6">
        <v>2094050</v>
      </c>
      <c r="L79" s="7">
        <v>2192270</v>
      </c>
    </row>
    <row r="80" spans="1:12" ht="13.5">
      <c r="A80" s="87" t="s">
        <v>46</v>
      </c>
      <c r="B80" s="71"/>
      <c r="C80" s="72">
        <f>SUM(C68:C69)</f>
        <v>45431054</v>
      </c>
      <c r="D80" s="72">
        <f aca="true" t="shared" si="11" ref="D80:L80">SUM(D68:D69)</f>
        <v>53949426</v>
      </c>
      <c r="E80" s="73">
        <f t="shared" si="11"/>
        <v>51301237</v>
      </c>
      <c r="F80" s="74">
        <f t="shared" si="11"/>
        <v>21379838</v>
      </c>
      <c r="G80" s="72">
        <f t="shared" si="11"/>
        <v>7010575</v>
      </c>
      <c r="H80" s="72">
        <f>SUM(H68:H69)</f>
        <v>18547372</v>
      </c>
      <c r="I80" s="75">
        <f t="shared" si="11"/>
        <v>57977117</v>
      </c>
      <c r="J80" s="76">
        <f t="shared" si="11"/>
        <v>11325000</v>
      </c>
      <c r="K80" s="72">
        <f t="shared" si="11"/>
        <v>11971000</v>
      </c>
      <c r="L80" s="73">
        <f t="shared" si="11"/>
        <v>12642000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91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92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93</v>
      </c>
      <c r="B84" s="94"/>
      <c r="C84" s="95">
        <f aca="true" t="shared" si="14" ref="C84:L84">IF(ISERROR(ROUND(C69/C65,3)),0,(ROUND(C69/C65,3)))</f>
        <v>0.026</v>
      </c>
      <c r="D84" s="95">
        <f t="shared" si="14"/>
        <v>0.03</v>
      </c>
      <c r="E84" s="96">
        <f t="shared" si="14"/>
        <v>0.016</v>
      </c>
      <c r="F84" s="97">
        <f t="shared" si="14"/>
        <v>0.034</v>
      </c>
      <c r="G84" s="95">
        <f t="shared" si="14"/>
        <v>0.038</v>
      </c>
      <c r="H84" s="95">
        <f t="shared" si="14"/>
        <v>0</v>
      </c>
      <c r="I84" s="98">
        <f t="shared" si="14"/>
        <v>0.018</v>
      </c>
      <c r="J84" s="99">
        <f t="shared" si="14"/>
        <v>0.034</v>
      </c>
      <c r="K84" s="95">
        <f t="shared" si="14"/>
        <v>0.025</v>
      </c>
      <c r="L84" s="96">
        <f t="shared" si="14"/>
        <v>0.02</v>
      </c>
    </row>
    <row r="85" spans="1:12" ht="13.5">
      <c r="A85" s="93" t="s">
        <v>94</v>
      </c>
      <c r="B85" s="94"/>
      <c r="C85" s="95">
        <f aca="true" t="shared" si="15" ref="C85:L85">IF(ISERROR(ROUND((C20+C69)/C65,2)),0,(ROUND((C20+C69)/C65,2)))</f>
        <v>0.03</v>
      </c>
      <c r="D85" s="95">
        <f t="shared" si="15"/>
        <v>0.03</v>
      </c>
      <c r="E85" s="96">
        <f t="shared" si="15"/>
        <v>0.02</v>
      </c>
      <c r="F85" s="97">
        <f t="shared" si="15"/>
        <v>0.03</v>
      </c>
      <c r="G85" s="95">
        <f t="shared" si="15"/>
        <v>0.04</v>
      </c>
      <c r="H85" s="95">
        <f t="shared" si="15"/>
        <v>0</v>
      </c>
      <c r="I85" s="98">
        <f t="shared" si="15"/>
        <v>0.02</v>
      </c>
      <c r="J85" s="99">
        <f t="shared" si="15"/>
        <v>0.03</v>
      </c>
      <c r="K85" s="95">
        <f t="shared" si="15"/>
        <v>0.02</v>
      </c>
      <c r="L85" s="96">
        <f t="shared" si="15"/>
        <v>0.02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>
        <v>108747269</v>
      </c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>
        <v>21380000</v>
      </c>
      <c r="G90" s="11"/>
      <c r="H90" s="11">
        <v>19257458</v>
      </c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>
        <v>22755426</v>
      </c>
      <c r="E91" s="7">
        <v>15165502</v>
      </c>
      <c r="F91" s="8"/>
      <c r="G91" s="6"/>
      <c r="H91" s="6">
        <v>6570529</v>
      </c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>
        <v>58732957</v>
      </c>
      <c r="I92" s="9"/>
      <c r="J92" s="10"/>
      <c r="K92" s="6"/>
      <c r="L92" s="26"/>
    </row>
    <row r="93" spans="1:12" ht="13.5">
      <c r="A93" s="87" t="s">
        <v>103</v>
      </c>
      <c r="B93" s="71"/>
      <c r="C93" s="72">
        <f>SUM(C89:C92)</f>
        <v>0</v>
      </c>
      <c r="D93" s="72">
        <f aca="true" t="shared" si="16" ref="D93:L93">SUM(D89:D92)</f>
        <v>22755426</v>
      </c>
      <c r="E93" s="73">
        <f t="shared" si="16"/>
        <v>15165502</v>
      </c>
      <c r="F93" s="74">
        <f t="shared" si="16"/>
        <v>21380000</v>
      </c>
      <c r="G93" s="72">
        <f t="shared" si="16"/>
        <v>0</v>
      </c>
      <c r="H93" s="72">
        <f>SUM(H89:H92)</f>
        <v>193308213</v>
      </c>
      <c r="I93" s="75">
        <f t="shared" si="16"/>
        <v>0</v>
      </c>
      <c r="J93" s="76">
        <f t="shared" si="16"/>
        <v>0</v>
      </c>
      <c r="K93" s="72">
        <f t="shared" si="16"/>
        <v>0</v>
      </c>
      <c r="L93" s="121">
        <f t="shared" si="16"/>
        <v>0</v>
      </c>
    </row>
    <row r="94" spans="1:12" ht="13.5">
      <c r="A94" s="1" t="s">
        <v>95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96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97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98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99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100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101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102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80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43463371</v>
      </c>
      <c r="D5" s="40">
        <f aca="true" t="shared" si="0" ref="D5:L5">SUM(D11:D18)</f>
        <v>43029465</v>
      </c>
      <c r="E5" s="41">
        <f t="shared" si="0"/>
        <v>30812142</v>
      </c>
      <c r="F5" s="42">
        <f t="shared" si="0"/>
        <v>79331600</v>
      </c>
      <c r="G5" s="40">
        <f t="shared" si="0"/>
        <v>65606900</v>
      </c>
      <c r="H5" s="40">
        <f>SUM(H11:H18)</f>
        <v>36776635</v>
      </c>
      <c r="I5" s="43">
        <f t="shared" si="0"/>
        <v>51930587</v>
      </c>
      <c r="J5" s="44">
        <f t="shared" si="0"/>
        <v>70043500</v>
      </c>
      <c r="K5" s="40">
        <f t="shared" si="0"/>
        <v>111976790</v>
      </c>
      <c r="L5" s="41">
        <f t="shared" si="0"/>
        <v>96827338</v>
      </c>
    </row>
    <row r="6" spans="1:12" ht="13.5">
      <c r="A6" s="46" t="s">
        <v>19</v>
      </c>
      <c r="B6" s="47"/>
      <c r="C6" s="6">
        <v>10606368</v>
      </c>
      <c r="D6" s="6">
        <v>40301812</v>
      </c>
      <c r="E6" s="7">
        <v>28248135</v>
      </c>
      <c r="F6" s="8">
        <v>73781000</v>
      </c>
      <c r="G6" s="6">
        <v>53781000</v>
      </c>
      <c r="H6" s="6">
        <v>36776635</v>
      </c>
      <c r="I6" s="9">
        <v>45080696</v>
      </c>
      <c r="J6" s="10">
        <v>42321000</v>
      </c>
      <c r="K6" s="6">
        <v>89251000</v>
      </c>
      <c r="L6" s="7">
        <v>73938000</v>
      </c>
    </row>
    <row r="7" spans="1:12" ht="13.5">
      <c r="A7" s="46" t="s">
        <v>20</v>
      </c>
      <c r="B7" s="47"/>
      <c r="C7" s="6"/>
      <c r="D7" s="6"/>
      <c r="E7" s="7"/>
      <c r="F7" s="8"/>
      <c r="G7" s="6"/>
      <c r="H7" s="6"/>
      <c r="I7" s="9"/>
      <c r="J7" s="10">
        <v>18000000</v>
      </c>
      <c r="K7" s="6">
        <v>20000000</v>
      </c>
      <c r="L7" s="7">
        <v>20000000</v>
      </c>
    </row>
    <row r="8" spans="1:12" ht="13.5">
      <c r="A8" s="46" t="s">
        <v>21</v>
      </c>
      <c r="B8" s="47"/>
      <c r="C8" s="6"/>
      <c r="D8" s="6"/>
      <c r="E8" s="7"/>
      <c r="F8" s="8"/>
      <c r="G8" s="6"/>
      <c r="H8" s="6"/>
      <c r="I8" s="9"/>
      <c r="J8" s="10"/>
      <c r="K8" s="6"/>
      <c r="L8" s="7"/>
    </row>
    <row r="9" spans="1:12" ht="13.5">
      <c r="A9" s="46" t="s">
        <v>22</v>
      </c>
      <c r="B9" s="47"/>
      <c r="C9" s="6"/>
      <c r="D9" s="6"/>
      <c r="E9" s="7"/>
      <c r="F9" s="8"/>
      <c r="G9" s="6"/>
      <c r="H9" s="6"/>
      <c r="I9" s="9"/>
      <c r="J9" s="10"/>
      <c r="K9" s="6"/>
      <c r="L9" s="7"/>
    </row>
    <row r="10" spans="1:12" ht="13.5">
      <c r="A10" s="46" t="s">
        <v>23</v>
      </c>
      <c r="B10" s="47"/>
      <c r="C10" s="6"/>
      <c r="D10" s="6"/>
      <c r="E10" s="7"/>
      <c r="F10" s="8"/>
      <c r="G10" s="6"/>
      <c r="H10" s="6"/>
      <c r="I10" s="9"/>
      <c r="J10" s="10">
        <v>1501000</v>
      </c>
      <c r="K10" s="6"/>
      <c r="L10" s="7"/>
    </row>
    <row r="11" spans="1:12" ht="13.5">
      <c r="A11" s="48" t="s">
        <v>24</v>
      </c>
      <c r="B11" s="47"/>
      <c r="C11" s="21">
        <f>SUM(C6:C10)</f>
        <v>10606368</v>
      </c>
      <c r="D11" s="21">
        <f aca="true" t="shared" si="1" ref="D11:L11">SUM(D6:D10)</f>
        <v>40301812</v>
      </c>
      <c r="E11" s="22">
        <f t="shared" si="1"/>
        <v>28248135</v>
      </c>
      <c r="F11" s="23">
        <f t="shared" si="1"/>
        <v>73781000</v>
      </c>
      <c r="G11" s="21">
        <f t="shared" si="1"/>
        <v>53781000</v>
      </c>
      <c r="H11" s="21">
        <f>SUM(H6:H10)</f>
        <v>36776635</v>
      </c>
      <c r="I11" s="24">
        <f t="shared" si="1"/>
        <v>45080696</v>
      </c>
      <c r="J11" s="25">
        <f t="shared" si="1"/>
        <v>61822000</v>
      </c>
      <c r="K11" s="21">
        <f t="shared" si="1"/>
        <v>109251000</v>
      </c>
      <c r="L11" s="22">
        <f t="shared" si="1"/>
        <v>93938000</v>
      </c>
    </row>
    <row r="12" spans="1:12" ht="13.5">
      <c r="A12" s="49" t="s">
        <v>25</v>
      </c>
      <c r="B12" s="39"/>
      <c r="C12" s="6"/>
      <c r="D12" s="6"/>
      <c r="E12" s="7"/>
      <c r="F12" s="8"/>
      <c r="G12" s="6"/>
      <c r="H12" s="6"/>
      <c r="I12" s="9">
        <v>132750</v>
      </c>
      <c r="J12" s="10"/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32857003</v>
      </c>
      <c r="D15" s="6">
        <v>2727653</v>
      </c>
      <c r="E15" s="7">
        <v>2564007</v>
      </c>
      <c r="F15" s="8">
        <v>5550600</v>
      </c>
      <c r="G15" s="6">
        <v>11825900</v>
      </c>
      <c r="H15" s="6"/>
      <c r="I15" s="9">
        <v>6717141</v>
      </c>
      <c r="J15" s="10">
        <v>8221500</v>
      </c>
      <c r="K15" s="6">
        <v>2725790</v>
      </c>
      <c r="L15" s="7">
        <v>2889338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10606368</v>
      </c>
      <c r="D36" s="6">
        <f t="shared" si="4"/>
        <v>40301812</v>
      </c>
      <c r="E36" s="7">
        <f t="shared" si="4"/>
        <v>28248135</v>
      </c>
      <c r="F36" s="8">
        <f t="shared" si="4"/>
        <v>73781000</v>
      </c>
      <c r="G36" s="6">
        <f t="shared" si="4"/>
        <v>53781000</v>
      </c>
      <c r="H36" s="6">
        <f>H6+H21</f>
        <v>36776635</v>
      </c>
      <c r="I36" s="9">
        <f t="shared" si="4"/>
        <v>45080696</v>
      </c>
      <c r="J36" s="10">
        <f t="shared" si="4"/>
        <v>42321000</v>
      </c>
      <c r="K36" s="6">
        <f t="shared" si="4"/>
        <v>89251000</v>
      </c>
      <c r="L36" s="7">
        <f t="shared" si="4"/>
        <v>73938000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0</v>
      </c>
      <c r="E37" s="7">
        <f t="shared" si="4"/>
        <v>0</v>
      </c>
      <c r="F37" s="8">
        <f t="shared" si="4"/>
        <v>0</v>
      </c>
      <c r="G37" s="6">
        <f t="shared" si="4"/>
        <v>0</v>
      </c>
      <c r="H37" s="6">
        <f>H7+H22</f>
        <v>0</v>
      </c>
      <c r="I37" s="9">
        <f t="shared" si="4"/>
        <v>0</v>
      </c>
      <c r="J37" s="10">
        <f t="shared" si="4"/>
        <v>18000000</v>
      </c>
      <c r="K37" s="6">
        <f t="shared" si="4"/>
        <v>20000000</v>
      </c>
      <c r="L37" s="7">
        <f t="shared" si="4"/>
        <v>20000000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0</v>
      </c>
      <c r="E38" s="7">
        <f t="shared" si="4"/>
        <v>0</v>
      </c>
      <c r="F38" s="8">
        <f t="shared" si="4"/>
        <v>0</v>
      </c>
      <c r="G38" s="6">
        <f t="shared" si="4"/>
        <v>0</v>
      </c>
      <c r="H38" s="6">
        <f>H8+H23</f>
        <v>0</v>
      </c>
      <c r="I38" s="9">
        <f t="shared" si="4"/>
        <v>0</v>
      </c>
      <c r="J38" s="10">
        <f t="shared" si="4"/>
        <v>0</v>
      </c>
      <c r="K38" s="6">
        <f t="shared" si="4"/>
        <v>0</v>
      </c>
      <c r="L38" s="7">
        <f t="shared" si="4"/>
        <v>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0</v>
      </c>
      <c r="G39" s="6">
        <f t="shared" si="4"/>
        <v>0</v>
      </c>
      <c r="H39" s="6">
        <f>H9+H24</f>
        <v>0</v>
      </c>
      <c r="I39" s="9">
        <f t="shared" si="4"/>
        <v>0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0</v>
      </c>
      <c r="E40" s="7">
        <f t="shared" si="4"/>
        <v>0</v>
      </c>
      <c r="F40" s="8">
        <f t="shared" si="4"/>
        <v>0</v>
      </c>
      <c r="G40" s="6">
        <f t="shared" si="4"/>
        <v>0</v>
      </c>
      <c r="H40" s="6">
        <f>H10+H25</f>
        <v>0</v>
      </c>
      <c r="I40" s="9">
        <f t="shared" si="4"/>
        <v>0</v>
      </c>
      <c r="J40" s="10">
        <f t="shared" si="4"/>
        <v>1501000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10606368</v>
      </c>
      <c r="D41" s="21">
        <f aca="true" t="shared" si="5" ref="D41:L41">SUM(D36:D40)</f>
        <v>40301812</v>
      </c>
      <c r="E41" s="22">
        <f t="shared" si="5"/>
        <v>28248135</v>
      </c>
      <c r="F41" s="23">
        <f t="shared" si="5"/>
        <v>73781000</v>
      </c>
      <c r="G41" s="21">
        <f t="shared" si="5"/>
        <v>53781000</v>
      </c>
      <c r="H41" s="21">
        <f>SUM(H36:H40)</f>
        <v>36776635</v>
      </c>
      <c r="I41" s="24">
        <f t="shared" si="5"/>
        <v>45080696</v>
      </c>
      <c r="J41" s="25">
        <f t="shared" si="5"/>
        <v>61822000</v>
      </c>
      <c r="K41" s="21">
        <f t="shared" si="5"/>
        <v>109251000</v>
      </c>
      <c r="L41" s="22">
        <f t="shared" si="5"/>
        <v>93938000</v>
      </c>
    </row>
    <row r="42" spans="1:12" ht="13.5">
      <c r="A42" s="49" t="s">
        <v>25</v>
      </c>
      <c r="B42" s="39"/>
      <c r="C42" s="6">
        <f t="shared" si="4"/>
        <v>0</v>
      </c>
      <c r="D42" s="6">
        <f t="shared" si="4"/>
        <v>0</v>
      </c>
      <c r="E42" s="61">
        <f t="shared" si="4"/>
        <v>0</v>
      </c>
      <c r="F42" s="62">
        <f t="shared" si="4"/>
        <v>0</v>
      </c>
      <c r="G42" s="60">
        <f t="shared" si="4"/>
        <v>0</v>
      </c>
      <c r="H42" s="60">
        <f t="shared" si="4"/>
        <v>0</v>
      </c>
      <c r="I42" s="63">
        <f t="shared" si="4"/>
        <v>132750</v>
      </c>
      <c r="J42" s="64">
        <f t="shared" si="4"/>
        <v>0</v>
      </c>
      <c r="K42" s="60">
        <f t="shared" si="4"/>
        <v>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32857003</v>
      </c>
      <c r="D45" s="6">
        <f t="shared" si="4"/>
        <v>2727653</v>
      </c>
      <c r="E45" s="61">
        <f t="shared" si="4"/>
        <v>2564007</v>
      </c>
      <c r="F45" s="62">
        <f t="shared" si="4"/>
        <v>5550600</v>
      </c>
      <c r="G45" s="60">
        <f t="shared" si="4"/>
        <v>11825900</v>
      </c>
      <c r="H45" s="60">
        <f t="shared" si="4"/>
        <v>0</v>
      </c>
      <c r="I45" s="63">
        <f t="shared" si="4"/>
        <v>6717141</v>
      </c>
      <c r="J45" s="64">
        <f t="shared" si="4"/>
        <v>8221500</v>
      </c>
      <c r="K45" s="60">
        <f t="shared" si="4"/>
        <v>2725790</v>
      </c>
      <c r="L45" s="61">
        <f t="shared" si="4"/>
        <v>2889338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43463371</v>
      </c>
      <c r="D49" s="72">
        <f aca="true" t="shared" si="6" ref="D49:L49">SUM(D41:D48)</f>
        <v>43029465</v>
      </c>
      <c r="E49" s="73">
        <f t="shared" si="6"/>
        <v>30812142</v>
      </c>
      <c r="F49" s="74">
        <f t="shared" si="6"/>
        <v>79331600</v>
      </c>
      <c r="G49" s="72">
        <f t="shared" si="6"/>
        <v>65606900</v>
      </c>
      <c r="H49" s="72">
        <f>SUM(H41:H48)</f>
        <v>36776635</v>
      </c>
      <c r="I49" s="75">
        <f t="shared" si="6"/>
        <v>51930587</v>
      </c>
      <c r="J49" s="76">
        <f t="shared" si="6"/>
        <v>70043500</v>
      </c>
      <c r="K49" s="72">
        <f t="shared" si="6"/>
        <v>111976790</v>
      </c>
      <c r="L49" s="73">
        <f t="shared" si="6"/>
        <v>96827338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243135081</v>
      </c>
      <c r="D52" s="6">
        <v>249049726</v>
      </c>
      <c r="E52" s="7">
        <v>264199335</v>
      </c>
      <c r="F52" s="8">
        <v>188452960</v>
      </c>
      <c r="G52" s="6">
        <v>168452960</v>
      </c>
      <c r="H52" s="6"/>
      <c r="I52" s="9">
        <v>286852330</v>
      </c>
      <c r="J52" s="10">
        <v>436531208</v>
      </c>
      <c r="K52" s="6">
        <v>468654221</v>
      </c>
      <c r="L52" s="7">
        <v>453659884</v>
      </c>
    </row>
    <row r="53" spans="1:12" ht="13.5">
      <c r="A53" s="79" t="s">
        <v>20</v>
      </c>
      <c r="B53" s="47"/>
      <c r="C53" s="6"/>
      <c r="D53" s="6"/>
      <c r="E53" s="7"/>
      <c r="F53" s="8"/>
      <c r="G53" s="6"/>
      <c r="H53" s="6"/>
      <c r="I53" s="9"/>
      <c r="J53" s="10">
        <v>18000000</v>
      </c>
      <c r="K53" s="6">
        <v>20000000</v>
      </c>
      <c r="L53" s="7">
        <v>20000000</v>
      </c>
    </row>
    <row r="54" spans="1:12" ht="13.5">
      <c r="A54" s="79" t="s">
        <v>21</v>
      </c>
      <c r="B54" s="47"/>
      <c r="C54" s="6"/>
      <c r="D54" s="6"/>
      <c r="E54" s="7"/>
      <c r="F54" s="8"/>
      <c r="G54" s="6"/>
      <c r="H54" s="6"/>
      <c r="I54" s="9"/>
      <c r="J54" s="10"/>
      <c r="K54" s="6"/>
      <c r="L54" s="7"/>
    </row>
    <row r="55" spans="1:12" ht="13.5">
      <c r="A55" s="79" t="s">
        <v>22</v>
      </c>
      <c r="B55" s="47"/>
      <c r="C55" s="6"/>
      <c r="D55" s="6"/>
      <c r="E55" s="7"/>
      <c r="F55" s="8"/>
      <c r="G55" s="6"/>
      <c r="H55" s="6"/>
      <c r="I55" s="9"/>
      <c r="J55" s="10"/>
      <c r="K55" s="6"/>
      <c r="L55" s="7"/>
    </row>
    <row r="56" spans="1:12" ht="13.5">
      <c r="A56" s="79" t="s">
        <v>23</v>
      </c>
      <c r="B56" s="47"/>
      <c r="C56" s="6"/>
      <c r="D56" s="6"/>
      <c r="E56" s="7"/>
      <c r="F56" s="8"/>
      <c r="G56" s="6"/>
      <c r="H56" s="6"/>
      <c r="I56" s="9"/>
      <c r="J56" s="10">
        <v>1501000</v>
      </c>
      <c r="K56" s="6"/>
      <c r="L56" s="7"/>
    </row>
    <row r="57" spans="1:12" ht="13.5">
      <c r="A57" s="80" t="s">
        <v>24</v>
      </c>
      <c r="B57" s="47"/>
      <c r="C57" s="21">
        <f>SUM(C52:C56)</f>
        <v>243135081</v>
      </c>
      <c r="D57" s="21">
        <f aca="true" t="shared" si="7" ref="D57:L57">SUM(D52:D56)</f>
        <v>249049726</v>
      </c>
      <c r="E57" s="22">
        <f t="shared" si="7"/>
        <v>264199335</v>
      </c>
      <c r="F57" s="23">
        <f t="shared" si="7"/>
        <v>188452960</v>
      </c>
      <c r="G57" s="21">
        <f t="shared" si="7"/>
        <v>168452960</v>
      </c>
      <c r="H57" s="21">
        <f>SUM(H52:H56)</f>
        <v>0</v>
      </c>
      <c r="I57" s="24">
        <f t="shared" si="7"/>
        <v>286852330</v>
      </c>
      <c r="J57" s="25">
        <f t="shared" si="7"/>
        <v>456032208</v>
      </c>
      <c r="K57" s="21">
        <f t="shared" si="7"/>
        <v>488654221</v>
      </c>
      <c r="L57" s="22">
        <f t="shared" si="7"/>
        <v>473659884</v>
      </c>
    </row>
    <row r="58" spans="1:12" ht="13.5">
      <c r="A58" s="77" t="s">
        <v>25</v>
      </c>
      <c r="B58" s="39"/>
      <c r="C58" s="6"/>
      <c r="D58" s="6">
        <v>10209617</v>
      </c>
      <c r="E58" s="7">
        <v>9803399</v>
      </c>
      <c r="F58" s="8"/>
      <c r="G58" s="6"/>
      <c r="H58" s="6"/>
      <c r="I58" s="9">
        <v>9448921</v>
      </c>
      <c r="J58" s="10"/>
      <c r="K58" s="6"/>
      <c r="L58" s="7"/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>
        <v>11461003</v>
      </c>
      <c r="D60" s="6">
        <v>11461003</v>
      </c>
      <c r="E60" s="7">
        <v>11461003</v>
      </c>
      <c r="F60" s="8">
        <v>12148663</v>
      </c>
      <c r="G60" s="6">
        <v>12148663</v>
      </c>
      <c r="H60" s="6"/>
      <c r="I60" s="9">
        <v>11461003</v>
      </c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122480024</v>
      </c>
      <c r="D61" s="6">
        <v>97840185</v>
      </c>
      <c r="E61" s="7">
        <v>96872535</v>
      </c>
      <c r="F61" s="8">
        <v>114694964</v>
      </c>
      <c r="G61" s="6">
        <v>120970264</v>
      </c>
      <c r="H61" s="6"/>
      <c r="I61" s="9">
        <v>98992839</v>
      </c>
      <c r="J61" s="10">
        <v>8221500</v>
      </c>
      <c r="K61" s="6">
        <v>2725790</v>
      </c>
      <c r="L61" s="7">
        <v>2889338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/>
      <c r="D64" s="6"/>
      <c r="E64" s="7"/>
      <c r="F64" s="8"/>
      <c r="G64" s="6"/>
      <c r="H64" s="6"/>
      <c r="I64" s="9"/>
      <c r="J64" s="10"/>
      <c r="K64" s="6"/>
      <c r="L64" s="7"/>
    </row>
    <row r="65" spans="1:12" ht="13.5">
      <c r="A65" s="70" t="s">
        <v>40</v>
      </c>
      <c r="B65" s="71"/>
      <c r="C65" s="72">
        <f>SUM(C57:C64)</f>
        <v>377076108</v>
      </c>
      <c r="D65" s="72">
        <f aca="true" t="shared" si="8" ref="D65:L65">SUM(D57:D64)</f>
        <v>368560531</v>
      </c>
      <c r="E65" s="73">
        <f t="shared" si="8"/>
        <v>382336272</v>
      </c>
      <c r="F65" s="74">
        <f t="shared" si="8"/>
        <v>315296587</v>
      </c>
      <c r="G65" s="72">
        <f t="shared" si="8"/>
        <v>301571887</v>
      </c>
      <c r="H65" s="72">
        <f>SUM(H57:H64)</f>
        <v>0</v>
      </c>
      <c r="I65" s="75">
        <f t="shared" si="8"/>
        <v>406755093</v>
      </c>
      <c r="J65" s="82">
        <f t="shared" si="8"/>
        <v>464253708</v>
      </c>
      <c r="K65" s="72">
        <f t="shared" si="8"/>
        <v>491380011</v>
      </c>
      <c r="L65" s="73">
        <f t="shared" si="8"/>
        <v>476549222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30716846</v>
      </c>
      <c r="D68" s="60">
        <v>30207634</v>
      </c>
      <c r="E68" s="61">
        <v>27637488</v>
      </c>
      <c r="F68" s="62">
        <v>5514736</v>
      </c>
      <c r="G68" s="60">
        <v>32465000</v>
      </c>
      <c r="H68" s="60"/>
      <c r="I68" s="63">
        <v>26356770</v>
      </c>
      <c r="J68" s="64">
        <v>39290000</v>
      </c>
      <c r="K68" s="60">
        <v>41647400</v>
      </c>
      <c r="L68" s="61">
        <v>43584669</v>
      </c>
    </row>
    <row r="69" spans="1:12" ht="13.5">
      <c r="A69" s="84" t="s">
        <v>43</v>
      </c>
      <c r="B69" s="39" t="s">
        <v>44</v>
      </c>
      <c r="C69" s="60">
        <f>SUM(C75:C79)</f>
        <v>0</v>
      </c>
      <c r="D69" s="60">
        <f aca="true" t="shared" si="9" ref="D69:L69">SUM(D75:D79)</f>
        <v>2320013</v>
      </c>
      <c r="E69" s="61">
        <f t="shared" si="9"/>
        <v>2159878</v>
      </c>
      <c r="F69" s="62">
        <f t="shared" si="9"/>
        <v>23638080</v>
      </c>
      <c r="G69" s="60">
        <f t="shared" si="9"/>
        <v>5936318</v>
      </c>
      <c r="H69" s="60">
        <f>SUM(H75:H79)</f>
        <v>0</v>
      </c>
      <c r="I69" s="63">
        <f t="shared" si="9"/>
        <v>3373041</v>
      </c>
      <c r="J69" s="64">
        <f t="shared" si="9"/>
        <v>5840845</v>
      </c>
      <c r="K69" s="60">
        <f t="shared" si="9"/>
        <v>6191296</v>
      </c>
      <c r="L69" s="61">
        <f t="shared" si="9"/>
        <v>6562774</v>
      </c>
    </row>
    <row r="70" spans="1:12" ht="13.5">
      <c r="A70" s="79" t="s">
        <v>19</v>
      </c>
      <c r="B70" s="47"/>
      <c r="C70" s="6"/>
      <c r="D70" s="6"/>
      <c r="E70" s="7"/>
      <c r="F70" s="8">
        <v>22180630</v>
      </c>
      <c r="G70" s="6">
        <v>4396848</v>
      </c>
      <c r="H70" s="6"/>
      <c r="I70" s="9">
        <v>684495</v>
      </c>
      <c r="J70" s="10">
        <v>4250000</v>
      </c>
      <c r="K70" s="6">
        <v>4526200</v>
      </c>
      <c r="L70" s="7">
        <v>4797772</v>
      </c>
    </row>
    <row r="71" spans="1:12" ht="13.5">
      <c r="A71" s="79" t="s">
        <v>20</v>
      </c>
      <c r="B71" s="47"/>
      <c r="C71" s="6"/>
      <c r="D71" s="6"/>
      <c r="E71" s="7"/>
      <c r="F71" s="8"/>
      <c r="G71" s="6"/>
      <c r="H71" s="6"/>
      <c r="I71" s="9">
        <v>19040</v>
      </c>
      <c r="J71" s="10"/>
      <c r="K71" s="6"/>
      <c r="L71" s="7"/>
    </row>
    <row r="72" spans="1:12" ht="13.5">
      <c r="A72" s="79" t="s">
        <v>21</v>
      </c>
      <c r="B72" s="47"/>
      <c r="C72" s="6"/>
      <c r="D72" s="6"/>
      <c r="E72" s="7"/>
      <c r="F72" s="8"/>
      <c r="G72" s="6"/>
      <c r="H72" s="6"/>
      <c r="I72" s="9"/>
      <c r="J72" s="10"/>
      <c r="K72" s="6"/>
      <c r="L72" s="7"/>
    </row>
    <row r="73" spans="1:12" ht="13.5">
      <c r="A73" s="79" t="s">
        <v>22</v>
      </c>
      <c r="B73" s="47"/>
      <c r="C73" s="6"/>
      <c r="D73" s="6"/>
      <c r="E73" s="7"/>
      <c r="F73" s="8"/>
      <c r="G73" s="6"/>
      <c r="H73" s="6"/>
      <c r="I73" s="9"/>
      <c r="J73" s="10"/>
      <c r="K73" s="6"/>
      <c r="L73" s="7"/>
    </row>
    <row r="74" spans="1:12" ht="13.5">
      <c r="A74" s="79" t="s">
        <v>23</v>
      </c>
      <c r="B74" s="47"/>
      <c r="C74" s="6"/>
      <c r="D74" s="6"/>
      <c r="E74" s="7"/>
      <c r="F74" s="8"/>
      <c r="G74" s="6"/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0</v>
      </c>
      <c r="D75" s="21">
        <f aca="true" t="shared" si="10" ref="D75:L75">SUM(D70:D74)</f>
        <v>0</v>
      </c>
      <c r="E75" s="22">
        <f t="shared" si="10"/>
        <v>0</v>
      </c>
      <c r="F75" s="23">
        <f t="shared" si="10"/>
        <v>22180630</v>
      </c>
      <c r="G75" s="21">
        <f t="shared" si="10"/>
        <v>4396848</v>
      </c>
      <c r="H75" s="21">
        <f>SUM(H70:H74)</f>
        <v>0</v>
      </c>
      <c r="I75" s="24">
        <f t="shared" si="10"/>
        <v>703535</v>
      </c>
      <c r="J75" s="25">
        <f t="shared" si="10"/>
        <v>4250000</v>
      </c>
      <c r="K75" s="21">
        <f t="shared" si="10"/>
        <v>4526200</v>
      </c>
      <c r="L75" s="22">
        <f t="shared" si="10"/>
        <v>4797772</v>
      </c>
    </row>
    <row r="76" spans="1:12" ht="13.5">
      <c r="A76" s="86" t="s">
        <v>25</v>
      </c>
      <c r="B76" s="39"/>
      <c r="C76" s="6"/>
      <c r="D76" s="6"/>
      <c r="E76" s="7"/>
      <c r="F76" s="8"/>
      <c r="G76" s="6"/>
      <c r="H76" s="6"/>
      <c r="I76" s="9"/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/>
      <c r="D79" s="6">
        <v>2320013</v>
      </c>
      <c r="E79" s="7">
        <v>2159878</v>
      </c>
      <c r="F79" s="8">
        <v>1457450</v>
      </c>
      <c r="G79" s="6">
        <v>1539470</v>
      </c>
      <c r="H79" s="6"/>
      <c r="I79" s="9">
        <v>2669506</v>
      </c>
      <c r="J79" s="10">
        <v>1590845</v>
      </c>
      <c r="K79" s="6">
        <v>1665096</v>
      </c>
      <c r="L79" s="7">
        <v>1765002</v>
      </c>
    </row>
    <row r="80" spans="1:12" ht="13.5">
      <c r="A80" s="87" t="s">
        <v>46</v>
      </c>
      <c r="B80" s="71"/>
      <c r="C80" s="72">
        <f>SUM(C68:C69)</f>
        <v>30716846</v>
      </c>
      <c r="D80" s="72">
        <f aca="true" t="shared" si="11" ref="D80:L80">SUM(D68:D69)</f>
        <v>32527647</v>
      </c>
      <c r="E80" s="73">
        <f t="shared" si="11"/>
        <v>29797366</v>
      </c>
      <c r="F80" s="74">
        <f t="shared" si="11"/>
        <v>29152816</v>
      </c>
      <c r="G80" s="72">
        <f t="shared" si="11"/>
        <v>38401318</v>
      </c>
      <c r="H80" s="72">
        <f>SUM(H68:H69)</f>
        <v>0</v>
      </c>
      <c r="I80" s="75">
        <f t="shared" si="11"/>
        <v>29729811</v>
      </c>
      <c r="J80" s="76">
        <f t="shared" si="11"/>
        <v>45130845</v>
      </c>
      <c r="K80" s="72">
        <f t="shared" si="11"/>
        <v>47838696</v>
      </c>
      <c r="L80" s="73">
        <f t="shared" si="11"/>
        <v>50147443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91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92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93</v>
      </c>
      <c r="B84" s="94"/>
      <c r="C84" s="95">
        <f aca="true" t="shared" si="14" ref="C84:L84">IF(ISERROR(ROUND(C69/C65,3)),0,(ROUND(C69/C65,3)))</f>
        <v>0</v>
      </c>
      <c r="D84" s="95">
        <f t="shared" si="14"/>
        <v>0.006</v>
      </c>
      <c r="E84" s="96">
        <f t="shared" si="14"/>
        <v>0.006</v>
      </c>
      <c r="F84" s="97">
        <f t="shared" si="14"/>
        <v>0.075</v>
      </c>
      <c r="G84" s="95">
        <f t="shared" si="14"/>
        <v>0.02</v>
      </c>
      <c r="H84" s="95">
        <f t="shared" si="14"/>
        <v>0</v>
      </c>
      <c r="I84" s="98">
        <f t="shared" si="14"/>
        <v>0.008</v>
      </c>
      <c r="J84" s="99">
        <f t="shared" si="14"/>
        <v>0.013</v>
      </c>
      <c r="K84" s="95">
        <f t="shared" si="14"/>
        <v>0.013</v>
      </c>
      <c r="L84" s="96">
        <f t="shared" si="14"/>
        <v>0.014</v>
      </c>
    </row>
    <row r="85" spans="1:12" ht="13.5">
      <c r="A85" s="93" t="s">
        <v>94</v>
      </c>
      <c r="B85" s="94"/>
      <c r="C85" s="95">
        <f aca="true" t="shared" si="15" ref="C85:L85">IF(ISERROR(ROUND((C20+C69)/C65,2)),0,(ROUND((C20+C69)/C65,2)))</f>
        <v>0</v>
      </c>
      <c r="D85" s="95">
        <f t="shared" si="15"/>
        <v>0.01</v>
      </c>
      <c r="E85" s="96">
        <f t="shared" si="15"/>
        <v>0.01</v>
      </c>
      <c r="F85" s="97">
        <f t="shared" si="15"/>
        <v>0.07</v>
      </c>
      <c r="G85" s="95">
        <f t="shared" si="15"/>
        <v>0.02</v>
      </c>
      <c r="H85" s="95">
        <f t="shared" si="15"/>
        <v>0</v>
      </c>
      <c r="I85" s="98">
        <f t="shared" si="15"/>
        <v>0.01</v>
      </c>
      <c r="J85" s="99">
        <f t="shared" si="15"/>
        <v>0.01</v>
      </c>
      <c r="K85" s="95">
        <f t="shared" si="15"/>
        <v>0.01</v>
      </c>
      <c r="L85" s="96">
        <f t="shared" si="15"/>
        <v>0.01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/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>
        <v>2320013</v>
      </c>
      <c r="E92" s="7">
        <v>2159878</v>
      </c>
      <c r="F92" s="8"/>
      <c r="G92" s="6">
        <v>5936318</v>
      </c>
      <c r="H92" s="6">
        <v>2015853</v>
      </c>
      <c r="I92" s="9"/>
      <c r="J92" s="10">
        <v>5820845</v>
      </c>
      <c r="K92" s="6">
        <v>6170096</v>
      </c>
      <c r="L92" s="26">
        <v>6540302</v>
      </c>
    </row>
    <row r="93" spans="1:12" ht="13.5">
      <c r="A93" s="87" t="s">
        <v>103</v>
      </c>
      <c r="B93" s="71"/>
      <c r="C93" s="72">
        <f>SUM(C89:C92)</f>
        <v>0</v>
      </c>
      <c r="D93" s="72">
        <f aca="true" t="shared" si="16" ref="D93:L93">SUM(D89:D92)</f>
        <v>2320013</v>
      </c>
      <c r="E93" s="73">
        <f t="shared" si="16"/>
        <v>2159878</v>
      </c>
      <c r="F93" s="74">
        <f t="shared" si="16"/>
        <v>0</v>
      </c>
      <c r="G93" s="72">
        <f t="shared" si="16"/>
        <v>5936318</v>
      </c>
      <c r="H93" s="72">
        <f>SUM(H89:H92)</f>
        <v>2015853</v>
      </c>
      <c r="I93" s="75">
        <f t="shared" si="16"/>
        <v>0</v>
      </c>
      <c r="J93" s="76">
        <f t="shared" si="16"/>
        <v>5820845</v>
      </c>
      <c r="K93" s="72">
        <f t="shared" si="16"/>
        <v>6170096</v>
      </c>
      <c r="L93" s="121">
        <f t="shared" si="16"/>
        <v>6540302</v>
      </c>
    </row>
    <row r="94" spans="1:12" ht="13.5">
      <c r="A94" s="1" t="s">
        <v>95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96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97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98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99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100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101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102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81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65659525</v>
      </c>
      <c r="D5" s="40">
        <f aca="true" t="shared" si="0" ref="D5:L5">SUM(D11:D18)</f>
        <v>74420971</v>
      </c>
      <c r="E5" s="41">
        <f t="shared" si="0"/>
        <v>84797636</v>
      </c>
      <c r="F5" s="42">
        <f t="shared" si="0"/>
        <v>59146893</v>
      </c>
      <c r="G5" s="40">
        <f t="shared" si="0"/>
        <v>74282708</v>
      </c>
      <c r="H5" s="40">
        <f>SUM(H11:H18)</f>
        <v>50560051</v>
      </c>
      <c r="I5" s="43">
        <f t="shared" si="0"/>
        <v>79642968</v>
      </c>
      <c r="J5" s="44">
        <f t="shared" si="0"/>
        <v>103390700</v>
      </c>
      <c r="K5" s="40">
        <f t="shared" si="0"/>
        <v>83048784</v>
      </c>
      <c r="L5" s="41">
        <f t="shared" si="0"/>
        <v>104377176</v>
      </c>
    </row>
    <row r="6" spans="1:12" ht="13.5">
      <c r="A6" s="46" t="s">
        <v>19</v>
      </c>
      <c r="B6" s="47"/>
      <c r="C6" s="6">
        <v>60234085</v>
      </c>
      <c r="D6" s="6">
        <v>64567680</v>
      </c>
      <c r="E6" s="7">
        <v>63766031</v>
      </c>
      <c r="F6" s="8">
        <v>55147500</v>
      </c>
      <c r="G6" s="6">
        <v>65403011</v>
      </c>
      <c r="H6" s="6">
        <v>43933552</v>
      </c>
      <c r="I6" s="9">
        <v>68426866</v>
      </c>
      <c r="J6" s="10">
        <v>65099300</v>
      </c>
      <c r="K6" s="6">
        <v>70960950</v>
      </c>
      <c r="L6" s="7">
        <v>95354850</v>
      </c>
    </row>
    <row r="7" spans="1:12" ht="13.5">
      <c r="A7" s="46" t="s">
        <v>20</v>
      </c>
      <c r="B7" s="47"/>
      <c r="C7" s="6"/>
      <c r="D7" s="6"/>
      <c r="E7" s="7"/>
      <c r="F7" s="8"/>
      <c r="G7" s="6"/>
      <c r="H7" s="6"/>
      <c r="I7" s="9"/>
      <c r="J7" s="10">
        <v>4119000</v>
      </c>
      <c r="K7" s="6"/>
      <c r="L7" s="7"/>
    </row>
    <row r="8" spans="1:12" ht="13.5">
      <c r="A8" s="46" t="s">
        <v>21</v>
      </c>
      <c r="B8" s="47"/>
      <c r="C8" s="6"/>
      <c r="D8" s="6"/>
      <c r="E8" s="7"/>
      <c r="F8" s="8"/>
      <c r="G8" s="6"/>
      <c r="H8" s="6"/>
      <c r="I8" s="9"/>
      <c r="J8" s="10"/>
      <c r="K8" s="6"/>
      <c r="L8" s="7"/>
    </row>
    <row r="9" spans="1:12" ht="13.5">
      <c r="A9" s="46" t="s">
        <v>22</v>
      </c>
      <c r="B9" s="47"/>
      <c r="C9" s="6"/>
      <c r="D9" s="6"/>
      <c r="E9" s="7"/>
      <c r="F9" s="8"/>
      <c r="G9" s="6"/>
      <c r="H9" s="6"/>
      <c r="I9" s="9"/>
      <c r="J9" s="10"/>
      <c r="K9" s="6"/>
      <c r="L9" s="7"/>
    </row>
    <row r="10" spans="1:12" ht="13.5">
      <c r="A10" s="46" t="s">
        <v>23</v>
      </c>
      <c r="B10" s="47"/>
      <c r="C10" s="6"/>
      <c r="D10" s="6"/>
      <c r="E10" s="7"/>
      <c r="F10" s="8">
        <v>249393</v>
      </c>
      <c r="G10" s="6">
        <v>249393</v>
      </c>
      <c r="H10" s="6"/>
      <c r="I10" s="9"/>
      <c r="J10" s="10">
        <v>22500000</v>
      </c>
      <c r="K10" s="6"/>
      <c r="L10" s="7"/>
    </row>
    <row r="11" spans="1:12" ht="13.5">
      <c r="A11" s="48" t="s">
        <v>24</v>
      </c>
      <c r="B11" s="47"/>
      <c r="C11" s="21">
        <f>SUM(C6:C10)</f>
        <v>60234085</v>
      </c>
      <c r="D11" s="21">
        <f aca="true" t="shared" si="1" ref="D11:L11">SUM(D6:D10)</f>
        <v>64567680</v>
      </c>
      <c r="E11" s="22">
        <f t="shared" si="1"/>
        <v>63766031</v>
      </c>
      <c r="F11" s="23">
        <f t="shared" si="1"/>
        <v>55396893</v>
      </c>
      <c r="G11" s="21">
        <f t="shared" si="1"/>
        <v>65652404</v>
      </c>
      <c r="H11" s="21">
        <f>SUM(H6:H10)</f>
        <v>43933552</v>
      </c>
      <c r="I11" s="24">
        <f t="shared" si="1"/>
        <v>68426866</v>
      </c>
      <c r="J11" s="25">
        <f t="shared" si="1"/>
        <v>91718300</v>
      </c>
      <c r="K11" s="21">
        <f t="shared" si="1"/>
        <v>70960950</v>
      </c>
      <c r="L11" s="22">
        <f t="shared" si="1"/>
        <v>95354850</v>
      </c>
    </row>
    <row r="12" spans="1:12" ht="13.5">
      <c r="A12" s="49" t="s">
        <v>25</v>
      </c>
      <c r="B12" s="39"/>
      <c r="C12" s="6"/>
      <c r="D12" s="6">
        <v>487896</v>
      </c>
      <c r="E12" s="7">
        <v>9239218</v>
      </c>
      <c r="F12" s="8"/>
      <c r="G12" s="6"/>
      <c r="H12" s="6"/>
      <c r="I12" s="9">
        <v>258789</v>
      </c>
      <c r="J12" s="10"/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5141887</v>
      </c>
      <c r="D15" s="6">
        <v>8446840</v>
      </c>
      <c r="E15" s="7">
        <v>11612387</v>
      </c>
      <c r="F15" s="8">
        <v>3600000</v>
      </c>
      <c r="G15" s="6">
        <v>8480304</v>
      </c>
      <c r="H15" s="6">
        <v>6142320</v>
      </c>
      <c r="I15" s="9">
        <v>10893633</v>
      </c>
      <c r="J15" s="10">
        <v>10872400</v>
      </c>
      <c r="K15" s="6">
        <v>11928234</v>
      </c>
      <c r="L15" s="7">
        <v>8852512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>
        <v>283553</v>
      </c>
      <c r="D18" s="16">
        <v>918555</v>
      </c>
      <c r="E18" s="17">
        <v>180000</v>
      </c>
      <c r="F18" s="18">
        <v>150000</v>
      </c>
      <c r="G18" s="16">
        <v>150000</v>
      </c>
      <c r="H18" s="16">
        <v>484179</v>
      </c>
      <c r="I18" s="19">
        <v>63680</v>
      </c>
      <c r="J18" s="20">
        <v>800000</v>
      </c>
      <c r="K18" s="16">
        <v>159600</v>
      </c>
      <c r="L18" s="17">
        <v>169814</v>
      </c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10000000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>
        <v>10000000</v>
      </c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10000000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60234085</v>
      </c>
      <c r="D36" s="6">
        <f t="shared" si="4"/>
        <v>64567680</v>
      </c>
      <c r="E36" s="7">
        <f t="shared" si="4"/>
        <v>63766031</v>
      </c>
      <c r="F36" s="8">
        <f t="shared" si="4"/>
        <v>55147500</v>
      </c>
      <c r="G36" s="6">
        <f t="shared" si="4"/>
        <v>65403011</v>
      </c>
      <c r="H36" s="6">
        <f>H6+H21</f>
        <v>43933552</v>
      </c>
      <c r="I36" s="9">
        <f t="shared" si="4"/>
        <v>68426866</v>
      </c>
      <c r="J36" s="10">
        <f t="shared" si="4"/>
        <v>75099300</v>
      </c>
      <c r="K36" s="6">
        <f t="shared" si="4"/>
        <v>70960950</v>
      </c>
      <c r="L36" s="7">
        <f t="shared" si="4"/>
        <v>95354850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0</v>
      </c>
      <c r="E37" s="7">
        <f t="shared" si="4"/>
        <v>0</v>
      </c>
      <c r="F37" s="8">
        <f t="shared" si="4"/>
        <v>0</v>
      </c>
      <c r="G37" s="6">
        <f t="shared" si="4"/>
        <v>0</v>
      </c>
      <c r="H37" s="6">
        <f>H7+H22</f>
        <v>0</v>
      </c>
      <c r="I37" s="9">
        <f t="shared" si="4"/>
        <v>0</v>
      </c>
      <c r="J37" s="10">
        <f t="shared" si="4"/>
        <v>4119000</v>
      </c>
      <c r="K37" s="6">
        <f t="shared" si="4"/>
        <v>0</v>
      </c>
      <c r="L37" s="7">
        <f t="shared" si="4"/>
        <v>0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0</v>
      </c>
      <c r="E38" s="7">
        <f t="shared" si="4"/>
        <v>0</v>
      </c>
      <c r="F38" s="8">
        <f t="shared" si="4"/>
        <v>0</v>
      </c>
      <c r="G38" s="6">
        <f t="shared" si="4"/>
        <v>0</v>
      </c>
      <c r="H38" s="6">
        <f>H8+H23</f>
        <v>0</v>
      </c>
      <c r="I38" s="9">
        <f t="shared" si="4"/>
        <v>0</v>
      </c>
      <c r="J38" s="10">
        <f t="shared" si="4"/>
        <v>0</v>
      </c>
      <c r="K38" s="6">
        <f t="shared" si="4"/>
        <v>0</v>
      </c>
      <c r="L38" s="7">
        <f t="shared" si="4"/>
        <v>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0</v>
      </c>
      <c r="G39" s="6">
        <f t="shared" si="4"/>
        <v>0</v>
      </c>
      <c r="H39" s="6">
        <f>H9+H24</f>
        <v>0</v>
      </c>
      <c r="I39" s="9">
        <f t="shared" si="4"/>
        <v>0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0</v>
      </c>
      <c r="E40" s="7">
        <f t="shared" si="4"/>
        <v>0</v>
      </c>
      <c r="F40" s="8">
        <f t="shared" si="4"/>
        <v>249393</v>
      </c>
      <c r="G40" s="6">
        <f t="shared" si="4"/>
        <v>249393</v>
      </c>
      <c r="H40" s="6">
        <f>H10+H25</f>
        <v>0</v>
      </c>
      <c r="I40" s="9">
        <f t="shared" si="4"/>
        <v>0</v>
      </c>
      <c r="J40" s="10">
        <f t="shared" si="4"/>
        <v>22500000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60234085</v>
      </c>
      <c r="D41" s="21">
        <f aca="true" t="shared" si="5" ref="D41:L41">SUM(D36:D40)</f>
        <v>64567680</v>
      </c>
      <c r="E41" s="22">
        <f t="shared" si="5"/>
        <v>63766031</v>
      </c>
      <c r="F41" s="23">
        <f t="shared" si="5"/>
        <v>55396893</v>
      </c>
      <c r="G41" s="21">
        <f t="shared" si="5"/>
        <v>65652404</v>
      </c>
      <c r="H41" s="21">
        <f>SUM(H36:H40)</f>
        <v>43933552</v>
      </c>
      <c r="I41" s="24">
        <f t="shared" si="5"/>
        <v>68426866</v>
      </c>
      <c r="J41" s="25">
        <f t="shared" si="5"/>
        <v>101718300</v>
      </c>
      <c r="K41" s="21">
        <f t="shared" si="5"/>
        <v>70960950</v>
      </c>
      <c r="L41" s="22">
        <f t="shared" si="5"/>
        <v>95354850</v>
      </c>
    </row>
    <row r="42" spans="1:12" ht="13.5">
      <c r="A42" s="49" t="s">
        <v>25</v>
      </c>
      <c r="B42" s="39"/>
      <c r="C42" s="6">
        <f t="shared" si="4"/>
        <v>0</v>
      </c>
      <c r="D42" s="6">
        <f t="shared" si="4"/>
        <v>487896</v>
      </c>
      <c r="E42" s="61">
        <f t="shared" si="4"/>
        <v>9239218</v>
      </c>
      <c r="F42" s="62">
        <f t="shared" si="4"/>
        <v>0</v>
      </c>
      <c r="G42" s="60">
        <f t="shared" si="4"/>
        <v>0</v>
      </c>
      <c r="H42" s="60">
        <f t="shared" si="4"/>
        <v>0</v>
      </c>
      <c r="I42" s="63">
        <f t="shared" si="4"/>
        <v>258789</v>
      </c>
      <c r="J42" s="64">
        <f t="shared" si="4"/>
        <v>0</v>
      </c>
      <c r="K42" s="60">
        <f t="shared" si="4"/>
        <v>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5141887</v>
      </c>
      <c r="D45" s="6">
        <f t="shared" si="4"/>
        <v>8446840</v>
      </c>
      <c r="E45" s="61">
        <f t="shared" si="4"/>
        <v>11612387</v>
      </c>
      <c r="F45" s="62">
        <f t="shared" si="4"/>
        <v>3600000</v>
      </c>
      <c r="G45" s="60">
        <f t="shared" si="4"/>
        <v>8480304</v>
      </c>
      <c r="H45" s="60">
        <f t="shared" si="4"/>
        <v>6142320</v>
      </c>
      <c r="I45" s="63">
        <f t="shared" si="4"/>
        <v>10893633</v>
      </c>
      <c r="J45" s="64">
        <f t="shared" si="4"/>
        <v>10872400</v>
      </c>
      <c r="K45" s="60">
        <f t="shared" si="4"/>
        <v>11928234</v>
      </c>
      <c r="L45" s="61">
        <f t="shared" si="4"/>
        <v>8852512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283553</v>
      </c>
      <c r="D48" s="6">
        <f t="shared" si="4"/>
        <v>918555</v>
      </c>
      <c r="E48" s="61">
        <f t="shared" si="4"/>
        <v>180000</v>
      </c>
      <c r="F48" s="62">
        <f t="shared" si="4"/>
        <v>150000</v>
      </c>
      <c r="G48" s="60">
        <f t="shared" si="4"/>
        <v>150000</v>
      </c>
      <c r="H48" s="60">
        <f t="shared" si="4"/>
        <v>484179</v>
      </c>
      <c r="I48" s="63">
        <f t="shared" si="4"/>
        <v>63680</v>
      </c>
      <c r="J48" s="64">
        <f t="shared" si="4"/>
        <v>800000</v>
      </c>
      <c r="K48" s="60">
        <f t="shared" si="4"/>
        <v>159600</v>
      </c>
      <c r="L48" s="61">
        <f t="shared" si="4"/>
        <v>169814</v>
      </c>
    </row>
    <row r="49" spans="1:12" ht="13.5">
      <c r="A49" s="70" t="s">
        <v>37</v>
      </c>
      <c r="B49" s="71"/>
      <c r="C49" s="72">
        <f>SUM(C41:C48)</f>
        <v>65659525</v>
      </c>
      <c r="D49" s="72">
        <f aca="true" t="shared" si="6" ref="D49:L49">SUM(D41:D48)</f>
        <v>74420971</v>
      </c>
      <c r="E49" s="73">
        <f t="shared" si="6"/>
        <v>84797636</v>
      </c>
      <c r="F49" s="74">
        <f t="shared" si="6"/>
        <v>59146893</v>
      </c>
      <c r="G49" s="72">
        <f t="shared" si="6"/>
        <v>74282708</v>
      </c>
      <c r="H49" s="72">
        <f>SUM(H41:H48)</f>
        <v>50560051</v>
      </c>
      <c r="I49" s="75">
        <f t="shared" si="6"/>
        <v>79642968</v>
      </c>
      <c r="J49" s="76">
        <f t="shared" si="6"/>
        <v>113390700</v>
      </c>
      <c r="K49" s="72">
        <f t="shared" si="6"/>
        <v>83048784</v>
      </c>
      <c r="L49" s="73">
        <f t="shared" si="6"/>
        <v>104377176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221333248</v>
      </c>
      <c r="D52" s="6">
        <v>259292358</v>
      </c>
      <c r="E52" s="7">
        <v>289315772</v>
      </c>
      <c r="F52" s="8">
        <v>309648940</v>
      </c>
      <c r="G52" s="6">
        <v>319904451</v>
      </c>
      <c r="H52" s="6"/>
      <c r="I52" s="9">
        <v>326580280</v>
      </c>
      <c r="J52" s="10">
        <v>348338749</v>
      </c>
      <c r="K52" s="6">
        <v>409639473</v>
      </c>
      <c r="L52" s="7">
        <v>263243659</v>
      </c>
    </row>
    <row r="53" spans="1:12" ht="13.5">
      <c r="A53" s="79" t="s">
        <v>20</v>
      </c>
      <c r="B53" s="47"/>
      <c r="C53" s="6"/>
      <c r="D53" s="6"/>
      <c r="E53" s="7"/>
      <c r="F53" s="8"/>
      <c r="G53" s="6"/>
      <c r="H53" s="6"/>
      <c r="I53" s="9"/>
      <c r="J53" s="10">
        <v>4119000</v>
      </c>
      <c r="K53" s="6">
        <v>3295000</v>
      </c>
      <c r="L53" s="7">
        <v>2636000</v>
      </c>
    </row>
    <row r="54" spans="1:12" ht="13.5">
      <c r="A54" s="79" t="s">
        <v>21</v>
      </c>
      <c r="B54" s="47"/>
      <c r="C54" s="6"/>
      <c r="D54" s="6"/>
      <c r="E54" s="7"/>
      <c r="F54" s="8"/>
      <c r="G54" s="6"/>
      <c r="H54" s="6"/>
      <c r="I54" s="9"/>
      <c r="J54" s="10"/>
      <c r="K54" s="6"/>
      <c r="L54" s="7"/>
    </row>
    <row r="55" spans="1:12" ht="13.5">
      <c r="A55" s="79" t="s">
        <v>22</v>
      </c>
      <c r="B55" s="47"/>
      <c r="C55" s="6"/>
      <c r="D55" s="6"/>
      <c r="E55" s="7"/>
      <c r="F55" s="8"/>
      <c r="G55" s="6"/>
      <c r="H55" s="6"/>
      <c r="I55" s="9"/>
      <c r="J55" s="10"/>
      <c r="K55" s="6"/>
      <c r="L55" s="7"/>
    </row>
    <row r="56" spans="1:12" ht="13.5">
      <c r="A56" s="79" t="s">
        <v>23</v>
      </c>
      <c r="B56" s="47"/>
      <c r="C56" s="6"/>
      <c r="D56" s="6"/>
      <c r="E56" s="7"/>
      <c r="F56" s="8">
        <v>249393</v>
      </c>
      <c r="G56" s="6">
        <v>249393</v>
      </c>
      <c r="H56" s="6"/>
      <c r="I56" s="9"/>
      <c r="J56" s="10">
        <v>22500000</v>
      </c>
      <c r="K56" s="6">
        <v>11600000</v>
      </c>
      <c r="L56" s="7">
        <v>9280000</v>
      </c>
    </row>
    <row r="57" spans="1:12" ht="13.5">
      <c r="A57" s="80" t="s">
        <v>24</v>
      </c>
      <c r="B57" s="47"/>
      <c r="C57" s="21">
        <f>SUM(C52:C56)</f>
        <v>221333248</v>
      </c>
      <c r="D57" s="21">
        <f aca="true" t="shared" si="7" ref="D57:L57">SUM(D52:D56)</f>
        <v>259292358</v>
      </c>
      <c r="E57" s="22">
        <f t="shared" si="7"/>
        <v>289315772</v>
      </c>
      <c r="F57" s="23">
        <f t="shared" si="7"/>
        <v>309898333</v>
      </c>
      <c r="G57" s="21">
        <f t="shared" si="7"/>
        <v>320153844</v>
      </c>
      <c r="H57" s="21">
        <f>SUM(H52:H56)</f>
        <v>0</v>
      </c>
      <c r="I57" s="24">
        <f t="shared" si="7"/>
        <v>326580280</v>
      </c>
      <c r="J57" s="25">
        <f t="shared" si="7"/>
        <v>374957749</v>
      </c>
      <c r="K57" s="21">
        <f t="shared" si="7"/>
        <v>424534473</v>
      </c>
      <c r="L57" s="22">
        <f t="shared" si="7"/>
        <v>275159659</v>
      </c>
    </row>
    <row r="58" spans="1:12" ht="13.5">
      <c r="A58" s="77" t="s">
        <v>25</v>
      </c>
      <c r="B58" s="39"/>
      <c r="C58" s="6">
        <v>2539471</v>
      </c>
      <c r="D58" s="6">
        <v>3273367</v>
      </c>
      <c r="E58" s="7">
        <v>11178826</v>
      </c>
      <c r="F58" s="8">
        <v>2903031</v>
      </c>
      <c r="G58" s="6">
        <v>2903031</v>
      </c>
      <c r="H58" s="6"/>
      <c r="I58" s="9">
        <v>10432817</v>
      </c>
      <c r="J58" s="10">
        <v>2903031</v>
      </c>
      <c r="K58" s="6">
        <v>8002903</v>
      </c>
      <c r="L58" s="7">
        <v>8000000</v>
      </c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>
        <v>60473350</v>
      </c>
      <c r="D60" s="6">
        <v>61683100</v>
      </c>
      <c r="E60" s="7">
        <v>62053300</v>
      </c>
      <c r="F60" s="8">
        <v>61683000</v>
      </c>
      <c r="G60" s="6">
        <v>61683000</v>
      </c>
      <c r="H60" s="6"/>
      <c r="I60" s="9">
        <v>65151000</v>
      </c>
      <c r="J60" s="10">
        <v>61683100</v>
      </c>
      <c r="K60" s="6">
        <v>61683100</v>
      </c>
      <c r="L60" s="7">
        <v>61683100</v>
      </c>
    </row>
    <row r="61" spans="1:12" ht="13.5">
      <c r="A61" s="77" t="s">
        <v>28</v>
      </c>
      <c r="B61" s="39" t="s">
        <v>29</v>
      </c>
      <c r="C61" s="6">
        <v>35264127</v>
      </c>
      <c r="D61" s="6">
        <v>37411317</v>
      </c>
      <c r="E61" s="7">
        <v>42676774</v>
      </c>
      <c r="F61" s="8">
        <v>40992329</v>
      </c>
      <c r="G61" s="6">
        <v>45872633</v>
      </c>
      <c r="H61" s="6"/>
      <c r="I61" s="9">
        <v>47526691</v>
      </c>
      <c r="J61" s="10">
        <v>58744754</v>
      </c>
      <c r="K61" s="6">
        <v>70559024</v>
      </c>
      <c r="L61" s="7">
        <v>63977001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424465</v>
      </c>
      <c r="D64" s="6">
        <v>963923</v>
      </c>
      <c r="E64" s="7">
        <v>659148</v>
      </c>
      <c r="F64" s="8">
        <v>963923</v>
      </c>
      <c r="G64" s="6">
        <v>963923</v>
      </c>
      <c r="H64" s="6"/>
      <c r="I64" s="9">
        <v>202377</v>
      </c>
      <c r="J64" s="10">
        <v>1459000</v>
      </c>
      <c r="K64" s="6">
        <v>1618600</v>
      </c>
      <c r="L64" s="7">
        <v>1698140</v>
      </c>
    </row>
    <row r="65" spans="1:12" ht="13.5">
      <c r="A65" s="70" t="s">
        <v>40</v>
      </c>
      <c r="B65" s="71"/>
      <c r="C65" s="72">
        <f>SUM(C57:C64)</f>
        <v>320034661</v>
      </c>
      <c r="D65" s="72">
        <f aca="true" t="shared" si="8" ref="D65:L65">SUM(D57:D64)</f>
        <v>362624065</v>
      </c>
      <c r="E65" s="73">
        <f t="shared" si="8"/>
        <v>405883820</v>
      </c>
      <c r="F65" s="74">
        <f t="shared" si="8"/>
        <v>416440616</v>
      </c>
      <c r="G65" s="72">
        <f t="shared" si="8"/>
        <v>431576431</v>
      </c>
      <c r="H65" s="72">
        <f>SUM(H57:H64)</f>
        <v>0</v>
      </c>
      <c r="I65" s="75">
        <f t="shared" si="8"/>
        <v>449893165</v>
      </c>
      <c r="J65" s="82">
        <f t="shared" si="8"/>
        <v>499747634</v>
      </c>
      <c r="K65" s="72">
        <f t="shared" si="8"/>
        <v>566398100</v>
      </c>
      <c r="L65" s="73">
        <f t="shared" si="8"/>
        <v>410517900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30480626</v>
      </c>
      <c r="D68" s="60">
        <v>33632236</v>
      </c>
      <c r="E68" s="61">
        <v>31807464</v>
      </c>
      <c r="F68" s="62">
        <v>33752534</v>
      </c>
      <c r="G68" s="60">
        <v>33752534</v>
      </c>
      <c r="H68" s="60"/>
      <c r="I68" s="63">
        <v>35084457</v>
      </c>
      <c r="J68" s="64">
        <v>41814720</v>
      </c>
      <c r="K68" s="60">
        <v>47696334</v>
      </c>
      <c r="L68" s="61">
        <v>51474053</v>
      </c>
    </row>
    <row r="69" spans="1:12" ht="13.5">
      <c r="A69" s="84" t="s">
        <v>43</v>
      </c>
      <c r="B69" s="39" t="s">
        <v>44</v>
      </c>
      <c r="C69" s="60">
        <f>SUM(C75:C79)</f>
        <v>0</v>
      </c>
      <c r="D69" s="60">
        <f aca="true" t="shared" si="9" ref="D69:L69">SUM(D75:D79)</f>
        <v>4938455</v>
      </c>
      <c r="E69" s="61">
        <f t="shared" si="9"/>
        <v>4964487</v>
      </c>
      <c r="F69" s="62">
        <f t="shared" si="9"/>
        <v>20506000</v>
      </c>
      <c r="G69" s="60">
        <f t="shared" si="9"/>
        <v>27787013</v>
      </c>
      <c r="H69" s="60">
        <f>SUM(H75:H79)</f>
        <v>24115633</v>
      </c>
      <c r="I69" s="63">
        <f t="shared" si="9"/>
        <v>4571579</v>
      </c>
      <c r="J69" s="64">
        <f t="shared" si="9"/>
        <v>11789061</v>
      </c>
      <c r="K69" s="60">
        <f t="shared" si="9"/>
        <v>12535040</v>
      </c>
      <c r="L69" s="61">
        <f t="shared" si="9"/>
        <v>13326984</v>
      </c>
    </row>
    <row r="70" spans="1:12" ht="13.5">
      <c r="A70" s="79" t="s">
        <v>19</v>
      </c>
      <c r="B70" s="47"/>
      <c r="C70" s="6"/>
      <c r="D70" s="6">
        <v>4938455</v>
      </c>
      <c r="E70" s="7">
        <v>4964487</v>
      </c>
      <c r="F70" s="8">
        <v>17693000</v>
      </c>
      <c r="G70" s="6">
        <v>24825029</v>
      </c>
      <c r="H70" s="6">
        <v>22141897</v>
      </c>
      <c r="I70" s="9">
        <v>2160818</v>
      </c>
      <c r="J70" s="10">
        <v>7760851</v>
      </c>
      <c r="K70" s="6">
        <v>8257552</v>
      </c>
      <c r="L70" s="7">
        <v>8786037</v>
      </c>
    </row>
    <row r="71" spans="1:12" ht="13.5">
      <c r="A71" s="79" t="s">
        <v>20</v>
      </c>
      <c r="B71" s="47"/>
      <c r="C71" s="6"/>
      <c r="D71" s="6"/>
      <c r="E71" s="7"/>
      <c r="F71" s="8">
        <v>765000</v>
      </c>
      <c r="G71" s="6">
        <v>813000</v>
      </c>
      <c r="H71" s="6">
        <v>566097</v>
      </c>
      <c r="I71" s="9">
        <v>848719</v>
      </c>
      <c r="J71" s="10">
        <v>814300</v>
      </c>
      <c r="K71" s="6">
        <v>866416</v>
      </c>
      <c r="L71" s="7">
        <v>921866</v>
      </c>
    </row>
    <row r="72" spans="1:12" ht="13.5">
      <c r="A72" s="79" t="s">
        <v>21</v>
      </c>
      <c r="B72" s="47"/>
      <c r="C72" s="6"/>
      <c r="D72" s="6"/>
      <c r="E72" s="7"/>
      <c r="F72" s="8"/>
      <c r="G72" s="6"/>
      <c r="H72" s="6"/>
      <c r="I72" s="9"/>
      <c r="J72" s="10"/>
      <c r="K72" s="6"/>
      <c r="L72" s="7"/>
    </row>
    <row r="73" spans="1:12" ht="13.5">
      <c r="A73" s="79" t="s">
        <v>22</v>
      </c>
      <c r="B73" s="47"/>
      <c r="C73" s="6"/>
      <c r="D73" s="6"/>
      <c r="E73" s="7"/>
      <c r="F73" s="8"/>
      <c r="G73" s="6"/>
      <c r="H73" s="6"/>
      <c r="I73" s="9"/>
      <c r="J73" s="10"/>
      <c r="K73" s="6"/>
      <c r="L73" s="7"/>
    </row>
    <row r="74" spans="1:12" ht="13.5">
      <c r="A74" s="79" t="s">
        <v>23</v>
      </c>
      <c r="B74" s="47"/>
      <c r="C74" s="6"/>
      <c r="D74" s="6"/>
      <c r="E74" s="7"/>
      <c r="F74" s="8"/>
      <c r="G74" s="6"/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0</v>
      </c>
      <c r="D75" s="21">
        <f aca="true" t="shared" si="10" ref="D75:L75">SUM(D70:D74)</f>
        <v>4938455</v>
      </c>
      <c r="E75" s="22">
        <f t="shared" si="10"/>
        <v>4964487</v>
      </c>
      <c r="F75" s="23">
        <f t="shared" si="10"/>
        <v>18458000</v>
      </c>
      <c r="G75" s="21">
        <f t="shared" si="10"/>
        <v>25638029</v>
      </c>
      <c r="H75" s="21">
        <f>SUM(H70:H74)</f>
        <v>22707994</v>
      </c>
      <c r="I75" s="24">
        <f t="shared" si="10"/>
        <v>3009537</v>
      </c>
      <c r="J75" s="25">
        <f t="shared" si="10"/>
        <v>8575151</v>
      </c>
      <c r="K75" s="21">
        <f t="shared" si="10"/>
        <v>9123968</v>
      </c>
      <c r="L75" s="22">
        <f t="shared" si="10"/>
        <v>9707903</v>
      </c>
    </row>
    <row r="76" spans="1:12" ht="13.5">
      <c r="A76" s="86" t="s">
        <v>25</v>
      </c>
      <c r="B76" s="39"/>
      <c r="C76" s="6"/>
      <c r="D76" s="6"/>
      <c r="E76" s="7"/>
      <c r="F76" s="8">
        <v>134000</v>
      </c>
      <c r="G76" s="6">
        <v>134435</v>
      </c>
      <c r="H76" s="6">
        <v>29615</v>
      </c>
      <c r="I76" s="9"/>
      <c r="J76" s="10">
        <v>143039</v>
      </c>
      <c r="K76" s="6">
        <v>152193</v>
      </c>
      <c r="L76" s="7">
        <v>161934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/>
      <c r="D79" s="6"/>
      <c r="E79" s="7"/>
      <c r="F79" s="8">
        <v>1914000</v>
      </c>
      <c r="G79" s="6">
        <v>2014549</v>
      </c>
      <c r="H79" s="6">
        <v>1378024</v>
      </c>
      <c r="I79" s="9">
        <v>1562042</v>
      </c>
      <c r="J79" s="10">
        <v>3070871</v>
      </c>
      <c r="K79" s="6">
        <v>3258879</v>
      </c>
      <c r="L79" s="7">
        <v>3457147</v>
      </c>
    </row>
    <row r="80" spans="1:12" ht="13.5">
      <c r="A80" s="87" t="s">
        <v>46</v>
      </c>
      <c r="B80" s="71"/>
      <c r="C80" s="72">
        <f>SUM(C68:C69)</f>
        <v>30480626</v>
      </c>
      <c r="D80" s="72">
        <f aca="true" t="shared" si="11" ref="D80:L80">SUM(D68:D69)</f>
        <v>38570691</v>
      </c>
      <c r="E80" s="73">
        <f t="shared" si="11"/>
        <v>36771951</v>
      </c>
      <c r="F80" s="74">
        <f t="shared" si="11"/>
        <v>54258534</v>
      </c>
      <c r="G80" s="72">
        <f t="shared" si="11"/>
        <v>61539547</v>
      </c>
      <c r="H80" s="72">
        <f>SUM(H68:H69)</f>
        <v>24115633</v>
      </c>
      <c r="I80" s="75">
        <f t="shared" si="11"/>
        <v>39656036</v>
      </c>
      <c r="J80" s="76">
        <f t="shared" si="11"/>
        <v>53603781</v>
      </c>
      <c r="K80" s="72">
        <f t="shared" si="11"/>
        <v>60231374</v>
      </c>
      <c r="L80" s="73">
        <f t="shared" si="11"/>
        <v>64801037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91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0.09672049807187687</v>
      </c>
      <c r="K82" s="95">
        <f t="shared" si="12"/>
        <v>0</v>
      </c>
      <c r="L82" s="96">
        <f t="shared" si="12"/>
        <v>0</v>
      </c>
    </row>
    <row r="83" spans="1:12" ht="13.5">
      <c r="A83" s="93" t="s">
        <v>92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0.23915023226270557</v>
      </c>
      <c r="K83" s="95">
        <f t="shared" si="13"/>
        <v>0</v>
      </c>
      <c r="L83" s="96">
        <f t="shared" si="13"/>
        <v>0</v>
      </c>
    </row>
    <row r="84" spans="1:12" ht="13.5">
      <c r="A84" s="93" t="s">
        <v>93</v>
      </c>
      <c r="B84" s="94"/>
      <c r="C84" s="95">
        <f aca="true" t="shared" si="14" ref="C84:L84">IF(ISERROR(ROUND(C69/C65,3)),0,(ROUND(C69/C65,3)))</f>
        <v>0</v>
      </c>
      <c r="D84" s="95">
        <f t="shared" si="14"/>
        <v>0.014</v>
      </c>
      <c r="E84" s="96">
        <f t="shared" si="14"/>
        <v>0.012</v>
      </c>
      <c r="F84" s="97">
        <f t="shared" si="14"/>
        <v>0.049</v>
      </c>
      <c r="G84" s="95">
        <f t="shared" si="14"/>
        <v>0.064</v>
      </c>
      <c r="H84" s="95">
        <f t="shared" si="14"/>
        <v>0</v>
      </c>
      <c r="I84" s="98">
        <f t="shared" si="14"/>
        <v>0.01</v>
      </c>
      <c r="J84" s="99">
        <f t="shared" si="14"/>
        <v>0.024</v>
      </c>
      <c r="K84" s="95">
        <f t="shared" si="14"/>
        <v>0.022</v>
      </c>
      <c r="L84" s="96">
        <f t="shared" si="14"/>
        <v>0.032</v>
      </c>
    </row>
    <row r="85" spans="1:12" ht="13.5">
      <c r="A85" s="93" t="s">
        <v>94</v>
      </c>
      <c r="B85" s="94"/>
      <c r="C85" s="95">
        <f aca="true" t="shared" si="15" ref="C85:L85">IF(ISERROR(ROUND((C20+C69)/C65,2)),0,(ROUND((C20+C69)/C65,2)))</f>
        <v>0</v>
      </c>
      <c r="D85" s="95">
        <f t="shared" si="15"/>
        <v>0.01</v>
      </c>
      <c r="E85" s="96">
        <f t="shared" si="15"/>
        <v>0.01</v>
      </c>
      <c r="F85" s="97">
        <f t="shared" si="15"/>
        <v>0.05</v>
      </c>
      <c r="G85" s="95">
        <f t="shared" si="15"/>
        <v>0.06</v>
      </c>
      <c r="H85" s="95">
        <f t="shared" si="15"/>
        <v>0</v>
      </c>
      <c r="I85" s="98">
        <f t="shared" si="15"/>
        <v>0.01</v>
      </c>
      <c r="J85" s="99">
        <f t="shared" si="15"/>
        <v>0.04</v>
      </c>
      <c r="K85" s="95">
        <f t="shared" si="15"/>
        <v>0.02</v>
      </c>
      <c r="L85" s="96">
        <f t="shared" si="15"/>
        <v>0.03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>
        <v>300028</v>
      </c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>
        <v>20506839</v>
      </c>
      <c r="G90" s="11">
        <v>20506839</v>
      </c>
      <c r="H90" s="11">
        <v>2014706</v>
      </c>
      <c r="I90" s="14">
        <v>20506839</v>
      </c>
      <c r="J90" s="15">
        <v>11789068</v>
      </c>
      <c r="K90" s="11">
        <v>12535041</v>
      </c>
      <c r="L90" s="27">
        <v>13326982</v>
      </c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>
        <v>21777599</v>
      </c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>
        <v>20000</v>
      </c>
      <c r="I92" s="9"/>
      <c r="J92" s="10"/>
      <c r="K92" s="6"/>
      <c r="L92" s="26"/>
    </row>
    <row r="93" spans="1:12" ht="13.5">
      <c r="A93" s="87" t="s">
        <v>103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20506839</v>
      </c>
      <c r="G93" s="72">
        <f t="shared" si="16"/>
        <v>20506839</v>
      </c>
      <c r="H93" s="72">
        <f>SUM(H89:H92)</f>
        <v>24112333</v>
      </c>
      <c r="I93" s="75">
        <f t="shared" si="16"/>
        <v>20506839</v>
      </c>
      <c r="J93" s="76">
        <f t="shared" si="16"/>
        <v>11789068</v>
      </c>
      <c r="K93" s="72">
        <f t="shared" si="16"/>
        <v>12535041</v>
      </c>
      <c r="L93" s="121">
        <f t="shared" si="16"/>
        <v>13326982</v>
      </c>
    </row>
    <row r="94" spans="1:12" ht="13.5">
      <c r="A94" s="1" t="s">
        <v>95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96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97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98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99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100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101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102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82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41456571</v>
      </c>
      <c r="D5" s="40">
        <f aca="true" t="shared" si="0" ref="D5:L5">SUM(D11:D18)</f>
        <v>46843038</v>
      </c>
      <c r="E5" s="41">
        <f t="shared" si="0"/>
        <v>48321156</v>
      </c>
      <c r="F5" s="42">
        <f t="shared" si="0"/>
        <v>49340772</v>
      </c>
      <c r="G5" s="40">
        <f t="shared" si="0"/>
        <v>54241081</v>
      </c>
      <c r="H5" s="40">
        <f>SUM(H11:H18)</f>
        <v>64892010</v>
      </c>
      <c r="I5" s="43">
        <f t="shared" si="0"/>
        <v>55985044</v>
      </c>
      <c r="J5" s="44">
        <f t="shared" si="0"/>
        <v>23679712</v>
      </c>
      <c r="K5" s="40">
        <f t="shared" si="0"/>
        <v>25029456</v>
      </c>
      <c r="L5" s="41">
        <f t="shared" si="0"/>
        <v>26431105</v>
      </c>
    </row>
    <row r="6" spans="1:12" ht="13.5">
      <c r="A6" s="46" t="s">
        <v>19</v>
      </c>
      <c r="B6" s="47"/>
      <c r="C6" s="6">
        <v>31670389</v>
      </c>
      <c r="D6" s="6">
        <v>27108588</v>
      </c>
      <c r="E6" s="7">
        <v>14669473</v>
      </c>
      <c r="F6" s="8">
        <v>18880551</v>
      </c>
      <c r="G6" s="6">
        <v>24210917</v>
      </c>
      <c r="H6" s="6">
        <v>28994054</v>
      </c>
      <c r="I6" s="9">
        <v>7544479</v>
      </c>
      <c r="J6" s="10">
        <v>5849000</v>
      </c>
      <c r="K6" s="6">
        <v>6182393</v>
      </c>
      <c r="L6" s="7">
        <v>6528607</v>
      </c>
    </row>
    <row r="7" spans="1:12" ht="13.5">
      <c r="A7" s="46" t="s">
        <v>20</v>
      </c>
      <c r="B7" s="47"/>
      <c r="C7" s="6"/>
      <c r="D7" s="6">
        <v>582267</v>
      </c>
      <c r="E7" s="7"/>
      <c r="F7" s="8">
        <v>4936875</v>
      </c>
      <c r="G7" s="6">
        <v>7152299</v>
      </c>
      <c r="H7" s="6">
        <v>8570550</v>
      </c>
      <c r="I7" s="9">
        <v>7761672</v>
      </c>
      <c r="J7" s="10">
        <v>3700000</v>
      </c>
      <c r="K7" s="6">
        <v>3910900</v>
      </c>
      <c r="L7" s="7">
        <v>4129910</v>
      </c>
    </row>
    <row r="8" spans="1:12" ht="13.5">
      <c r="A8" s="46" t="s">
        <v>21</v>
      </c>
      <c r="B8" s="47"/>
      <c r="C8" s="6"/>
      <c r="D8" s="6"/>
      <c r="E8" s="7"/>
      <c r="F8" s="8"/>
      <c r="G8" s="6"/>
      <c r="H8" s="6">
        <v>10771503</v>
      </c>
      <c r="I8" s="9"/>
      <c r="J8" s="10"/>
      <c r="K8" s="6"/>
      <c r="L8" s="7"/>
    </row>
    <row r="9" spans="1:12" ht="13.5">
      <c r="A9" s="46" t="s">
        <v>22</v>
      </c>
      <c r="B9" s="47"/>
      <c r="C9" s="6"/>
      <c r="D9" s="6"/>
      <c r="E9" s="7"/>
      <c r="F9" s="8"/>
      <c r="G9" s="6"/>
      <c r="H9" s="6"/>
      <c r="I9" s="9"/>
      <c r="J9" s="10"/>
      <c r="K9" s="6"/>
      <c r="L9" s="7"/>
    </row>
    <row r="10" spans="1:12" ht="13.5">
      <c r="A10" s="46" t="s">
        <v>23</v>
      </c>
      <c r="B10" s="47"/>
      <c r="C10" s="6">
        <v>23000</v>
      </c>
      <c r="D10" s="6"/>
      <c r="E10" s="7">
        <v>21287392</v>
      </c>
      <c r="F10" s="8"/>
      <c r="G10" s="6"/>
      <c r="H10" s="6">
        <v>89915</v>
      </c>
      <c r="I10" s="9">
        <v>26530027</v>
      </c>
      <c r="J10" s="10"/>
      <c r="K10" s="6"/>
      <c r="L10" s="7"/>
    </row>
    <row r="11" spans="1:12" ht="13.5">
      <c r="A11" s="48" t="s">
        <v>24</v>
      </c>
      <c r="B11" s="47"/>
      <c r="C11" s="21">
        <f>SUM(C6:C10)</f>
        <v>31693389</v>
      </c>
      <c r="D11" s="21">
        <f aca="true" t="shared" si="1" ref="D11:L11">SUM(D6:D10)</f>
        <v>27690855</v>
      </c>
      <c r="E11" s="22">
        <f t="shared" si="1"/>
        <v>35956865</v>
      </c>
      <c r="F11" s="23">
        <f t="shared" si="1"/>
        <v>23817426</v>
      </c>
      <c r="G11" s="21">
        <f t="shared" si="1"/>
        <v>31363216</v>
      </c>
      <c r="H11" s="21">
        <f>SUM(H6:H10)</f>
        <v>48426022</v>
      </c>
      <c r="I11" s="24">
        <f t="shared" si="1"/>
        <v>41836178</v>
      </c>
      <c r="J11" s="25">
        <f t="shared" si="1"/>
        <v>9549000</v>
      </c>
      <c r="K11" s="21">
        <f t="shared" si="1"/>
        <v>10093293</v>
      </c>
      <c r="L11" s="22">
        <f t="shared" si="1"/>
        <v>10658517</v>
      </c>
    </row>
    <row r="12" spans="1:12" ht="13.5">
      <c r="A12" s="49" t="s">
        <v>25</v>
      </c>
      <c r="B12" s="39"/>
      <c r="C12" s="6">
        <v>645000</v>
      </c>
      <c r="D12" s="6">
        <v>19109938</v>
      </c>
      <c r="E12" s="7">
        <v>5208352</v>
      </c>
      <c r="F12" s="8">
        <v>15838484</v>
      </c>
      <c r="G12" s="6">
        <v>16585244</v>
      </c>
      <c r="H12" s="6">
        <v>12973236</v>
      </c>
      <c r="I12" s="9">
        <v>11026103</v>
      </c>
      <c r="J12" s="10">
        <v>12951000</v>
      </c>
      <c r="K12" s="6">
        <v>13689207</v>
      </c>
      <c r="L12" s="7">
        <v>14455803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9118182</v>
      </c>
      <c r="D15" s="6">
        <v>42245</v>
      </c>
      <c r="E15" s="7">
        <v>7155939</v>
      </c>
      <c r="F15" s="8">
        <v>9208762</v>
      </c>
      <c r="G15" s="6">
        <v>6292621</v>
      </c>
      <c r="H15" s="6">
        <v>3224773</v>
      </c>
      <c r="I15" s="9">
        <v>3011779</v>
      </c>
      <c r="J15" s="10">
        <v>1179712</v>
      </c>
      <c r="K15" s="6">
        <v>1246956</v>
      </c>
      <c r="L15" s="7">
        <v>1316785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>
        <v>476100</v>
      </c>
      <c r="G18" s="16"/>
      <c r="H18" s="16">
        <v>267979</v>
      </c>
      <c r="I18" s="19">
        <v>110984</v>
      </c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34000000</v>
      </c>
      <c r="K20" s="53">
        <f t="shared" si="2"/>
        <v>35938000</v>
      </c>
      <c r="L20" s="54">
        <f t="shared" si="2"/>
        <v>37950528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>
        <v>20000000</v>
      </c>
      <c r="K21" s="6">
        <v>21140000</v>
      </c>
      <c r="L21" s="7">
        <v>22323840</v>
      </c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>
        <v>14000000</v>
      </c>
      <c r="K22" s="6">
        <v>14798000</v>
      </c>
      <c r="L22" s="7">
        <v>15626688</v>
      </c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34000000</v>
      </c>
      <c r="K26" s="21">
        <f t="shared" si="3"/>
        <v>35938000</v>
      </c>
      <c r="L26" s="22">
        <f t="shared" si="3"/>
        <v>37950528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31670389</v>
      </c>
      <c r="D36" s="6">
        <f t="shared" si="4"/>
        <v>27108588</v>
      </c>
      <c r="E36" s="7">
        <f t="shared" si="4"/>
        <v>14669473</v>
      </c>
      <c r="F36" s="8">
        <f t="shared" si="4"/>
        <v>18880551</v>
      </c>
      <c r="G36" s="6">
        <f t="shared" si="4"/>
        <v>24210917</v>
      </c>
      <c r="H36" s="6">
        <f>H6+H21</f>
        <v>28994054</v>
      </c>
      <c r="I36" s="9">
        <f t="shared" si="4"/>
        <v>7544479</v>
      </c>
      <c r="J36" s="10">
        <f t="shared" si="4"/>
        <v>25849000</v>
      </c>
      <c r="K36" s="6">
        <f t="shared" si="4"/>
        <v>27322393</v>
      </c>
      <c r="L36" s="7">
        <f t="shared" si="4"/>
        <v>28852447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582267</v>
      </c>
      <c r="E37" s="7">
        <f t="shared" si="4"/>
        <v>0</v>
      </c>
      <c r="F37" s="8">
        <f t="shared" si="4"/>
        <v>4936875</v>
      </c>
      <c r="G37" s="6">
        <f t="shared" si="4"/>
        <v>7152299</v>
      </c>
      <c r="H37" s="6">
        <f>H7+H22</f>
        <v>8570550</v>
      </c>
      <c r="I37" s="9">
        <f t="shared" si="4"/>
        <v>7761672</v>
      </c>
      <c r="J37" s="10">
        <f t="shared" si="4"/>
        <v>17700000</v>
      </c>
      <c r="K37" s="6">
        <f t="shared" si="4"/>
        <v>18708900</v>
      </c>
      <c r="L37" s="7">
        <f t="shared" si="4"/>
        <v>19756598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0</v>
      </c>
      <c r="E38" s="7">
        <f t="shared" si="4"/>
        <v>0</v>
      </c>
      <c r="F38" s="8">
        <f t="shared" si="4"/>
        <v>0</v>
      </c>
      <c r="G38" s="6">
        <f t="shared" si="4"/>
        <v>0</v>
      </c>
      <c r="H38" s="6">
        <f>H8+H23</f>
        <v>10771503</v>
      </c>
      <c r="I38" s="9">
        <f t="shared" si="4"/>
        <v>0</v>
      </c>
      <c r="J38" s="10">
        <f t="shared" si="4"/>
        <v>0</v>
      </c>
      <c r="K38" s="6">
        <f t="shared" si="4"/>
        <v>0</v>
      </c>
      <c r="L38" s="7">
        <f t="shared" si="4"/>
        <v>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0</v>
      </c>
      <c r="G39" s="6">
        <f t="shared" si="4"/>
        <v>0</v>
      </c>
      <c r="H39" s="6">
        <f>H9+H24</f>
        <v>0</v>
      </c>
      <c r="I39" s="9">
        <f t="shared" si="4"/>
        <v>0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23000</v>
      </c>
      <c r="D40" s="6">
        <f t="shared" si="4"/>
        <v>0</v>
      </c>
      <c r="E40" s="7">
        <f t="shared" si="4"/>
        <v>21287392</v>
      </c>
      <c r="F40" s="8">
        <f t="shared" si="4"/>
        <v>0</v>
      </c>
      <c r="G40" s="6">
        <f t="shared" si="4"/>
        <v>0</v>
      </c>
      <c r="H40" s="6">
        <f>H10+H25</f>
        <v>89915</v>
      </c>
      <c r="I40" s="9">
        <f t="shared" si="4"/>
        <v>26530027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31693389</v>
      </c>
      <c r="D41" s="21">
        <f aca="true" t="shared" si="5" ref="D41:L41">SUM(D36:D40)</f>
        <v>27690855</v>
      </c>
      <c r="E41" s="22">
        <f t="shared" si="5"/>
        <v>35956865</v>
      </c>
      <c r="F41" s="23">
        <f t="shared" si="5"/>
        <v>23817426</v>
      </c>
      <c r="G41" s="21">
        <f t="shared" si="5"/>
        <v>31363216</v>
      </c>
      <c r="H41" s="21">
        <f>SUM(H36:H40)</f>
        <v>48426022</v>
      </c>
      <c r="I41" s="24">
        <f t="shared" si="5"/>
        <v>41836178</v>
      </c>
      <c r="J41" s="25">
        <f t="shared" si="5"/>
        <v>43549000</v>
      </c>
      <c r="K41" s="21">
        <f t="shared" si="5"/>
        <v>46031293</v>
      </c>
      <c r="L41" s="22">
        <f t="shared" si="5"/>
        <v>48609045</v>
      </c>
    </row>
    <row r="42" spans="1:12" ht="13.5">
      <c r="A42" s="49" t="s">
        <v>25</v>
      </c>
      <c r="B42" s="39"/>
      <c r="C42" s="6">
        <f t="shared" si="4"/>
        <v>645000</v>
      </c>
      <c r="D42" s="6">
        <f t="shared" si="4"/>
        <v>19109938</v>
      </c>
      <c r="E42" s="61">
        <f t="shared" si="4"/>
        <v>5208352</v>
      </c>
      <c r="F42" s="62">
        <f t="shared" si="4"/>
        <v>15838484</v>
      </c>
      <c r="G42" s="60">
        <f t="shared" si="4"/>
        <v>16585244</v>
      </c>
      <c r="H42" s="60">
        <f t="shared" si="4"/>
        <v>12973236</v>
      </c>
      <c r="I42" s="63">
        <f t="shared" si="4"/>
        <v>11026103</v>
      </c>
      <c r="J42" s="64">
        <f t="shared" si="4"/>
        <v>12951000</v>
      </c>
      <c r="K42" s="60">
        <f t="shared" si="4"/>
        <v>13689207</v>
      </c>
      <c r="L42" s="61">
        <f t="shared" si="4"/>
        <v>14455803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9118182</v>
      </c>
      <c r="D45" s="6">
        <f t="shared" si="4"/>
        <v>42245</v>
      </c>
      <c r="E45" s="61">
        <f t="shared" si="4"/>
        <v>7155939</v>
      </c>
      <c r="F45" s="62">
        <f t="shared" si="4"/>
        <v>9208762</v>
      </c>
      <c r="G45" s="60">
        <f t="shared" si="4"/>
        <v>6292621</v>
      </c>
      <c r="H45" s="60">
        <f t="shared" si="4"/>
        <v>3224773</v>
      </c>
      <c r="I45" s="63">
        <f t="shared" si="4"/>
        <v>3011779</v>
      </c>
      <c r="J45" s="64">
        <f t="shared" si="4"/>
        <v>1179712</v>
      </c>
      <c r="K45" s="60">
        <f t="shared" si="4"/>
        <v>1246956</v>
      </c>
      <c r="L45" s="61">
        <f t="shared" si="4"/>
        <v>1316785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476100</v>
      </c>
      <c r="G48" s="60">
        <f t="shared" si="4"/>
        <v>0</v>
      </c>
      <c r="H48" s="60">
        <f t="shared" si="4"/>
        <v>267979</v>
      </c>
      <c r="I48" s="63">
        <f t="shared" si="4"/>
        <v>110984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41456571</v>
      </c>
      <c r="D49" s="72">
        <f aca="true" t="shared" si="6" ref="D49:L49">SUM(D41:D48)</f>
        <v>46843038</v>
      </c>
      <c r="E49" s="73">
        <f t="shared" si="6"/>
        <v>48321156</v>
      </c>
      <c r="F49" s="74">
        <f t="shared" si="6"/>
        <v>49340772</v>
      </c>
      <c r="G49" s="72">
        <f t="shared" si="6"/>
        <v>54241081</v>
      </c>
      <c r="H49" s="72">
        <f>SUM(H41:H48)</f>
        <v>64892010</v>
      </c>
      <c r="I49" s="75">
        <f t="shared" si="6"/>
        <v>55985044</v>
      </c>
      <c r="J49" s="76">
        <f t="shared" si="6"/>
        <v>57679712</v>
      </c>
      <c r="K49" s="72">
        <f t="shared" si="6"/>
        <v>60967456</v>
      </c>
      <c r="L49" s="73">
        <f t="shared" si="6"/>
        <v>64381633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89342716</v>
      </c>
      <c r="D52" s="6">
        <v>609973549</v>
      </c>
      <c r="E52" s="7">
        <v>510698991</v>
      </c>
      <c r="F52" s="8">
        <v>140595116</v>
      </c>
      <c r="G52" s="6">
        <v>46538665</v>
      </c>
      <c r="H52" s="6"/>
      <c r="I52" s="9">
        <v>420520335</v>
      </c>
      <c r="J52" s="10">
        <v>25849000</v>
      </c>
      <c r="K52" s="6">
        <v>27322393</v>
      </c>
      <c r="L52" s="7">
        <v>28852447</v>
      </c>
    </row>
    <row r="53" spans="1:12" ht="13.5">
      <c r="A53" s="79" t="s">
        <v>20</v>
      </c>
      <c r="B53" s="47"/>
      <c r="C53" s="6"/>
      <c r="D53" s="6">
        <v>582267</v>
      </c>
      <c r="E53" s="7"/>
      <c r="F53" s="8"/>
      <c r="G53" s="6">
        <v>12395260</v>
      </c>
      <c r="H53" s="6"/>
      <c r="I53" s="9">
        <v>7761672</v>
      </c>
      <c r="J53" s="10">
        <v>17700000</v>
      </c>
      <c r="K53" s="6">
        <v>773492147</v>
      </c>
      <c r="L53" s="7">
        <v>815958011</v>
      </c>
    </row>
    <row r="54" spans="1:12" ht="13.5">
      <c r="A54" s="79" t="s">
        <v>21</v>
      </c>
      <c r="B54" s="47"/>
      <c r="C54" s="6"/>
      <c r="D54" s="6"/>
      <c r="E54" s="7"/>
      <c r="F54" s="8"/>
      <c r="G54" s="6"/>
      <c r="H54" s="6"/>
      <c r="I54" s="9"/>
      <c r="J54" s="10"/>
      <c r="K54" s="6"/>
      <c r="L54" s="7"/>
    </row>
    <row r="55" spans="1:12" ht="13.5">
      <c r="A55" s="79" t="s">
        <v>22</v>
      </c>
      <c r="B55" s="47"/>
      <c r="C55" s="6"/>
      <c r="D55" s="6"/>
      <c r="E55" s="7"/>
      <c r="F55" s="8"/>
      <c r="G55" s="6"/>
      <c r="H55" s="6"/>
      <c r="I55" s="9"/>
      <c r="J55" s="10"/>
      <c r="K55" s="6"/>
      <c r="L55" s="7"/>
    </row>
    <row r="56" spans="1:12" ht="13.5">
      <c r="A56" s="79" t="s">
        <v>23</v>
      </c>
      <c r="B56" s="47"/>
      <c r="C56" s="6">
        <v>5470254</v>
      </c>
      <c r="D56" s="6">
        <v>6028106</v>
      </c>
      <c r="E56" s="7">
        <v>46306792</v>
      </c>
      <c r="F56" s="8">
        <v>6254148</v>
      </c>
      <c r="G56" s="6"/>
      <c r="H56" s="6"/>
      <c r="I56" s="9">
        <v>50056018</v>
      </c>
      <c r="J56" s="10">
        <v>715616119</v>
      </c>
      <c r="K56" s="6"/>
      <c r="L56" s="7"/>
    </row>
    <row r="57" spans="1:12" ht="13.5">
      <c r="A57" s="80" t="s">
        <v>24</v>
      </c>
      <c r="B57" s="47"/>
      <c r="C57" s="21">
        <f>SUM(C52:C56)</f>
        <v>94812970</v>
      </c>
      <c r="D57" s="21">
        <f aca="true" t="shared" si="7" ref="D57:L57">SUM(D52:D56)</f>
        <v>616583922</v>
      </c>
      <c r="E57" s="22">
        <f t="shared" si="7"/>
        <v>557005783</v>
      </c>
      <c r="F57" s="23">
        <f t="shared" si="7"/>
        <v>146849264</v>
      </c>
      <c r="G57" s="21">
        <f t="shared" si="7"/>
        <v>58933925</v>
      </c>
      <c r="H57" s="21">
        <f>SUM(H52:H56)</f>
        <v>0</v>
      </c>
      <c r="I57" s="24">
        <f t="shared" si="7"/>
        <v>478338025</v>
      </c>
      <c r="J57" s="25">
        <f t="shared" si="7"/>
        <v>759165119</v>
      </c>
      <c r="K57" s="21">
        <f t="shared" si="7"/>
        <v>800814540</v>
      </c>
      <c r="L57" s="22">
        <f t="shared" si="7"/>
        <v>844810458</v>
      </c>
    </row>
    <row r="58" spans="1:12" ht="13.5">
      <c r="A58" s="77" t="s">
        <v>25</v>
      </c>
      <c r="B58" s="39"/>
      <c r="C58" s="6">
        <v>1481990</v>
      </c>
      <c r="D58" s="6">
        <v>42699732</v>
      </c>
      <c r="E58" s="7">
        <v>42350909</v>
      </c>
      <c r="F58" s="8">
        <v>58160429</v>
      </c>
      <c r="G58" s="6">
        <v>41341587</v>
      </c>
      <c r="H58" s="6"/>
      <c r="I58" s="9">
        <v>48226487</v>
      </c>
      <c r="J58" s="10">
        <v>12951000</v>
      </c>
      <c r="K58" s="6">
        <v>13689207</v>
      </c>
      <c r="L58" s="7">
        <v>14455803</v>
      </c>
    </row>
    <row r="59" spans="1:12" ht="13.5">
      <c r="A59" s="77" t="s">
        <v>26</v>
      </c>
      <c r="B59" s="39"/>
      <c r="C59" s="11"/>
      <c r="D59" s="11">
        <v>210810</v>
      </c>
      <c r="E59" s="12">
        <v>210810</v>
      </c>
      <c r="F59" s="13">
        <v>225243</v>
      </c>
      <c r="G59" s="11"/>
      <c r="H59" s="11"/>
      <c r="I59" s="14">
        <v>210810</v>
      </c>
      <c r="J59" s="15"/>
      <c r="K59" s="11"/>
      <c r="L59" s="12"/>
    </row>
    <row r="60" spans="1:12" ht="13.5">
      <c r="A60" s="77" t="s">
        <v>27</v>
      </c>
      <c r="B60" s="39"/>
      <c r="C60" s="6">
        <v>27111835</v>
      </c>
      <c r="D60" s="6">
        <v>19102483</v>
      </c>
      <c r="E60" s="7">
        <v>13188906</v>
      </c>
      <c r="F60" s="8">
        <v>27111835</v>
      </c>
      <c r="G60" s="6"/>
      <c r="H60" s="6"/>
      <c r="I60" s="9">
        <v>13188906</v>
      </c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30151877</v>
      </c>
      <c r="D61" s="6">
        <v>27896993</v>
      </c>
      <c r="E61" s="7">
        <v>35089878</v>
      </c>
      <c r="F61" s="8">
        <v>45704437</v>
      </c>
      <c r="G61" s="6">
        <v>11299283</v>
      </c>
      <c r="H61" s="6"/>
      <c r="I61" s="9">
        <v>45929768</v>
      </c>
      <c r="J61" s="10">
        <v>1179712</v>
      </c>
      <c r="K61" s="6">
        <v>1246956</v>
      </c>
      <c r="L61" s="7">
        <v>1316785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1187159</v>
      </c>
      <c r="D64" s="6">
        <v>851626</v>
      </c>
      <c r="E64" s="7">
        <v>490991</v>
      </c>
      <c r="F64" s="8">
        <v>814819</v>
      </c>
      <c r="G64" s="6"/>
      <c r="H64" s="6"/>
      <c r="I64" s="9">
        <v>349453</v>
      </c>
      <c r="J64" s="10"/>
      <c r="K64" s="6"/>
      <c r="L64" s="7"/>
    </row>
    <row r="65" spans="1:12" ht="13.5">
      <c r="A65" s="70" t="s">
        <v>40</v>
      </c>
      <c r="B65" s="71"/>
      <c r="C65" s="72">
        <f>SUM(C57:C64)</f>
        <v>154745831</v>
      </c>
      <c r="D65" s="72">
        <f aca="true" t="shared" si="8" ref="D65:L65">SUM(D57:D64)</f>
        <v>707345566</v>
      </c>
      <c r="E65" s="73">
        <f t="shared" si="8"/>
        <v>648337277</v>
      </c>
      <c r="F65" s="74">
        <f t="shared" si="8"/>
        <v>278866027</v>
      </c>
      <c r="G65" s="72">
        <f t="shared" si="8"/>
        <v>111574795</v>
      </c>
      <c r="H65" s="72">
        <f>SUM(H57:H64)</f>
        <v>0</v>
      </c>
      <c r="I65" s="75">
        <f t="shared" si="8"/>
        <v>586243449</v>
      </c>
      <c r="J65" s="82">
        <f t="shared" si="8"/>
        <v>773295831</v>
      </c>
      <c r="K65" s="72">
        <f t="shared" si="8"/>
        <v>815750703</v>
      </c>
      <c r="L65" s="73">
        <f t="shared" si="8"/>
        <v>860583046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10566890</v>
      </c>
      <c r="D68" s="60">
        <v>95066764</v>
      </c>
      <c r="E68" s="61">
        <v>96373226</v>
      </c>
      <c r="F68" s="62">
        <v>14708195</v>
      </c>
      <c r="G68" s="60">
        <v>14368690</v>
      </c>
      <c r="H68" s="60"/>
      <c r="I68" s="63">
        <v>114387690</v>
      </c>
      <c r="J68" s="64">
        <v>14335602</v>
      </c>
      <c r="K68" s="60">
        <v>15152731</v>
      </c>
      <c r="L68" s="61">
        <v>16001284</v>
      </c>
    </row>
    <row r="69" spans="1:12" ht="13.5">
      <c r="A69" s="84" t="s">
        <v>43</v>
      </c>
      <c r="B69" s="39" t="s">
        <v>44</v>
      </c>
      <c r="C69" s="60">
        <f>SUM(C75:C79)</f>
        <v>6534684</v>
      </c>
      <c r="D69" s="60">
        <f aca="true" t="shared" si="9" ref="D69:L69">SUM(D75:D79)</f>
        <v>2068867</v>
      </c>
      <c r="E69" s="61">
        <f t="shared" si="9"/>
        <v>2984709</v>
      </c>
      <c r="F69" s="62">
        <f t="shared" si="9"/>
        <v>4068959</v>
      </c>
      <c r="G69" s="60">
        <f t="shared" si="9"/>
        <v>3988436</v>
      </c>
      <c r="H69" s="60">
        <f>SUM(H75:H79)</f>
        <v>3015998</v>
      </c>
      <c r="I69" s="63">
        <f t="shared" si="9"/>
        <v>3253736</v>
      </c>
      <c r="J69" s="64">
        <f t="shared" si="9"/>
        <v>5699719</v>
      </c>
      <c r="K69" s="60">
        <f t="shared" si="9"/>
        <v>6024603</v>
      </c>
      <c r="L69" s="61">
        <f t="shared" si="9"/>
        <v>6361981</v>
      </c>
    </row>
    <row r="70" spans="1:12" ht="13.5">
      <c r="A70" s="79" t="s">
        <v>19</v>
      </c>
      <c r="B70" s="47"/>
      <c r="C70" s="6">
        <v>996684</v>
      </c>
      <c r="D70" s="6">
        <v>158833</v>
      </c>
      <c r="E70" s="7">
        <v>516048</v>
      </c>
      <c r="F70" s="8">
        <v>560004</v>
      </c>
      <c r="G70" s="6">
        <v>375244</v>
      </c>
      <c r="H70" s="6">
        <v>276279</v>
      </c>
      <c r="I70" s="9">
        <v>276680</v>
      </c>
      <c r="J70" s="10">
        <v>4199719</v>
      </c>
      <c r="K70" s="6">
        <v>4439103</v>
      </c>
      <c r="L70" s="7">
        <v>4687693</v>
      </c>
    </row>
    <row r="71" spans="1:12" ht="13.5">
      <c r="A71" s="79" t="s">
        <v>20</v>
      </c>
      <c r="B71" s="47"/>
      <c r="C71" s="6">
        <v>1771000</v>
      </c>
      <c r="D71" s="6"/>
      <c r="E71" s="7">
        <v>299730</v>
      </c>
      <c r="F71" s="8">
        <v>762300</v>
      </c>
      <c r="G71" s="6">
        <v>699429</v>
      </c>
      <c r="H71" s="6">
        <v>787090</v>
      </c>
      <c r="I71" s="9">
        <v>983962</v>
      </c>
      <c r="J71" s="10"/>
      <c r="K71" s="6"/>
      <c r="L71" s="7"/>
    </row>
    <row r="72" spans="1:12" ht="13.5">
      <c r="A72" s="79" t="s">
        <v>21</v>
      </c>
      <c r="B72" s="47"/>
      <c r="C72" s="6"/>
      <c r="D72" s="6"/>
      <c r="E72" s="7"/>
      <c r="F72" s="8"/>
      <c r="G72" s="6"/>
      <c r="H72" s="6"/>
      <c r="I72" s="9"/>
      <c r="J72" s="10"/>
      <c r="K72" s="6"/>
      <c r="L72" s="7"/>
    </row>
    <row r="73" spans="1:12" ht="13.5">
      <c r="A73" s="79" t="s">
        <v>22</v>
      </c>
      <c r="B73" s="47"/>
      <c r="C73" s="6"/>
      <c r="D73" s="6"/>
      <c r="E73" s="7"/>
      <c r="F73" s="8"/>
      <c r="G73" s="6"/>
      <c r="H73" s="6"/>
      <c r="I73" s="9"/>
      <c r="J73" s="10"/>
      <c r="K73" s="6"/>
      <c r="L73" s="7"/>
    </row>
    <row r="74" spans="1:12" ht="13.5">
      <c r="A74" s="79" t="s">
        <v>23</v>
      </c>
      <c r="B74" s="47"/>
      <c r="C74" s="6">
        <v>3761000</v>
      </c>
      <c r="D74" s="6"/>
      <c r="E74" s="7"/>
      <c r="F74" s="8"/>
      <c r="G74" s="6">
        <v>158700</v>
      </c>
      <c r="H74" s="6">
        <v>192000</v>
      </c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6528684</v>
      </c>
      <c r="D75" s="21">
        <f aca="true" t="shared" si="10" ref="D75:L75">SUM(D70:D74)</f>
        <v>158833</v>
      </c>
      <c r="E75" s="22">
        <f t="shared" si="10"/>
        <v>815778</v>
      </c>
      <c r="F75" s="23">
        <f t="shared" si="10"/>
        <v>1322304</v>
      </c>
      <c r="G75" s="21">
        <f t="shared" si="10"/>
        <v>1233373</v>
      </c>
      <c r="H75" s="21">
        <f>SUM(H70:H74)</f>
        <v>1255369</v>
      </c>
      <c r="I75" s="24">
        <f t="shared" si="10"/>
        <v>1260642</v>
      </c>
      <c r="J75" s="25">
        <f t="shared" si="10"/>
        <v>4199719</v>
      </c>
      <c r="K75" s="21">
        <f t="shared" si="10"/>
        <v>4439103</v>
      </c>
      <c r="L75" s="22">
        <f t="shared" si="10"/>
        <v>4687693</v>
      </c>
    </row>
    <row r="76" spans="1:12" ht="13.5">
      <c r="A76" s="86" t="s">
        <v>25</v>
      </c>
      <c r="B76" s="39"/>
      <c r="C76" s="6">
        <v>6000</v>
      </c>
      <c r="D76" s="6"/>
      <c r="E76" s="7">
        <v>30432</v>
      </c>
      <c r="F76" s="8">
        <v>158700</v>
      </c>
      <c r="G76" s="6">
        <v>450000</v>
      </c>
      <c r="H76" s="6"/>
      <c r="I76" s="9">
        <v>22000</v>
      </c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>
        <v>22000</v>
      </c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/>
      <c r="D79" s="6">
        <v>1910034</v>
      </c>
      <c r="E79" s="7">
        <v>2138499</v>
      </c>
      <c r="F79" s="8">
        <v>2587955</v>
      </c>
      <c r="G79" s="6">
        <v>2305063</v>
      </c>
      <c r="H79" s="6">
        <v>1738629</v>
      </c>
      <c r="I79" s="9">
        <v>1971094</v>
      </c>
      <c r="J79" s="10">
        <v>1500000</v>
      </c>
      <c r="K79" s="6">
        <v>1585500</v>
      </c>
      <c r="L79" s="7">
        <v>1674288</v>
      </c>
    </row>
    <row r="80" spans="1:12" ht="13.5">
      <c r="A80" s="87" t="s">
        <v>46</v>
      </c>
      <c r="B80" s="71"/>
      <c r="C80" s="72">
        <f>SUM(C68:C69)</f>
        <v>17101574</v>
      </c>
      <c r="D80" s="72">
        <f aca="true" t="shared" si="11" ref="D80:L80">SUM(D68:D69)</f>
        <v>97135631</v>
      </c>
      <c r="E80" s="73">
        <f t="shared" si="11"/>
        <v>99357935</v>
      </c>
      <c r="F80" s="74">
        <f t="shared" si="11"/>
        <v>18777154</v>
      </c>
      <c r="G80" s="72">
        <f t="shared" si="11"/>
        <v>18357126</v>
      </c>
      <c r="H80" s="72">
        <f>SUM(H68:H69)</f>
        <v>3015998</v>
      </c>
      <c r="I80" s="75">
        <f t="shared" si="11"/>
        <v>117641426</v>
      </c>
      <c r="J80" s="76">
        <f t="shared" si="11"/>
        <v>20035321</v>
      </c>
      <c r="K80" s="72">
        <f t="shared" si="11"/>
        <v>21177334</v>
      </c>
      <c r="L80" s="73">
        <f t="shared" si="11"/>
        <v>22363265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91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1.4358282735871113</v>
      </c>
      <c r="K82" s="95">
        <f t="shared" si="12"/>
        <v>1.4358282497230463</v>
      </c>
      <c r="L82" s="96">
        <f t="shared" si="12"/>
        <v>1.4358282788404042</v>
      </c>
    </row>
    <row r="83" spans="1:12" ht="13.5">
      <c r="A83" s="93" t="s">
        <v>92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2.371717629995587</v>
      </c>
      <c r="K83" s="95">
        <f t="shared" si="13"/>
        <v>2.3717176791431194</v>
      </c>
      <c r="L83" s="96">
        <f t="shared" si="13"/>
        <v>2.37171766965701</v>
      </c>
    </row>
    <row r="84" spans="1:12" ht="13.5">
      <c r="A84" s="93" t="s">
        <v>93</v>
      </c>
      <c r="B84" s="94"/>
      <c r="C84" s="95">
        <f aca="true" t="shared" si="14" ref="C84:L84">IF(ISERROR(ROUND(C69/C65,3)),0,(ROUND(C69/C65,3)))</f>
        <v>0.042</v>
      </c>
      <c r="D84" s="95">
        <f t="shared" si="14"/>
        <v>0.003</v>
      </c>
      <c r="E84" s="96">
        <f t="shared" si="14"/>
        <v>0.005</v>
      </c>
      <c r="F84" s="97">
        <f t="shared" si="14"/>
        <v>0.015</v>
      </c>
      <c r="G84" s="95">
        <f t="shared" si="14"/>
        <v>0.036</v>
      </c>
      <c r="H84" s="95">
        <f t="shared" si="14"/>
        <v>0</v>
      </c>
      <c r="I84" s="98">
        <f t="shared" si="14"/>
        <v>0.006</v>
      </c>
      <c r="J84" s="99">
        <f t="shared" si="14"/>
        <v>0.007</v>
      </c>
      <c r="K84" s="95">
        <f t="shared" si="14"/>
        <v>0.007</v>
      </c>
      <c r="L84" s="96">
        <f t="shared" si="14"/>
        <v>0.007</v>
      </c>
    </row>
    <row r="85" spans="1:12" ht="13.5">
      <c r="A85" s="93" t="s">
        <v>94</v>
      </c>
      <c r="B85" s="94"/>
      <c r="C85" s="95">
        <f aca="true" t="shared" si="15" ref="C85:L85">IF(ISERROR(ROUND((C20+C69)/C65,2)),0,(ROUND((C20+C69)/C65,2)))</f>
        <v>0.04</v>
      </c>
      <c r="D85" s="95">
        <f t="shared" si="15"/>
        <v>0</v>
      </c>
      <c r="E85" s="96">
        <f t="shared" si="15"/>
        <v>0</v>
      </c>
      <c r="F85" s="97">
        <f t="shared" si="15"/>
        <v>0.01</v>
      </c>
      <c r="G85" s="95">
        <f t="shared" si="15"/>
        <v>0.04</v>
      </c>
      <c r="H85" s="95">
        <f t="shared" si="15"/>
        <v>0</v>
      </c>
      <c r="I85" s="98">
        <f t="shared" si="15"/>
        <v>0.01</v>
      </c>
      <c r="J85" s="99">
        <f t="shared" si="15"/>
        <v>0.05</v>
      </c>
      <c r="K85" s="95">
        <f t="shared" si="15"/>
        <v>0.05</v>
      </c>
      <c r="L85" s="96">
        <f t="shared" si="15"/>
        <v>0.05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>
        <v>76553</v>
      </c>
      <c r="G90" s="11"/>
      <c r="H90" s="11"/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>
        <v>3789977</v>
      </c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>
        <v>202428</v>
      </c>
      <c r="G92" s="6"/>
      <c r="H92" s="6">
        <v>12131447</v>
      </c>
      <c r="I92" s="9"/>
      <c r="J92" s="10"/>
      <c r="K92" s="6"/>
      <c r="L92" s="26"/>
    </row>
    <row r="93" spans="1:12" ht="13.5">
      <c r="A93" s="87" t="s">
        <v>103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4068958</v>
      </c>
      <c r="G93" s="72">
        <f t="shared" si="16"/>
        <v>0</v>
      </c>
      <c r="H93" s="72">
        <f>SUM(H89:H92)</f>
        <v>12131447</v>
      </c>
      <c r="I93" s="75">
        <f t="shared" si="16"/>
        <v>0</v>
      </c>
      <c r="J93" s="76">
        <f t="shared" si="16"/>
        <v>0</v>
      </c>
      <c r="K93" s="72">
        <f t="shared" si="16"/>
        <v>0</v>
      </c>
      <c r="L93" s="121">
        <f t="shared" si="16"/>
        <v>0</v>
      </c>
    </row>
    <row r="94" spans="1:12" ht="13.5">
      <c r="A94" s="1" t="s">
        <v>95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96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97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98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99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100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101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102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83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129819936</v>
      </c>
      <c r="D5" s="40">
        <f aca="true" t="shared" si="0" ref="D5:L5">SUM(D11:D18)</f>
        <v>157900974</v>
      </c>
      <c r="E5" s="41">
        <f t="shared" si="0"/>
        <v>331596884</v>
      </c>
      <c r="F5" s="42">
        <f t="shared" si="0"/>
        <v>119662662</v>
      </c>
      <c r="G5" s="40">
        <f t="shared" si="0"/>
        <v>268033919</v>
      </c>
      <c r="H5" s="40">
        <f>SUM(H11:H18)</f>
        <v>180979627</v>
      </c>
      <c r="I5" s="43">
        <f t="shared" si="0"/>
        <v>365188548</v>
      </c>
      <c r="J5" s="44">
        <f t="shared" si="0"/>
        <v>94285883</v>
      </c>
      <c r="K5" s="40">
        <f t="shared" si="0"/>
        <v>187343033</v>
      </c>
      <c r="L5" s="41">
        <f t="shared" si="0"/>
        <v>182836618</v>
      </c>
    </row>
    <row r="6" spans="1:12" ht="13.5">
      <c r="A6" s="46" t="s">
        <v>19</v>
      </c>
      <c r="B6" s="47"/>
      <c r="C6" s="6">
        <v>79228971</v>
      </c>
      <c r="D6" s="6">
        <v>92890251</v>
      </c>
      <c r="E6" s="7">
        <v>158440386</v>
      </c>
      <c r="F6" s="8"/>
      <c r="G6" s="6">
        <v>103362506</v>
      </c>
      <c r="H6" s="6">
        <v>79186747</v>
      </c>
      <c r="I6" s="9">
        <v>249311000</v>
      </c>
      <c r="J6" s="10"/>
      <c r="K6" s="6">
        <v>295947</v>
      </c>
      <c r="L6" s="7"/>
    </row>
    <row r="7" spans="1:12" ht="13.5">
      <c r="A7" s="46" t="s">
        <v>20</v>
      </c>
      <c r="B7" s="47"/>
      <c r="C7" s="6">
        <v>15222760</v>
      </c>
      <c r="D7" s="6">
        <v>53448257</v>
      </c>
      <c r="E7" s="7">
        <v>80488888</v>
      </c>
      <c r="F7" s="8">
        <v>105000000</v>
      </c>
      <c r="G7" s="6">
        <v>95771710</v>
      </c>
      <c r="H7" s="6">
        <v>26594925</v>
      </c>
      <c r="I7" s="9">
        <v>70780726</v>
      </c>
      <c r="J7" s="10">
        <v>491849</v>
      </c>
      <c r="K7" s="6">
        <v>224921</v>
      </c>
      <c r="L7" s="7">
        <v>551078</v>
      </c>
    </row>
    <row r="8" spans="1:12" ht="13.5">
      <c r="A8" s="46" t="s">
        <v>21</v>
      </c>
      <c r="B8" s="47"/>
      <c r="C8" s="6"/>
      <c r="D8" s="6"/>
      <c r="E8" s="7"/>
      <c r="F8" s="8"/>
      <c r="G8" s="6"/>
      <c r="H8" s="6"/>
      <c r="I8" s="9"/>
      <c r="J8" s="10"/>
      <c r="K8" s="6"/>
      <c r="L8" s="7"/>
    </row>
    <row r="9" spans="1:12" ht="13.5">
      <c r="A9" s="46" t="s">
        <v>22</v>
      </c>
      <c r="B9" s="47"/>
      <c r="C9" s="6"/>
      <c r="D9" s="6"/>
      <c r="E9" s="7"/>
      <c r="F9" s="8"/>
      <c r="G9" s="6"/>
      <c r="H9" s="6"/>
      <c r="I9" s="9"/>
      <c r="J9" s="10"/>
      <c r="K9" s="6"/>
      <c r="L9" s="7"/>
    </row>
    <row r="10" spans="1:12" ht="13.5">
      <c r="A10" s="46" t="s">
        <v>23</v>
      </c>
      <c r="B10" s="47"/>
      <c r="C10" s="6"/>
      <c r="D10" s="6"/>
      <c r="E10" s="7">
        <v>45761418</v>
      </c>
      <c r="F10" s="8"/>
      <c r="G10" s="6">
        <v>56319824</v>
      </c>
      <c r="H10" s="6">
        <v>75296108</v>
      </c>
      <c r="I10" s="9">
        <v>32387262</v>
      </c>
      <c r="J10" s="10">
        <v>85621018</v>
      </c>
      <c r="K10" s="6">
        <v>182402940</v>
      </c>
      <c r="L10" s="7">
        <v>177609999</v>
      </c>
    </row>
    <row r="11" spans="1:12" ht="13.5">
      <c r="A11" s="48" t="s">
        <v>24</v>
      </c>
      <c r="B11" s="47"/>
      <c r="C11" s="21">
        <f>SUM(C6:C10)</f>
        <v>94451731</v>
      </c>
      <c r="D11" s="21">
        <f aca="true" t="shared" si="1" ref="D11:L11">SUM(D6:D10)</f>
        <v>146338508</v>
      </c>
      <c r="E11" s="22">
        <f t="shared" si="1"/>
        <v>284690692</v>
      </c>
      <c r="F11" s="23">
        <f t="shared" si="1"/>
        <v>105000000</v>
      </c>
      <c r="G11" s="21">
        <f t="shared" si="1"/>
        <v>255454040</v>
      </c>
      <c r="H11" s="21">
        <f>SUM(H6:H10)</f>
        <v>181077780</v>
      </c>
      <c r="I11" s="24">
        <f t="shared" si="1"/>
        <v>352478988</v>
      </c>
      <c r="J11" s="25">
        <f t="shared" si="1"/>
        <v>86112867</v>
      </c>
      <c r="K11" s="21">
        <f t="shared" si="1"/>
        <v>182923808</v>
      </c>
      <c r="L11" s="22">
        <f t="shared" si="1"/>
        <v>178161077</v>
      </c>
    </row>
    <row r="12" spans="1:12" ht="13.5">
      <c r="A12" s="49" t="s">
        <v>25</v>
      </c>
      <c r="B12" s="39"/>
      <c r="C12" s="6">
        <v>683262</v>
      </c>
      <c r="D12" s="6">
        <v>175000</v>
      </c>
      <c r="E12" s="7">
        <v>1117940</v>
      </c>
      <c r="F12" s="8"/>
      <c r="G12" s="6">
        <v>3914305</v>
      </c>
      <c r="H12" s="6">
        <v>11000</v>
      </c>
      <c r="I12" s="9">
        <v>260000</v>
      </c>
      <c r="J12" s="10"/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>
        <v>3497454</v>
      </c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34320397</v>
      </c>
      <c r="D15" s="6">
        <v>9965028</v>
      </c>
      <c r="E15" s="7">
        <v>42290798</v>
      </c>
      <c r="F15" s="8">
        <v>14662662</v>
      </c>
      <c r="G15" s="6">
        <v>8665574</v>
      </c>
      <c r="H15" s="6">
        <v>-109153</v>
      </c>
      <c r="I15" s="9">
        <v>12449560</v>
      </c>
      <c r="J15" s="10">
        <v>8173016</v>
      </c>
      <c r="K15" s="6">
        <v>4419225</v>
      </c>
      <c r="L15" s="7">
        <v>4675541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>
        <v>364546</v>
      </c>
      <c r="D18" s="16">
        <v>1422438</v>
      </c>
      <c r="E18" s="17"/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94069000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146339479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141430600</v>
      </c>
      <c r="K20" s="53">
        <f t="shared" si="2"/>
        <v>103293950</v>
      </c>
      <c r="L20" s="54">
        <f t="shared" si="2"/>
        <v>128441050</v>
      </c>
    </row>
    <row r="21" spans="1:12" ht="13.5">
      <c r="A21" s="46" t="s">
        <v>19</v>
      </c>
      <c r="B21" s="47"/>
      <c r="C21" s="6">
        <v>94069000</v>
      </c>
      <c r="D21" s="6"/>
      <c r="E21" s="7"/>
      <c r="F21" s="8">
        <v>85821229</v>
      </c>
      <c r="G21" s="6"/>
      <c r="H21" s="6"/>
      <c r="I21" s="9"/>
      <c r="J21" s="10">
        <v>83697059</v>
      </c>
      <c r="K21" s="6">
        <v>88293950</v>
      </c>
      <c r="L21" s="7">
        <v>93754162</v>
      </c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>
        <v>57733541</v>
      </c>
      <c r="K22" s="6">
        <v>15000000</v>
      </c>
      <c r="L22" s="7">
        <v>34686888</v>
      </c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>
        <v>50518250</v>
      </c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94069000</v>
      </c>
      <c r="D26" s="21">
        <f t="shared" si="3"/>
        <v>0</v>
      </c>
      <c r="E26" s="22">
        <f t="shared" si="3"/>
        <v>0</v>
      </c>
      <c r="F26" s="23">
        <f t="shared" si="3"/>
        <v>136339479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141430600</v>
      </c>
      <c r="K26" s="21">
        <f t="shared" si="3"/>
        <v>103293950</v>
      </c>
      <c r="L26" s="22">
        <f t="shared" si="3"/>
        <v>128441050</v>
      </c>
    </row>
    <row r="27" spans="1:12" ht="13.5">
      <c r="A27" s="49" t="s">
        <v>25</v>
      </c>
      <c r="B27" s="59"/>
      <c r="C27" s="6"/>
      <c r="D27" s="6"/>
      <c r="E27" s="7"/>
      <c r="F27" s="8">
        <v>10000000</v>
      </c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173297971</v>
      </c>
      <c r="D36" s="6">
        <f t="shared" si="4"/>
        <v>92890251</v>
      </c>
      <c r="E36" s="7">
        <f t="shared" si="4"/>
        <v>158440386</v>
      </c>
      <c r="F36" s="8">
        <f t="shared" si="4"/>
        <v>85821229</v>
      </c>
      <c r="G36" s="6">
        <f t="shared" si="4"/>
        <v>103362506</v>
      </c>
      <c r="H36" s="6">
        <f>H6+H21</f>
        <v>79186747</v>
      </c>
      <c r="I36" s="9">
        <f t="shared" si="4"/>
        <v>249311000</v>
      </c>
      <c r="J36" s="10">
        <f t="shared" si="4"/>
        <v>83697059</v>
      </c>
      <c r="K36" s="6">
        <f t="shared" si="4"/>
        <v>88589897</v>
      </c>
      <c r="L36" s="7">
        <f t="shared" si="4"/>
        <v>93754162</v>
      </c>
    </row>
    <row r="37" spans="1:12" ht="13.5">
      <c r="A37" s="46" t="s">
        <v>20</v>
      </c>
      <c r="B37" s="47"/>
      <c r="C37" s="6">
        <f t="shared" si="4"/>
        <v>15222760</v>
      </c>
      <c r="D37" s="6">
        <f t="shared" si="4"/>
        <v>53448257</v>
      </c>
      <c r="E37" s="7">
        <f t="shared" si="4"/>
        <v>80488888</v>
      </c>
      <c r="F37" s="8">
        <f t="shared" si="4"/>
        <v>105000000</v>
      </c>
      <c r="G37" s="6">
        <f t="shared" si="4"/>
        <v>95771710</v>
      </c>
      <c r="H37" s="6">
        <f>H7+H22</f>
        <v>26594925</v>
      </c>
      <c r="I37" s="9">
        <f t="shared" si="4"/>
        <v>70780726</v>
      </c>
      <c r="J37" s="10">
        <f t="shared" si="4"/>
        <v>58225390</v>
      </c>
      <c r="K37" s="6">
        <f t="shared" si="4"/>
        <v>15224921</v>
      </c>
      <c r="L37" s="7">
        <f t="shared" si="4"/>
        <v>35237966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0</v>
      </c>
      <c r="E38" s="7">
        <f t="shared" si="4"/>
        <v>0</v>
      </c>
      <c r="F38" s="8">
        <f t="shared" si="4"/>
        <v>0</v>
      </c>
      <c r="G38" s="6">
        <f t="shared" si="4"/>
        <v>0</v>
      </c>
      <c r="H38" s="6">
        <f>H8+H23</f>
        <v>0</v>
      </c>
      <c r="I38" s="9">
        <f t="shared" si="4"/>
        <v>0</v>
      </c>
      <c r="J38" s="10">
        <f t="shared" si="4"/>
        <v>0</v>
      </c>
      <c r="K38" s="6">
        <f t="shared" si="4"/>
        <v>0</v>
      </c>
      <c r="L38" s="7">
        <f t="shared" si="4"/>
        <v>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0</v>
      </c>
      <c r="G39" s="6">
        <f t="shared" si="4"/>
        <v>0</v>
      </c>
      <c r="H39" s="6">
        <f>H9+H24</f>
        <v>0</v>
      </c>
      <c r="I39" s="9">
        <f t="shared" si="4"/>
        <v>0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0</v>
      </c>
      <c r="E40" s="7">
        <f t="shared" si="4"/>
        <v>45761418</v>
      </c>
      <c r="F40" s="8">
        <f t="shared" si="4"/>
        <v>50518250</v>
      </c>
      <c r="G40" s="6">
        <f t="shared" si="4"/>
        <v>56319824</v>
      </c>
      <c r="H40" s="6">
        <f>H10+H25</f>
        <v>75296108</v>
      </c>
      <c r="I40" s="9">
        <f t="shared" si="4"/>
        <v>32387262</v>
      </c>
      <c r="J40" s="10">
        <f t="shared" si="4"/>
        <v>85621018</v>
      </c>
      <c r="K40" s="6">
        <f t="shared" si="4"/>
        <v>182402940</v>
      </c>
      <c r="L40" s="7">
        <f t="shared" si="4"/>
        <v>177609999</v>
      </c>
    </row>
    <row r="41" spans="1:12" ht="13.5">
      <c r="A41" s="48" t="s">
        <v>24</v>
      </c>
      <c r="B41" s="47"/>
      <c r="C41" s="21">
        <f>SUM(C36:C40)</f>
        <v>188520731</v>
      </c>
      <c r="D41" s="21">
        <f aca="true" t="shared" si="5" ref="D41:L41">SUM(D36:D40)</f>
        <v>146338508</v>
      </c>
      <c r="E41" s="22">
        <f t="shared" si="5"/>
        <v>284690692</v>
      </c>
      <c r="F41" s="23">
        <f t="shared" si="5"/>
        <v>241339479</v>
      </c>
      <c r="G41" s="21">
        <f t="shared" si="5"/>
        <v>255454040</v>
      </c>
      <c r="H41" s="21">
        <f>SUM(H36:H40)</f>
        <v>181077780</v>
      </c>
      <c r="I41" s="24">
        <f t="shared" si="5"/>
        <v>352478988</v>
      </c>
      <c r="J41" s="25">
        <f t="shared" si="5"/>
        <v>227543467</v>
      </c>
      <c r="K41" s="21">
        <f t="shared" si="5"/>
        <v>286217758</v>
      </c>
      <c r="L41" s="22">
        <f t="shared" si="5"/>
        <v>306602127</v>
      </c>
    </row>
    <row r="42" spans="1:12" ht="13.5">
      <c r="A42" s="49" t="s">
        <v>25</v>
      </c>
      <c r="B42" s="39"/>
      <c r="C42" s="6">
        <f t="shared" si="4"/>
        <v>683262</v>
      </c>
      <c r="D42" s="6">
        <f t="shared" si="4"/>
        <v>175000</v>
      </c>
      <c r="E42" s="61">
        <f t="shared" si="4"/>
        <v>1117940</v>
      </c>
      <c r="F42" s="62">
        <f t="shared" si="4"/>
        <v>10000000</v>
      </c>
      <c r="G42" s="60">
        <f t="shared" si="4"/>
        <v>3914305</v>
      </c>
      <c r="H42" s="60">
        <f t="shared" si="4"/>
        <v>11000</v>
      </c>
      <c r="I42" s="63">
        <f t="shared" si="4"/>
        <v>260000</v>
      </c>
      <c r="J42" s="64">
        <f t="shared" si="4"/>
        <v>0</v>
      </c>
      <c r="K42" s="60">
        <f t="shared" si="4"/>
        <v>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3497454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34320397</v>
      </c>
      <c r="D45" s="6">
        <f t="shared" si="4"/>
        <v>9965028</v>
      </c>
      <c r="E45" s="61">
        <f t="shared" si="4"/>
        <v>42290798</v>
      </c>
      <c r="F45" s="62">
        <f t="shared" si="4"/>
        <v>14662662</v>
      </c>
      <c r="G45" s="60">
        <f t="shared" si="4"/>
        <v>8665574</v>
      </c>
      <c r="H45" s="60">
        <f t="shared" si="4"/>
        <v>-109153</v>
      </c>
      <c r="I45" s="63">
        <f t="shared" si="4"/>
        <v>12449560</v>
      </c>
      <c r="J45" s="64">
        <f t="shared" si="4"/>
        <v>8173016</v>
      </c>
      <c r="K45" s="60">
        <f t="shared" si="4"/>
        <v>4419225</v>
      </c>
      <c r="L45" s="61">
        <f t="shared" si="4"/>
        <v>4675541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364546</v>
      </c>
      <c r="D48" s="6">
        <f t="shared" si="4"/>
        <v>1422438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223888936</v>
      </c>
      <c r="D49" s="72">
        <f aca="true" t="shared" si="6" ref="D49:L49">SUM(D41:D48)</f>
        <v>157900974</v>
      </c>
      <c r="E49" s="73">
        <f t="shared" si="6"/>
        <v>331596884</v>
      </c>
      <c r="F49" s="74">
        <f t="shared" si="6"/>
        <v>266002141</v>
      </c>
      <c r="G49" s="72">
        <f t="shared" si="6"/>
        <v>268033919</v>
      </c>
      <c r="H49" s="72">
        <f>SUM(H41:H48)</f>
        <v>180979627</v>
      </c>
      <c r="I49" s="75">
        <f t="shared" si="6"/>
        <v>365188548</v>
      </c>
      <c r="J49" s="76">
        <f t="shared" si="6"/>
        <v>235716483</v>
      </c>
      <c r="K49" s="72">
        <f t="shared" si="6"/>
        <v>290636983</v>
      </c>
      <c r="L49" s="73">
        <f t="shared" si="6"/>
        <v>311277668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389930113</v>
      </c>
      <c r="D52" s="6">
        <v>404163859</v>
      </c>
      <c r="E52" s="7">
        <v>660200080</v>
      </c>
      <c r="F52" s="8">
        <v>744528264</v>
      </c>
      <c r="G52" s="6">
        <v>642686506</v>
      </c>
      <c r="H52" s="6"/>
      <c r="I52" s="9">
        <v>806189871</v>
      </c>
      <c r="J52" s="10">
        <v>898451055</v>
      </c>
      <c r="K52" s="6">
        <v>619997394</v>
      </c>
      <c r="L52" s="7">
        <v>416895837</v>
      </c>
    </row>
    <row r="53" spans="1:12" ht="13.5">
      <c r="A53" s="79" t="s">
        <v>20</v>
      </c>
      <c r="B53" s="47"/>
      <c r="C53" s="6">
        <v>1010193217</v>
      </c>
      <c r="D53" s="6">
        <v>53448257</v>
      </c>
      <c r="E53" s="7">
        <v>257905747</v>
      </c>
      <c r="F53" s="8">
        <v>390887455</v>
      </c>
      <c r="G53" s="6">
        <v>95771710</v>
      </c>
      <c r="H53" s="6"/>
      <c r="I53" s="9">
        <v>426109083</v>
      </c>
      <c r="J53" s="10">
        <v>249489853</v>
      </c>
      <c r="K53" s="6">
        <v>206489384</v>
      </c>
      <c r="L53" s="7">
        <v>242388014</v>
      </c>
    </row>
    <row r="54" spans="1:12" ht="13.5">
      <c r="A54" s="79" t="s">
        <v>21</v>
      </c>
      <c r="B54" s="47"/>
      <c r="C54" s="6"/>
      <c r="D54" s="6"/>
      <c r="E54" s="7"/>
      <c r="F54" s="8"/>
      <c r="G54" s="6"/>
      <c r="H54" s="6"/>
      <c r="I54" s="9"/>
      <c r="J54" s="10"/>
      <c r="K54" s="6"/>
      <c r="L54" s="7"/>
    </row>
    <row r="55" spans="1:12" ht="13.5">
      <c r="A55" s="79" t="s">
        <v>22</v>
      </c>
      <c r="B55" s="47"/>
      <c r="C55" s="6"/>
      <c r="D55" s="6"/>
      <c r="E55" s="7"/>
      <c r="F55" s="8"/>
      <c r="G55" s="6"/>
      <c r="H55" s="6"/>
      <c r="I55" s="9"/>
      <c r="J55" s="10"/>
      <c r="K55" s="6"/>
      <c r="L55" s="7"/>
    </row>
    <row r="56" spans="1:12" ht="13.5">
      <c r="A56" s="79" t="s">
        <v>23</v>
      </c>
      <c r="B56" s="47"/>
      <c r="C56" s="6"/>
      <c r="D56" s="6">
        <v>805793603</v>
      </c>
      <c r="E56" s="7">
        <v>455090488</v>
      </c>
      <c r="F56" s="8">
        <v>492044731</v>
      </c>
      <c r="G56" s="6">
        <v>56319824</v>
      </c>
      <c r="H56" s="6"/>
      <c r="I56" s="9">
        <v>378389884</v>
      </c>
      <c r="J56" s="10">
        <v>275557366</v>
      </c>
      <c r="K56" s="6">
        <v>372339288</v>
      </c>
      <c r="L56" s="7">
        <v>367546347</v>
      </c>
    </row>
    <row r="57" spans="1:12" ht="13.5">
      <c r="A57" s="80" t="s">
        <v>24</v>
      </c>
      <c r="B57" s="47"/>
      <c r="C57" s="21">
        <f>SUM(C52:C56)</f>
        <v>1400123330</v>
      </c>
      <c r="D57" s="21">
        <f aca="true" t="shared" si="7" ref="D57:L57">SUM(D52:D56)</f>
        <v>1263405719</v>
      </c>
      <c r="E57" s="22">
        <f t="shared" si="7"/>
        <v>1373196315</v>
      </c>
      <c r="F57" s="23">
        <f t="shared" si="7"/>
        <v>1627460450</v>
      </c>
      <c r="G57" s="21">
        <f t="shared" si="7"/>
        <v>794778040</v>
      </c>
      <c r="H57" s="21">
        <f>SUM(H52:H56)</f>
        <v>0</v>
      </c>
      <c r="I57" s="24">
        <f t="shared" si="7"/>
        <v>1610688838</v>
      </c>
      <c r="J57" s="25">
        <f t="shared" si="7"/>
        <v>1423498274</v>
      </c>
      <c r="K57" s="21">
        <f t="shared" si="7"/>
        <v>1198826066</v>
      </c>
      <c r="L57" s="22">
        <f t="shared" si="7"/>
        <v>1026830198</v>
      </c>
    </row>
    <row r="58" spans="1:12" ht="13.5">
      <c r="A58" s="77" t="s">
        <v>25</v>
      </c>
      <c r="B58" s="39"/>
      <c r="C58" s="6">
        <v>436588823</v>
      </c>
      <c r="D58" s="6">
        <v>415712178</v>
      </c>
      <c r="E58" s="7">
        <v>420974601</v>
      </c>
      <c r="F58" s="8">
        <v>415712443</v>
      </c>
      <c r="G58" s="6">
        <v>3914305</v>
      </c>
      <c r="H58" s="6"/>
      <c r="I58" s="9">
        <v>412981164</v>
      </c>
      <c r="J58" s="10">
        <v>411225522</v>
      </c>
      <c r="K58" s="6">
        <v>498943217</v>
      </c>
      <c r="L58" s="7">
        <v>515921783</v>
      </c>
    </row>
    <row r="59" spans="1:12" ht="13.5">
      <c r="A59" s="77" t="s">
        <v>26</v>
      </c>
      <c r="B59" s="39"/>
      <c r="C59" s="11">
        <v>4697000</v>
      </c>
      <c r="D59" s="11">
        <v>4697000</v>
      </c>
      <c r="E59" s="12">
        <v>4697000</v>
      </c>
      <c r="F59" s="13">
        <v>4697000</v>
      </c>
      <c r="G59" s="11"/>
      <c r="H59" s="11"/>
      <c r="I59" s="14">
        <v>4697000</v>
      </c>
      <c r="J59" s="15"/>
      <c r="K59" s="11"/>
      <c r="L59" s="12"/>
    </row>
    <row r="60" spans="1:12" ht="13.5">
      <c r="A60" s="77" t="s">
        <v>27</v>
      </c>
      <c r="B60" s="39"/>
      <c r="C60" s="6">
        <v>195167900</v>
      </c>
      <c r="D60" s="6">
        <v>205205355</v>
      </c>
      <c r="E60" s="7">
        <v>228859454</v>
      </c>
      <c r="F60" s="8">
        <v>205205355</v>
      </c>
      <c r="G60" s="6"/>
      <c r="H60" s="6"/>
      <c r="I60" s="9">
        <v>245733500</v>
      </c>
      <c r="J60" s="10">
        <v>205205355</v>
      </c>
      <c r="K60" s="6">
        <v>245804189</v>
      </c>
      <c r="L60" s="7">
        <v>288020324</v>
      </c>
    </row>
    <row r="61" spans="1:12" ht="13.5">
      <c r="A61" s="77" t="s">
        <v>28</v>
      </c>
      <c r="B61" s="39" t="s">
        <v>29</v>
      </c>
      <c r="C61" s="6">
        <v>563795647</v>
      </c>
      <c r="D61" s="6">
        <v>530447769</v>
      </c>
      <c r="E61" s="7">
        <v>539138360</v>
      </c>
      <c r="F61" s="8">
        <v>38008306</v>
      </c>
      <c r="G61" s="6">
        <v>8665574</v>
      </c>
      <c r="H61" s="6"/>
      <c r="I61" s="9">
        <v>523070312</v>
      </c>
      <c r="J61" s="10">
        <v>416756577</v>
      </c>
      <c r="K61" s="6">
        <v>441945133</v>
      </c>
      <c r="L61" s="7">
        <v>488630102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364546</v>
      </c>
      <c r="D64" s="6">
        <v>1694387</v>
      </c>
      <c r="E64" s="7">
        <v>1317251</v>
      </c>
      <c r="F64" s="8">
        <v>1535189</v>
      </c>
      <c r="G64" s="6"/>
      <c r="H64" s="6"/>
      <c r="I64" s="9">
        <v>943973</v>
      </c>
      <c r="J64" s="10">
        <v>1185526</v>
      </c>
      <c r="K64" s="6">
        <v>1066973</v>
      </c>
      <c r="L64" s="7">
        <v>3569874</v>
      </c>
    </row>
    <row r="65" spans="1:12" ht="13.5">
      <c r="A65" s="70" t="s">
        <v>40</v>
      </c>
      <c r="B65" s="71"/>
      <c r="C65" s="72">
        <f>SUM(C57:C64)</f>
        <v>2600737246</v>
      </c>
      <c r="D65" s="72">
        <f aca="true" t="shared" si="8" ref="D65:L65">SUM(D57:D64)</f>
        <v>2421162408</v>
      </c>
      <c r="E65" s="73">
        <f t="shared" si="8"/>
        <v>2568182981</v>
      </c>
      <c r="F65" s="74">
        <f t="shared" si="8"/>
        <v>2292618743</v>
      </c>
      <c r="G65" s="72">
        <f t="shared" si="8"/>
        <v>807357919</v>
      </c>
      <c r="H65" s="72">
        <f>SUM(H57:H64)</f>
        <v>0</v>
      </c>
      <c r="I65" s="75">
        <f t="shared" si="8"/>
        <v>2798114787</v>
      </c>
      <c r="J65" s="82">
        <f t="shared" si="8"/>
        <v>2457871254</v>
      </c>
      <c r="K65" s="72">
        <f t="shared" si="8"/>
        <v>2386585578</v>
      </c>
      <c r="L65" s="73">
        <f t="shared" si="8"/>
        <v>2322972281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395588631</v>
      </c>
      <c r="D68" s="60">
        <v>245599769</v>
      </c>
      <c r="E68" s="61">
        <v>164552950</v>
      </c>
      <c r="F68" s="62">
        <v>241339479</v>
      </c>
      <c r="G68" s="60">
        <v>211339479</v>
      </c>
      <c r="H68" s="60"/>
      <c r="I68" s="63">
        <v>151119287</v>
      </c>
      <c r="J68" s="64">
        <v>165722931</v>
      </c>
      <c r="K68" s="60">
        <v>218339685</v>
      </c>
      <c r="L68" s="61">
        <v>202034852</v>
      </c>
    </row>
    <row r="69" spans="1:12" ht="13.5">
      <c r="A69" s="84" t="s">
        <v>43</v>
      </c>
      <c r="B69" s="39" t="s">
        <v>44</v>
      </c>
      <c r="C69" s="60">
        <f>SUM(C75:C79)</f>
        <v>35216000</v>
      </c>
      <c r="D69" s="60">
        <f aca="true" t="shared" si="9" ref="D69:L69">SUM(D75:D79)</f>
        <v>15285589</v>
      </c>
      <c r="E69" s="61">
        <f t="shared" si="9"/>
        <v>29650185</v>
      </c>
      <c r="F69" s="62">
        <f t="shared" si="9"/>
        <v>33288710</v>
      </c>
      <c r="G69" s="60">
        <f t="shared" si="9"/>
        <v>38104654</v>
      </c>
      <c r="H69" s="60">
        <f>SUM(H75:H79)</f>
        <v>54820409</v>
      </c>
      <c r="I69" s="63">
        <f t="shared" si="9"/>
        <v>55210361</v>
      </c>
      <c r="J69" s="64">
        <f t="shared" si="9"/>
        <v>43328208</v>
      </c>
      <c r="K69" s="60">
        <f t="shared" si="9"/>
        <v>45884571</v>
      </c>
      <c r="L69" s="61">
        <f t="shared" si="9"/>
        <v>48545873</v>
      </c>
    </row>
    <row r="70" spans="1:12" ht="13.5">
      <c r="A70" s="79" t="s">
        <v>19</v>
      </c>
      <c r="B70" s="47"/>
      <c r="C70" s="6">
        <v>14413000</v>
      </c>
      <c r="D70" s="6">
        <v>6709000</v>
      </c>
      <c r="E70" s="7">
        <v>12156025</v>
      </c>
      <c r="F70" s="8">
        <v>18126000</v>
      </c>
      <c r="G70" s="6">
        <v>18126000</v>
      </c>
      <c r="H70" s="6">
        <v>14562480</v>
      </c>
      <c r="I70" s="9">
        <v>15188584</v>
      </c>
      <c r="J70" s="10">
        <v>25147679</v>
      </c>
      <c r="K70" s="6">
        <v>26631392</v>
      </c>
      <c r="L70" s="7">
        <v>28176012</v>
      </c>
    </row>
    <row r="71" spans="1:12" ht="13.5">
      <c r="A71" s="79" t="s">
        <v>20</v>
      </c>
      <c r="B71" s="47"/>
      <c r="C71" s="6">
        <v>9586000</v>
      </c>
      <c r="D71" s="6">
        <v>3310213</v>
      </c>
      <c r="E71" s="7">
        <v>9019696</v>
      </c>
      <c r="F71" s="8">
        <v>5852440</v>
      </c>
      <c r="G71" s="6">
        <v>11135086</v>
      </c>
      <c r="H71" s="6">
        <v>36852342</v>
      </c>
      <c r="I71" s="9">
        <v>27081237</v>
      </c>
      <c r="J71" s="10">
        <v>11745860</v>
      </c>
      <c r="K71" s="6">
        <v>12438865</v>
      </c>
      <c r="L71" s="7">
        <v>13160319</v>
      </c>
    </row>
    <row r="72" spans="1:12" ht="13.5">
      <c r="A72" s="79" t="s">
        <v>21</v>
      </c>
      <c r="B72" s="47"/>
      <c r="C72" s="6"/>
      <c r="D72" s="6"/>
      <c r="E72" s="7"/>
      <c r="F72" s="8"/>
      <c r="G72" s="6"/>
      <c r="H72" s="6"/>
      <c r="I72" s="9"/>
      <c r="J72" s="10"/>
      <c r="K72" s="6"/>
      <c r="L72" s="7"/>
    </row>
    <row r="73" spans="1:12" ht="13.5">
      <c r="A73" s="79" t="s">
        <v>22</v>
      </c>
      <c r="B73" s="47"/>
      <c r="C73" s="6"/>
      <c r="D73" s="6"/>
      <c r="E73" s="7"/>
      <c r="F73" s="8"/>
      <c r="G73" s="6"/>
      <c r="H73" s="6"/>
      <c r="I73" s="9"/>
      <c r="J73" s="10">
        <v>94986</v>
      </c>
      <c r="K73" s="6"/>
      <c r="L73" s="7"/>
    </row>
    <row r="74" spans="1:12" ht="13.5">
      <c r="A74" s="79" t="s">
        <v>23</v>
      </c>
      <c r="B74" s="47"/>
      <c r="C74" s="6"/>
      <c r="D74" s="6">
        <v>562202</v>
      </c>
      <c r="E74" s="7">
        <v>4397357</v>
      </c>
      <c r="F74" s="8"/>
      <c r="G74" s="6"/>
      <c r="H74" s="6">
        <v>1580</v>
      </c>
      <c r="I74" s="9">
        <v>7470924</v>
      </c>
      <c r="J74" s="10">
        <v>152640</v>
      </c>
      <c r="K74" s="6">
        <v>161646</v>
      </c>
      <c r="L74" s="7">
        <v>171021</v>
      </c>
    </row>
    <row r="75" spans="1:12" ht="13.5">
      <c r="A75" s="85" t="s">
        <v>24</v>
      </c>
      <c r="B75" s="47"/>
      <c r="C75" s="21">
        <f>SUM(C70:C74)</f>
        <v>23999000</v>
      </c>
      <c r="D75" s="21">
        <f aca="true" t="shared" si="10" ref="D75:L75">SUM(D70:D74)</f>
        <v>10581415</v>
      </c>
      <c r="E75" s="22">
        <f t="shared" si="10"/>
        <v>25573078</v>
      </c>
      <c r="F75" s="23">
        <f t="shared" si="10"/>
        <v>23978440</v>
      </c>
      <c r="G75" s="21">
        <f t="shared" si="10"/>
        <v>29261086</v>
      </c>
      <c r="H75" s="21">
        <f>SUM(H70:H74)</f>
        <v>51416402</v>
      </c>
      <c r="I75" s="24">
        <f t="shared" si="10"/>
        <v>49740745</v>
      </c>
      <c r="J75" s="25">
        <f t="shared" si="10"/>
        <v>37141165</v>
      </c>
      <c r="K75" s="21">
        <f t="shared" si="10"/>
        <v>39231903</v>
      </c>
      <c r="L75" s="22">
        <f t="shared" si="10"/>
        <v>41507352</v>
      </c>
    </row>
    <row r="76" spans="1:12" ht="13.5">
      <c r="A76" s="86" t="s">
        <v>25</v>
      </c>
      <c r="B76" s="39"/>
      <c r="C76" s="6">
        <v>1013000</v>
      </c>
      <c r="D76" s="6"/>
      <c r="E76" s="7">
        <v>54128</v>
      </c>
      <c r="F76" s="8"/>
      <c r="G76" s="6"/>
      <c r="H76" s="6">
        <v>63580</v>
      </c>
      <c r="I76" s="9">
        <v>64905</v>
      </c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10204000</v>
      </c>
      <c r="D79" s="6">
        <v>4704174</v>
      </c>
      <c r="E79" s="7">
        <v>4022979</v>
      </c>
      <c r="F79" s="8">
        <v>9310270</v>
      </c>
      <c r="G79" s="6">
        <v>8843568</v>
      </c>
      <c r="H79" s="6">
        <v>3340427</v>
      </c>
      <c r="I79" s="9">
        <v>5404711</v>
      </c>
      <c r="J79" s="10">
        <v>6187043</v>
      </c>
      <c r="K79" s="6">
        <v>6652668</v>
      </c>
      <c r="L79" s="7">
        <v>7038521</v>
      </c>
    </row>
    <row r="80" spans="1:12" ht="13.5">
      <c r="A80" s="87" t="s">
        <v>46</v>
      </c>
      <c r="B80" s="71"/>
      <c r="C80" s="72">
        <f>SUM(C68:C69)</f>
        <v>430804631</v>
      </c>
      <c r="D80" s="72">
        <f aca="true" t="shared" si="11" ref="D80:L80">SUM(D68:D69)</f>
        <v>260885358</v>
      </c>
      <c r="E80" s="73">
        <f t="shared" si="11"/>
        <v>194203135</v>
      </c>
      <c r="F80" s="74">
        <f t="shared" si="11"/>
        <v>274628189</v>
      </c>
      <c r="G80" s="72">
        <f t="shared" si="11"/>
        <v>249444133</v>
      </c>
      <c r="H80" s="72">
        <f>SUM(H68:H69)</f>
        <v>54820409</v>
      </c>
      <c r="I80" s="75">
        <f t="shared" si="11"/>
        <v>206329648</v>
      </c>
      <c r="J80" s="76">
        <f t="shared" si="11"/>
        <v>209051139</v>
      </c>
      <c r="K80" s="72">
        <f t="shared" si="11"/>
        <v>264224256</v>
      </c>
      <c r="L80" s="73">
        <f t="shared" si="11"/>
        <v>250580725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91</v>
      </c>
      <c r="B82" s="94"/>
      <c r="C82" s="95">
        <f aca="true" t="shared" si="12" ref="C82:L82">IF(ISERROR(C20/C5),0,(C20/C5))</f>
        <v>0.7246113570723067</v>
      </c>
      <c r="D82" s="95">
        <f t="shared" si="12"/>
        <v>0</v>
      </c>
      <c r="E82" s="96">
        <f t="shared" si="12"/>
        <v>0</v>
      </c>
      <c r="F82" s="97">
        <f t="shared" si="12"/>
        <v>1.2229335078639652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1.50001883102691</v>
      </c>
      <c r="K82" s="95">
        <f t="shared" si="12"/>
        <v>0.5513626439473732</v>
      </c>
      <c r="L82" s="96">
        <f t="shared" si="12"/>
        <v>0.7024908434917562</v>
      </c>
    </row>
    <row r="83" spans="1:12" ht="13.5">
      <c r="A83" s="93" t="s">
        <v>92</v>
      </c>
      <c r="B83" s="94"/>
      <c r="C83" s="95">
        <f aca="true" t="shared" si="13" ref="C83:L83">IF(ISERROR(C20/C68),0,(C20/C68))</f>
        <v>0.23779500376996426</v>
      </c>
      <c r="D83" s="95">
        <f t="shared" si="13"/>
        <v>0</v>
      </c>
      <c r="E83" s="96">
        <f t="shared" si="13"/>
        <v>0</v>
      </c>
      <c r="F83" s="97">
        <f t="shared" si="13"/>
        <v>0.6063636152956143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0.8534159946760778</v>
      </c>
      <c r="K83" s="95">
        <f t="shared" si="13"/>
        <v>0.47308829817172265</v>
      </c>
      <c r="L83" s="96">
        <f t="shared" si="13"/>
        <v>0.6357370954987509</v>
      </c>
    </row>
    <row r="84" spans="1:12" ht="13.5">
      <c r="A84" s="93" t="s">
        <v>93</v>
      </c>
      <c r="B84" s="94"/>
      <c r="C84" s="95">
        <f aca="true" t="shared" si="14" ref="C84:L84">IF(ISERROR(ROUND(C69/C65,3)),0,(ROUND(C69/C65,3)))</f>
        <v>0.014</v>
      </c>
      <c r="D84" s="95">
        <f t="shared" si="14"/>
        <v>0.006</v>
      </c>
      <c r="E84" s="96">
        <f t="shared" si="14"/>
        <v>0.012</v>
      </c>
      <c r="F84" s="97">
        <f t="shared" si="14"/>
        <v>0.015</v>
      </c>
      <c r="G84" s="95">
        <f t="shared" si="14"/>
        <v>0.047</v>
      </c>
      <c r="H84" s="95">
        <f t="shared" si="14"/>
        <v>0</v>
      </c>
      <c r="I84" s="98">
        <f t="shared" si="14"/>
        <v>0.02</v>
      </c>
      <c r="J84" s="99">
        <f t="shared" si="14"/>
        <v>0.018</v>
      </c>
      <c r="K84" s="95">
        <f t="shared" si="14"/>
        <v>0.019</v>
      </c>
      <c r="L84" s="96">
        <f t="shared" si="14"/>
        <v>0.021</v>
      </c>
    </row>
    <row r="85" spans="1:12" ht="13.5">
      <c r="A85" s="93" t="s">
        <v>94</v>
      </c>
      <c r="B85" s="94"/>
      <c r="C85" s="95">
        <f aca="true" t="shared" si="15" ref="C85:L85">IF(ISERROR(ROUND((C20+C69)/C65,2)),0,(ROUND((C20+C69)/C65,2)))</f>
        <v>0.05</v>
      </c>
      <c r="D85" s="95">
        <f t="shared" si="15"/>
        <v>0.01</v>
      </c>
      <c r="E85" s="96">
        <f t="shared" si="15"/>
        <v>0.01</v>
      </c>
      <c r="F85" s="97">
        <f t="shared" si="15"/>
        <v>0.08</v>
      </c>
      <c r="G85" s="95">
        <f t="shared" si="15"/>
        <v>0.05</v>
      </c>
      <c r="H85" s="95">
        <f t="shared" si="15"/>
        <v>0</v>
      </c>
      <c r="I85" s="98">
        <f t="shared" si="15"/>
        <v>0.02</v>
      </c>
      <c r="J85" s="99">
        <f t="shared" si="15"/>
        <v>0.08</v>
      </c>
      <c r="K85" s="95">
        <f t="shared" si="15"/>
        <v>0.06</v>
      </c>
      <c r="L85" s="96">
        <f t="shared" si="15"/>
        <v>0.08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/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>
        <v>51566153</v>
      </c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>
        <v>15285589</v>
      </c>
      <c r="E92" s="7">
        <v>29650185</v>
      </c>
      <c r="F92" s="8">
        <v>33288712</v>
      </c>
      <c r="G92" s="6"/>
      <c r="H92" s="6">
        <v>7153</v>
      </c>
      <c r="I92" s="9"/>
      <c r="J92" s="10">
        <v>43325808</v>
      </c>
      <c r="K92" s="6">
        <v>45884572</v>
      </c>
      <c r="L92" s="26">
        <v>48545877</v>
      </c>
    </row>
    <row r="93" spans="1:12" ht="13.5">
      <c r="A93" s="87" t="s">
        <v>103</v>
      </c>
      <c r="B93" s="71"/>
      <c r="C93" s="72">
        <f>SUM(C89:C92)</f>
        <v>0</v>
      </c>
      <c r="D93" s="72">
        <f aca="true" t="shared" si="16" ref="D93:L93">SUM(D89:D92)</f>
        <v>15285589</v>
      </c>
      <c r="E93" s="73">
        <f t="shared" si="16"/>
        <v>29650185</v>
      </c>
      <c r="F93" s="74">
        <f t="shared" si="16"/>
        <v>33288712</v>
      </c>
      <c r="G93" s="72">
        <f t="shared" si="16"/>
        <v>0</v>
      </c>
      <c r="H93" s="72">
        <f>SUM(H89:H92)</f>
        <v>51573306</v>
      </c>
      <c r="I93" s="75">
        <f t="shared" si="16"/>
        <v>0</v>
      </c>
      <c r="J93" s="76">
        <f t="shared" si="16"/>
        <v>43325808</v>
      </c>
      <c r="K93" s="72">
        <f t="shared" si="16"/>
        <v>45884572</v>
      </c>
      <c r="L93" s="121">
        <f t="shared" si="16"/>
        <v>48545877</v>
      </c>
    </row>
    <row r="94" spans="1:12" ht="13.5">
      <c r="A94" s="1" t="s">
        <v>95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96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97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98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99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100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101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102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84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604088000</v>
      </c>
      <c r="D5" s="40">
        <f aca="true" t="shared" si="0" ref="D5:L5">SUM(D11:D18)</f>
        <v>434292000</v>
      </c>
      <c r="E5" s="41">
        <f t="shared" si="0"/>
        <v>1863353909</v>
      </c>
      <c r="F5" s="42">
        <f t="shared" si="0"/>
        <v>1160792700</v>
      </c>
      <c r="G5" s="40">
        <f t="shared" si="0"/>
        <v>1160792700</v>
      </c>
      <c r="H5" s="40">
        <f>SUM(H11:H18)</f>
        <v>970624626</v>
      </c>
      <c r="I5" s="43">
        <f t="shared" si="0"/>
        <v>810395059</v>
      </c>
      <c r="J5" s="44">
        <f t="shared" si="0"/>
        <v>1184669860</v>
      </c>
      <c r="K5" s="40">
        <f t="shared" si="0"/>
        <v>1192943926</v>
      </c>
      <c r="L5" s="41">
        <f t="shared" si="0"/>
        <v>1209396096</v>
      </c>
    </row>
    <row r="6" spans="1:12" ht="13.5">
      <c r="A6" s="46" t="s">
        <v>19</v>
      </c>
      <c r="B6" s="47"/>
      <c r="C6" s="6"/>
      <c r="D6" s="6"/>
      <c r="E6" s="7">
        <v>10759072</v>
      </c>
      <c r="F6" s="8">
        <v>2773000</v>
      </c>
      <c r="G6" s="6">
        <v>2773000</v>
      </c>
      <c r="H6" s="6"/>
      <c r="I6" s="9"/>
      <c r="J6" s="10">
        <v>2931000</v>
      </c>
      <c r="K6" s="6">
        <v>3085000</v>
      </c>
      <c r="L6" s="7">
        <v>3258000</v>
      </c>
    </row>
    <row r="7" spans="1:12" ht="13.5">
      <c r="A7" s="46" t="s">
        <v>20</v>
      </c>
      <c r="B7" s="47"/>
      <c r="C7" s="6"/>
      <c r="D7" s="6"/>
      <c r="E7" s="7"/>
      <c r="F7" s="8"/>
      <c r="G7" s="6"/>
      <c r="H7" s="6"/>
      <c r="I7" s="9"/>
      <c r="J7" s="10"/>
      <c r="K7" s="6"/>
      <c r="L7" s="7"/>
    </row>
    <row r="8" spans="1:12" ht="13.5">
      <c r="A8" s="46" t="s">
        <v>21</v>
      </c>
      <c r="B8" s="47"/>
      <c r="C8" s="6">
        <v>594699000</v>
      </c>
      <c r="D8" s="6">
        <v>422376000</v>
      </c>
      <c r="E8" s="7">
        <v>1752370997</v>
      </c>
      <c r="F8" s="8">
        <v>1062021000</v>
      </c>
      <c r="G8" s="6">
        <v>1062021000</v>
      </c>
      <c r="H8" s="6">
        <v>885843221</v>
      </c>
      <c r="I8" s="9">
        <v>809271875</v>
      </c>
      <c r="J8" s="10">
        <v>1096718000</v>
      </c>
      <c r="K8" s="6">
        <v>1126437000</v>
      </c>
      <c r="L8" s="7">
        <v>1139787000</v>
      </c>
    </row>
    <row r="9" spans="1:12" ht="13.5">
      <c r="A9" s="46" t="s">
        <v>22</v>
      </c>
      <c r="B9" s="47"/>
      <c r="C9" s="6"/>
      <c r="D9" s="6"/>
      <c r="E9" s="7">
        <v>79514568</v>
      </c>
      <c r="F9" s="8">
        <v>2350000</v>
      </c>
      <c r="G9" s="6">
        <v>2350000</v>
      </c>
      <c r="H9" s="6">
        <v>61969945</v>
      </c>
      <c r="I9" s="9"/>
      <c r="J9" s="10">
        <v>2467500</v>
      </c>
      <c r="K9" s="6">
        <v>2613083</v>
      </c>
      <c r="L9" s="7">
        <v>2764641</v>
      </c>
    </row>
    <row r="10" spans="1:12" ht="13.5">
      <c r="A10" s="46" t="s">
        <v>23</v>
      </c>
      <c r="B10" s="47"/>
      <c r="C10" s="6">
        <v>9389000</v>
      </c>
      <c r="D10" s="6">
        <v>11916000</v>
      </c>
      <c r="E10" s="7"/>
      <c r="F10" s="8">
        <v>600000</v>
      </c>
      <c r="G10" s="6">
        <v>600000</v>
      </c>
      <c r="H10" s="6">
        <v>585600</v>
      </c>
      <c r="I10" s="9"/>
      <c r="J10" s="10">
        <v>3800000</v>
      </c>
      <c r="K10" s="6">
        <v>4024200</v>
      </c>
      <c r="L10" s="7">
        <v>4257604</v>
      </c>
    </row>
    <row r="11" spans="1:12" ht="13.5">
      <c r="A11" s="48" t="s">
        <v>24</v>
      </c>
      <c r="B11" s="47"/>
      <c r="C11" s="21">
        <f>SUM(C6:C10)</f>
        <v>604088000</v>
      </c>
      <c r="D11" s="21">
        <f aca="true" t="shared" si="1" ref="D11:L11">SUM(D6:D10)</f>
        <v>434292000</v>
      </c>
      <c r="E11" s="22">
        <f t="shared" si="1"/>
        <v>1842644637</v>
      </c>
      <c r="F11" s="23">
        <f t="shared" si="1"/>
        <v>1067744000</v>
      </c>
      <c r="G11" s="21">
        <f t="shared" si="1"/>
        <v>1067744000</v>
      </c>
      <c r="H11" s="21">
        <f>SUM(H6:H10)</f>
        <v>948398766</v>
      </c>
      <c r="I11" s="24">
        <f t="shared" si="1"/>
        <v>809271875</v>
      </c>
      <c r="J11" s="25">
        <f t="shared" si="1"/>
        <v>1105916500</v>
      </c>
      <c r="K11" s="21">
        <f t="shared" si="1"/>
        <v>1136159283</v>
      </c>
      <c r="L11" s="22">
        <f t="shared" si="1"/>
        <v>1150067245</v>
      </c>
    </row>
    <row r="12" spans="1:12" ht="13.5">
      <c r="A12" s="49" t="s">
        <v>25</v>
      </c>
      <c r="B12" s="39"/>
      <c r="C12" s="6"/>
      <c r="D12" s="6"/>
      <c r="E12" s="7"/>
      <c r="F12" s="8">
        <v>26833700</v>
      </c>
      <c r="G12" s="6">
        <v>26833700</v>
      </c>
      <c r="H12" s="6">
        <v>6418843</v>
      </c>
      <c r="I12" s="9"/>
      <c r="J12" s="10">
        <v>14800000</v>
      </c>
      <c r="K12" s="6">
        <v>4236000</v>
      </c>
      <c r="L12" s="7">
        <v>4481688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/>
      <c r="D15" s="6"/>
      <c r="E15" s="7">
        <v>18727473</v>
      </c>
      <c r="F15" s="8">
        <v>58115000</v>
      </c>
      <c r="G15" s="6">
        <v>58115000</v>
      </c>
      <c r="H15" s="6">
        <v>15777817</v>
      </c>
      <c r="I15" s="9">
        <v>318000</v>
      </c>
      <c r="J15" s="10">
        <v>61353360</v>
      </c>
      <c r="K15" s="6">
        <v>49375243</v>
      </c>
      <c r="L15" s="7">
        <v>51934066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>
        <v>1981799</v>
      </c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>
        <v>8100000</v>
      </c>
      <c r="G18" s="16">
        <v>8100000</v>
      </c>
      <c r="H18" s="16">
        <v>29200</v>
      </c>
      <c r="I18" s="19">
        <v>805184</v>
      </c>
      <c r="J18" s="20">
        <v>2600000</v>
      </c>
      <c r="K18" s="16">
        <v>3173400</v>
      </c>
      <c r="L18" s="17">
        <v>2913097</v>
      </c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60800000</v>
      </c>
      <c r="G20" s="53">
        <f t="shared" si="2"/>
        <v>60800000</v>
      </c>
      <c r="H20" s="53">
        <f>SUM(H26:H33)</f>
        <v>41539042</v>
      </c>
      <c r="I20" s="56">
        <f t="shared" si="2"/>
        <v>0</v>
      </c>
      <c r="J20" s="57">
        <f t="shared" si="2"/>
        <v>78562665</v>
      </c>
      <c r="K20" s="53">
        <f t="shared" si="2"/>
        <v>81375074</v>
      </c>
      <c r="L20" s="54">
        <f t="shared" si="2"/>
        <v>45561961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>
        <v>1732500</v>
      </c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>
        <v>57800000</v>
      </c>
      <c r="G23" s="6">
        <v>57800000</v>
      </c>
      <c r="H23" s="6">
        <v>39044250</v>
      </c>
      <c r="I23" s="9"/>
      <c r="J23" s="10">
        <v>76830165</v>
      </c>
      <c r="K23" s="6">
        <v>81375074</v>
      </c>
      <c r="L23" s="7">
        <v>45561961</v>
      </c>
    </row>
    <row r="24" spans="1:12" ht="13.5">
      <c r="A24" s="46" t="s">
        <v>22</v>
      </c>
      <c r="B24" s="47"/>
      <c r="C24" s="6"/>
      <c r="D24" s="6"/>
      <c r="E24" s="7"/>
      <c r="F24" s="8">
        <v>3000000</v>
      </c>
      <c r="G24" s="6">
        <v>3000000</v>
      </c>
      <c r="H24" s="6">
        <v>2494792</v>
      </c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60800000</v>
      </c>
      <c r="G26" s="21">
        <f t="shared" si="3"/>
        <v>60800000</v>
      </c>
      <c r="H26" s="21">
        <f>SUM(H21:H25)</f>
        <v>41539042</v>
      </c>
      <c r="I26" s="24">
        <f t="shared" si="3"/>
        <v>0</v>
      </c>
      <c r="J26" s="25">
        <f t="shared" si="3"/>
        <v>78562665</v>
      </c>
      <c r="K26" s="21">
        <f t="shared" si="3"/>
        <v>81375074</v>
      </c>
      <c r="L26" s="22">
        <f t="shared" si="3"/>
        <v>45561961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0</v>
      </c>
      <c r="D36" s="6">
        <f t="shared" si="4"/>
        <v>0</v>
      </c>
      <c r="E36" s="7">
        <f t="shared" si="4"/>
        <v>10759072</v>
      </c>
      <c r="F36" s="8">
        <f t="shared" si="4"/>
        <v>2773000</v>
      </c>
      <c r="G36" s="6">
        <f t="shared" si="4"/>
        <v>2773000</v>
      </c>
      <c r="H36" s="6">
        <f>H6+H21</f>
        <v>0</v>
      </c>
      <c r="I36" s="9">
        <f t="shared" si="4"/>
        <v>0</v>
      </c>
      <c r="J36" s="10">
        <f t="shared" si="4"/>
        <v>4663500</v>
      </c>
      <c r="K36" s="6">
        <f t="shared" si="4"/>
        <v>3085000</v>
      </c>
      <c r="L36" s="7">
        <f t="shared" si="4"/>
        <v>3258000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0</v>
      </c>
      <c r="E37" s="7">
        <f t="shared" si="4"/>
        <v>0</v>
      </c>
      <c r="F37" s="8">
        <f t="shared" si="4"/>
        <v>0</v>
      </c>
      <c r="G37" s="6">
        <f t="shared" si="4"/>
        <v>0</v>
      </c>
      <c r="H37" s="6">
        <f>H7+H22</f>
        <v>0</v>
      </c>
      <c r="I37" s="9">
        <f t="shared" si="4"/>
        <v>0</v>
      </c>
      <c r="J37" s="10">
        <f t="shared" si="4"/>
        <v>0</v>
      </c>
      <c r="K37" s="6">
        <f t="shared" si="4"/>
        <v>0</v>
      </c>
      <c r="L37" s="7">
        <f t="shared" si="4"/>
        <v>0</v>
      </c>
    </row>
    <row r="38" spans="1:12" ht="13.5">
      <c r="A38" s="46" t="s">
        <v>21</v>
      </c>
      <c r="B38" s="47"/>
      <c r="C38" s="6">
        <f t="shared" si="4"/>
        <v>594699000</v>
      </c>
      <c r="D38" s="6">
        <f t="shared" si="4"/>
        <v>422376000</v>
      </c>
      <c r="E38" s="7">
        <f t="shared" si="4"/>
        <v>1752370997</v>
      </c>
      <c r="F38" s="8">
        <f t="shared" si="4"/>
        <v>1119821000</v>
      </c>
      <c r="G38" s="6">
        <f t="shared" si="4"/>
        <v>1119821000</v>
      </c>
      <c r="H38" s="6">
        <f>H8+H23</f>
        <v>924887471</v>
      </c>
      <c r="I38" s="9">
        <f t="shared" si="4"/>
        <v>809271875</v>
      </c>
      <c r="J38" s="10">
        <f t="shared" si="4"/>
        <v>1173548165</v>
      </c>
      <c r="K38" s="6">
        <f t="shared" si="4"/>
        <v>1207812074</v>
      </c>
      <c r="L38" s="7">
        <f t="shared" si="4"/>
        <v>1185348961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79514568</v>
      </c>
      <c r="F39" s="8">
        <f t="shared" si="4"/>
        <v>5350000</v>
      </c>
      <c r="G39" s="6">
        <f t="shared" si="4"/>
        <v>5350000</v>
      </c>
      <c r="H39" s="6">
        <f>H9+H24</f>
        <v>64464737</v>
      </c>
      <c r="I39" s="9">
        <f t="shared" si="4"/>
        <v>0</v>
      </c>
      <c r="J39" s="10">
        <f t="shared" si="4"/>
        <v>2467500</v>
      </c>
      <c r="K39" s="6">
        <f t="shared" si="4"/>
        <v>2613083</v>
      </c>
      <c r="L39" s="7">
        <f t="shared" si="4"/>
        <v>2764641</v>
      </c>
    </row>
    <row r="40" spans="1:12" ht="13.5">
      <c r="A40" s="46" t="s">
        <v>23</v>
      </c>
      <c r="B40" s="47"/>
      <c r="C40" s="6">
        <f t="shared" si="4"/>
        <v>9389000</v>
      </c>
      <c r="D40" s="6">
        <f t="shared" si="4"/>
        <v>11916000</v>
      </c>
      <c r="E40" s="7">
        <f t="shared" si="4"/>
        <v>0</v>
      </c>
      <c r="F40" s="8">
        <f t="shared" si="4"/>
        <v>600000</v>
      </c>
      <c r="G40" s="6">
        <f t="shared" si="4"/>
        <v>600000</v>
      </c>
      <c r="H40" s="6">
        <f>H10+H25</f>
        <v>585600</v>
      </c>
      <c r="I40" s="9">
        <f t="shared" si="4"/>
        <v>0</v>
      </c>
      <c r="J40" s="10">
        <f t="shared" si="4"/>
        <v>3800000</v>
      </c>
      <c r="K40" s="6">
        <f t="shared" si="4"/>
        <v>4024200</v>
      </c>
      <c r="L40" s="7">
        <f t="shared" si="4"/>
        <v>4257604</v>
      </c>
    </row>
    <row r="41" spans="1:12" ht="13.5">
      <c r="A41" s="48" t="s">
        <v>24</v>
      </c>
      <c r="B41" s="47"/>
      <c r="C41" s="21">
        <f>SUM(C36:C40)</f>
        <v>604088000</v>
      </c>
      <c r="D41" s="21">
        <f aca="true" t="shared" si="5" ref="D41:L41">SUM(D36:D40)</f>
        <v>434292000</v>
      </c>
      <c r="E41" s="22">
        <f t="shared" si="5"/>
        <v>1842644637</v>
      </c>
      <c r="F41" s="23">
        <f t="shared" si="5"/>
        <v>1128544000</v>
      </c>
      <c r="G41" s="21">
        <f t="shared" si="5"/>
        <v>1128544000</v>
      </c>
      <c r="H41" s="21">
        <f>SUM(H36:H40)</f>
        <v>989937808</v>
      </c>
      <c r="I41" s="24">
        <f t="shared" si="5"/>
        <v>809271875</v>
      </c>
      <c r="J41" s="25">
        <f t="shared" si="5"/>
        <v>1184479165</v>
      </c>
      <c r="K41" s="21">
        <f t="shared" si="5"/>
        <v>1217534357</v>
      </c>
      <c r="L41" s="22">
        <f t="shared" si="5"/>
        <v>1195629206</v>
      </c>
    </row>
    <row r="42" spans="1:12" ht="13.5">
      <c r="A42" s="49" t="s">
        <v>25</v>
      </c>
      <c r="B42" s="39"/>
      <c r="C42" s="6">
        <f t="shared" si="4"/>
        <v>0</v>
      </c>
      <c r="D42" s="6">
        <f t="shared" si="4"/>
        <v>0</v>
      </c>
      <c r="E42" s="61">
        <f t="shared" si="4"/>
        <v>0</v>
      </c>
      <c r="F42" s="62">
        <f t="shared" si="4"/>
        <v>26833700</v>
      </c>
      <c r="G42" s="60">
        <f t="shared" si="4"/>
        <v>26833700</v>
      </c>
      <c r="H42" s="60">
        <f t="shared" si="4"/>
        <v>6418843</v>
      </c>
      <c r="I42" s="63">
        <f t="shared" si="4"/>
        <v>0</v>
      </c>
      <c r="J42" s="64">
        <f t="shared" si="4"/>
        <v>14800000</v>
      </c>
      <c r="K42" s="60">
        <f t="shared" si="4"/>
        <v>4236000</v>
      </c>
      <c r="L42" s="61">
        <f t="shared" si="4"/>
        <v>4481688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0</v>
      </c>
      <c r="D45" s="6">
        <f t="shared" si="4"/>
        <v>0</v>
      </c>
      <c r="E45" s="61">
        <f t="shared" si="4"/>
        <v>18727473</v>
      </c>
      <c r="F45" s="62">
        <f t="shared" si="4"/>
        <v>58115000</v>
      </c>
      <c r="G45" s="60">
        <f t="shared" si="4"/>
        <v>58115000</v>
      </c>
      <c r="H45" s="60">
        <f t="shared" si="4"/>
        <v>15777817</v>
      </c>
      <c r="I45" s="63">
        <f t="shared" si="4"/>
        <v>318000</v>
      </c>
      <c r="J45" s="64">
        <f t="shared" si="4"/>
        <v>61353360</v>
      </c>
      <c r="K45" s="60">
        <f t="shared" si="4"/>
        <v>49375243</v>
      </c>
      <c r="L45" s="61">
        <f t="shared" si="4"/>
        <v>51934066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1981799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8100000</v>
      </c>
      <c r="G48" s="60">
        <f t="shared" si="4"/>
        <v>8100000</v>
      </c>
      <c r="H48" s="60">
        <f t="shared" si="4"/>
        <v>29200</v>
      </c>
      <c r="I48" s="63">
        <f t="shared" si="4"/>
        <v>805184</v>
      </c>
      <c r="J48" s="64">
        <f t="shared" si="4"/>
        <v>2600000</v>
      </c>
      <c r="K48" s="60">
        <f t="shared" si="4"/>
        <v>3173400</v>
      </c>
      <c r="L48" s="61">
        <f t="shared" si="4"/>
        <v>2913097</v>
      </c>
    </row>
    <row r="49" spans="1:12" ht="13.5">
      <c r="A49" s="70" t="s">
        <v>37</v>
      </c>
      <c r="B49" s="71"/>
      <c r="C49" s="72">
        <f>SUM(C41:C48)</f>
        <v>604088000</v>
      </c>
      <c r="D49" s="72">
        <f aca="true" t="shared" si="6" ref="D49:L49">SUM(D41:D48)</f>
        <v>434292000</v>
      </c>
      <c r="E49" s="73">
        <f t="shared" si="6"/>
        <v>1863353909</v>
      </c>
      <c r="F49" s="74">
        <f t="shared" si="6"/>
        <v>1221592700</v>
      </c>
      <c r="G49" s="72">
        <f t="shared" si="6"/>
        <v>1221592700</v>
      </c>
      <c r="H49" s="72">
        <f>SUM(H41:H48)</f>
        <v>1012163668</v>
      </c>
      <c r="I49" s="75">
        <f t="shared" si="6"/>
        <v>810395059</v>
      </c>
      <c r="J49" s="76">
        <f t="shared" si="6"/>
        <v>1263232525</v>
      </c>
      <c r="K49" s="72">
        <f t="shared" si="6"/>
        <v>1274319000</v>
      </c>
      <c r="L49" s="73">
        <f t="shared" si="6"/>
        <v>1254958057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/>
      <c r="D52" s="6"/>
      <c r="E52" s="7">
        <v>10759072</v>
      </c>
      <c r="F52" s="8">
        <v>2773000</v>
      </c>
      <c r="G52" s="6">
        <v>2773000</v>
      </c>
      <c r="H52" s="6"/>
      <c r="I52" s="9"/>
      <c r="J52" s="10">
        <v>4663500</v>
      </c>
      <c r="K52" s="6">
        <v>3085000</v>
      </c>
      <c r="L52" s="7">
        <v>3258000</v>
      </c>
    </row>
    <row r="53" spans="1:12" ht="13.5">
      <c r="A53" s="79" t="s">
        <v>20</v>
      </c>
      <c r="B53" s="47"/>
      <c r="C53" s="6"/>
      <c r="D53" s="6"/>
      <c r="E53" s="7"/>
      <c r="F53" s="8"/>
      <c r="G53" s="6"/>
      <c r="H53" s="6"/>
      <c r="I53" s="9"/>
      <c r="J53" s="10"/>
      <c r="K53" s="6"/>
      <c r="L53" s="7"/>
    </row>
    <row r="54" spans="1:12" ht="13.5">
      <c r="A54" s="79" t="s">
        <v>21</v>
      </c>
      <c r="B54" s="47"/>
      <c r="C54" s="6">
        <v>594699000</v>
      </c>
      <c r="D54" s="6">
        <v>422376000</v>
      </c>
      <c r="E54" s="7">
        <v>1752370997</v>
      </c>
      <c r="F54" s="8">
        <v>1119821000</v>
      </c>
      <c r="G54" s="6">
        <v>1279862150</v>
      </c>
      <c r="H54" s="6"/>
      <c r="I54" s="9">
        <v>5372308323</v>
      </c>
      <c r="J54" s="10">
        <v>1173548165</v>
      </c>
      <c r="K54" s="6">
        <v>1207812074</v>
      </c>
      <c r="L54" s="7">
        <v>1185348961</v>
      </c>
    </row>
    <row r="55" spans="1:12" ht="13.5">
      <c r="A55" s="79" t="s">
        <v>22</v>
      </c>
      <c r="B55" s="47"/>
      <c r="C55" s="6"/>
      <c r="D55" s="6"/>
      <c r="E55" s="7">
        <v>79514568</v>
      </c>
      <c r="F55" s="8">
        <v>5350000</v>
      </c>
      <c r="G55" s="6">
        <v>5350000</v>
      </c>
      <c r="H55" s="6"/>
      <c r="I55" s="9"/>
      <c r="J55" s="10">
        <v>2467500</v>
      </c>
      <c r="K55" s="6">
        <v>2613083</v>
      </c>
      <c r="L55" s="7">
        <v>2764641</v>
      </c>
    </row>
    <row r="56" spans="1:12" ht="13.5">
      <c r="A56" s="79" t="s">
        <v>23</v>
      </c>
      <c r="B56" s="47"/>
      <c r="C56" s="6">
        <v>9389000</v>
      </c>
      <c r="D56" s="6">
        <v>11916000</v>
      </c>
      <c r="E56" s="7"/>
      <c r="F56" s="8">
        <v>600000</v>
      </c>
      <c r="G56" s="6">
        <v>600000</v>
      </c>
      <c r="H56" s="6"/>
      <c r="I56" s="9"/>
      <c r="J56" s="10">
        <v>3800000</v>
      </c>
      <c r="K56" s="6">
        <v>4024200</v>
      </c>
      <c r="L56" s="7">
        <v>4257604</v>
      </c>
    </row>
    <row r="57" spans="1:12" ht="13.5">
      <c r="A57" s="80" t="s">
        <v>24</v>
      </c>
      <c r="B57" s="47"/>
      <c r="C57" s="21">
        <f>SUM(C52:C56)</f>
        <v>604088000</v>
      </c>
      <c r="D57" s="21">
        <f aca="true" t="shared" si="7" ref="D57:L57">SUM(D52:D56)</f>
        <v>434292000</v>
      </c>
      <c r="E57" s="22">
        <f t="shared" si="7"/>
        <v>1842644637</v>
      </c>
      <c r="F57" s="23">
        <f t="shared" si="7"/>
        <v>1128544000</v>
      </c>
      <c r="G57" s="21">
        <f t="shared" si="7"/>
        <v>1288585150</v>
      </c>
      <c r="H57" s="21">
        <f>SUM(H52:H56)</f>
        <v>0</v>
      </c>
      <c r="I57" s="24">
        <f t="shared" si="7"/>
        <v>5372308323</v>
      </c>
      <c r="J57" s="25">
        <f t="shared" si="7"/>
        <v>1184479165</v>
      </c>
      <c r="K57" s="21">
        <f t="shared" si="7"/>
        <v>1217534357</v>
      </c>
      <c r="L57" s="22">
        <f t="shared" si="7"/>
        <v>1195629206</v>
      </c>
    </row>
    <row r="58" spans="1:12" ht="13.5">
      <c r="A58" s="77" t="s">
        <v>25</v>
      </c>
      <c r="B58" s="39"/>
      <c r="C58" s="6"/>
      <c r="D58" s="6"/>
      <c r="E58" s="7"/>
      <c r="F58" s="8">
        <v>26833700</v>
      </c>
      <c r="G58" s="6">
        <v>26833700</v>
      </c>
      <c r="H58" s="6"/>
      <c r="I58" s="9"/>
      <c r="J58" s="10">
        <v>14800000</v>
      </c>
      <c r="K58" s="6">
        <v>4236000</v>
      </c>
      <c r="L58" s="7">
        <v>4481688</v>
      </c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>
        <v>90000</v>
      </c>
      <c r="J59" s="15"/>
      <c r="K59" s="11"/>
      <c r="L59" s="12"/>
    </row>
    <row r="60" spans="1:12" ht="13.5">
      <c r="A60" s="77" t="s">
        <v>27</v>
      </c>
      <c r="B60" s="39"/>
      <c r="C60" s="6"/>
      <c r="D60" s="6"/>
      <c r="E60" s="7"/>
      <c r="F60" s="8"/>
      <c r="G60" s="6"/>
      <c r="H60" s="6"/>
      <c r="I60" s="9">
        <v>2200000</v>
      </c>
      <c r="J60" s="10"/>
      <c r="K60" s="6"/>
      <c r="L60" s="7"/>
    </row>
    <row r="61" spans="1:12" ht="13.5">
      <c r="A61" s="77" t="s">
        <v>28</v>
      </c>
      <c r="B61" s="39" t="s">
        <v>29</v>
      </c>
      <c r="C61" s="6"/>
      <c r="D61" s="6"/>
      <c r="E61" s="7">
        <v>18727473</v>
      </c>
      <c r="F61" s="8">
        <v>58115000</v>
      </c>
      <c r="G61" s="6">
        <v>58115000</v>
      </c>
      <c r="H61" s="6"/>
      <c r="I61" s="9">
        <v>318000</v>
      </c>
      <c r="J61" s="10">
        <v>61353360</v>
      </c>
      <c r="K61" s="6">
        <v>49375243</v>
      </c>
      <c r="L61" s="7">
        <v>51934066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>
        <v>1981799</v>
      </c>
      <c r="F63" s="8"/>
      <c r="G63" s="6"/>
      <c r="H63" s="6"/>
      <c r="I63" s="9">
        <v>20636697</v>
      </c>
      <c r="J63" s="10"/>
      <c r="K63" s="6"/>
      <c r="L63" s="7"/>
    </row>
    <row r="64" spans="1:12" ht="13.5">
      <c r="A64" s="77" t="s">
        <v>32</v>
      </c>
      <c r="B64" s="39"/>
      <c r="C64" s="6"/>
      <c r="D64" s="6"/>
      <c r="E64" s="7"/>
      <c r="F64" s="8">
        <v>8100000</v>
      </c>
      <c r="G64" s="6">
        <v>8100000</v>
      </c>
      <c r="H64" s="6"/>
      <c r="I64" s="9">
        <v>1901754</v>
      </c>
      <c r="J64" s="10">
        <v>2600000</v>
      </c>
      <c r="K64" s="6">
        <v>3173400</v>
      </c>
      <c r="L64" s="7">
        <v>2913097</v>
      </c>
    </row>
    <row r="65" spans="1:12" ht="13.5">
      <c r="A65" s="70" t="s">
        <v>40</v>
      </c>
      <c r="B65" s="71"/>
      <c r="C65" s="72">
        <f>SUM(C57:C64)</f>
        <v>604088000</v>
      </c>
      <c r="D65" s="72">
        <f aca="true" t="shared" si="8" ref="D65:L65">SUM(D57:D64)</f>
        <v>434292000</v>
      </c>
      <c r="E65" s="73">
        <f t="shared" si="8"/>
        <v>1863353909</v>
      </c>
      <c r="F65" s="74">
        <f t="shared" si="8"/>
        <v>1221592700</v>
      </c>
      <c r="G65" s="72">
        <f t="shared" si="8"/>
        <v>1381633850</v>
      </c>
      <c r="H65" s="72">
        <f>SUM(H57:H64)</f>
        <v>0</v>
      </c>
      <c r="I65" s="75">
        <f t="shared" si="8"/>
        <v>5397454774</v>
      </c>
      <c r="J65" s="82">
        <f t="shared" si="8"/>
        <v>1263232525</v>
      </c>
      <c r="K65" s="72">
        <f t="shared" si="8"/>
        <v>1274319000</v>
      </c>
      <c r="L65" s="73">
        <f t="shared" si="8"/>
        <v>1254958057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216624379</v>
      </c>
      <c r="D68" s="60">
        <v>268857000</v>
      </c>
      <c r="E68" s="61">
        <v>263915561</v>
      </c>
      <c r="F68" s="62">
        <v>160041150</v>
      </c>
      <c r="G68" s="60">
        <v>160041150</v>
      </c>
      <c r="H68" s="60"/>
      <c r="I68" s="63">
        <v>164455909</v>
      </c>
      <c r="J68" s="64">
        <v>168008208</v>
      </c>
      <c r="K68" s="60">
        <v>177999392</v>
      </c>
      <c r="L68" s="61">
        <v>188357796</v>
      </c>
    </row>
    <row r="69" spans="1:12" ht="13.5">
      <c r="A69" s="84" t="s">
        <v>43</v>
      </c>
      <c r="B69" s="39" t="s">
        <v>44</v>
      </c>
      <c r="C69" s="60">
        <f>SUM(C75:C79)</f>
        <v>0</v>
      </c>
      <c r="D69" s="60">
        <f aca="true" t="shared" si="9" ref="D69:L69">SUM(D75:D79)</f>
        <v>0</v>
      </c>
      <c r="E69" s="61">
        <f t="shared" si="9"/>
        <v>0</v>
      </c>
      <c r="F69" s="62">
        <f t="shared" si="9"/>
        <v>64318385</v>
      </c>
      <c r="G69" s="60">
        <f t="shared" si="9"/>
        <v>64318385</v>
      </c>
      <c r="H69" s="60">
        <f>SUM(H75:H79)</f>
        <v>0</v>
      </c>
      <c r="I69" s="63">
        <f t="shared" si="9"/>
        <v>86311406</v>
      </c>
      <c r="J69" s="64">
        <f t="shared" si="9"/>
        <v>87896804</v>
      </c>
      <c r="K69" s="60">
        <f t="shared" si="9"/>
        <v>83028516</v>
      </c>
      <c r="L69" s="61">
        <f t="shared" si="9"/>
        <v>87858030</v>
      </c>
    </row>
    <row r="70" spans="1:12" ht="13.5">
      <c r="A70" s="79" t="s">
        <v>19</v>
      </c>
      <c r="B70" s="47"/>
      <c r="C70" s="6"/>
      <c r="D70" s="6"/>
      <c r="E70" s="7"/>
      <c r="F70" s="8">
        <v>20000000</v>
      </c>
      <c r="G70" s="6">
        <v>20000000</v>
      </c>
      <c r="H70" s="6"/>
      <c r="I70" s="9"/>
      <c r="J70" s="10">
        <v>14000000</v>
      </c>
      <c r="K70" s="6">
        <v>6348000</v>
      </c>
      <c r="L70" s="7">
        <v>6716184</v>
      </c>
    </row>
    <row r="71" spans="1:12" ht="13.5">
      <c r="A71" s="79" t="s">
        <v>20</v>
      </c>
      <c r="B71" s="47"/>
      <c r="C71" s="6"/>
      <c r="D71" s="6"/>
      <c r="E71" s="7"/>
      <c r="F71" s="8"/>
      <c r="G71" s="6"/>
      <c r="H71" s="6"/>
      <c r="I71" s="9"/>
      <c r="J71" s="10"/>
      <c r="K71" s="6"/>
      <c r="L71" s="7"/>
    </row>
    <row r="72" spans="1:12" ht="13.5">
      <c r="A72" s="79" t="s">
        <v>21</v>
      </c>
      <c r="B72" s="47"/>
      <c r="C72" s="6"/>
      <c r="D72" s="6"/>
      <c r="E72" s="7"/>
      <c r="F72" s="8">
        <v>23200000</v>
      </c>
      <c r="G72" s="6">
        <v>23200000</v>
      </c>
      <c r="H72" s="6"/>
      <c r="I72" s="9">
        <v>86311406</v>
      </c>
      <c r="J72" s="10">
        <v>60267500</v>
      </c>
      <c r="K72" s="6">
        <v>62234783</v>
      </c>
      <c r="L72" s="7">
        <v>65844400</v>
      </c>
    </row>
    <row r="73" spans="1:12" ht="13.5">
      <c r="A73" s="79" t="s">
        <v>22</v>
      </c>
      <c r="B73" s="47"/>
      <c r="C73" s="6"/>
      <c r="D73" s="6"/>
      <c r="E73" s="7"/>
      <c r="F73" s="8">
        <v>8400000</v>
      </c>
      <c r="G73" s="6">
        <v>8400000</v>
      </c>
      <c r="H73" s="6"/>
      <c r="I73" s="9"/>
      <c r="J73" s="10"/>
      <c r="K73" s="6"/>
      <c r="L73" s="7"/>
    </row>
    <row r="74" spans="1:12" ht="13.5">
      <c r="A74" s="79" t="s">
        <v>23</v>
      </c>
      <c r="B74" s="47"/>
      <c r="C74" s="6"/>
      <c r="D74" s="6"/>
      <c r="E74" s="7"/>
      <c r="F74" s="8"/>
      <c r="G74" s="6"/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0</v>
      </c>
      <c r="D75" s="21">
        <f aca="true" t="shared" si="10" ref="D75:L75">SUM(D70:D74)</f>
        <v>0</v>
      </c>
      <c r="E75" s="22">
        <f t="shared" si="10"/>
        <v>0</v>
      </c>
      <c r="F75" s="23">
        <f t="shared" si="10"/>
        <v>51600000</v>
      </c>
      <c r="G75" s="21">
        <f t="shared" si="10"/>
        <v>51600000</v>
      </c>
      <c r="H75" s="21">
        <f>SUM(H70:H74)</f>
        <v>0</v>
      </c>
      <c r="I75" s="24">
        <f t="shared" si="10"/>
        <v>86311406</v>
      </c>
      <c r="J75" s="25">
        <f t="shared" si="10"/>
        <v>74267500</v>
      </c>
      <c r="K75" s="21">
        <f t="shared" si="10"/>
        <v>68582783</v>
      </c>
      <c r="L75" s="22">
        <f t="shared" si="10"/>
        <v>72560584</v>
      </c>
    </row>
    <row r="76" spans="1:12" ht="13.5">
      <c r="A76" s="86" t="s">
        <v>25</v>
      </c>
      <c r="B76" s="39"/>
      <c r="C76" s="6"/>
      <c r="D76" s="6"/>
      <c r="E76" s="7"/>
      <c r="F76" s="8">
        <v>218385</v>
      </c>
      <c r="G76" s="6">
        <v>218385</v>
      </c>
      <c r="H76" s="6"/>
      <c r="I76" s="9"/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/>
      <c r="D79" s="6"/>
      <c r="E79" s="7"/>
      <c r="F79" s="8">
        <v>12500000</v>
      </c>
      <c r="G79" s="6">
        <v>12500000</v>
      </c>
      <c r="H79" s="6"/>
      <c r="I79" s="9"/>
      <c r="J79" s="10">
        <v>13629304</v>
      </c>
      <c r="K79" s="6">
        <v>14445733</v>
      </c>
      <c r="L79" s="7">
        <v>15297446</v>
      </c>
    </row>
    <row r="80" spans="1:12" ht="13.5">
      <c r="A80" s="87" t="s">
        <v>46</v>
      </c>
      <c r="B80" s="71"/>
      <c r="C80" s="72">
        <f>SUM(C68:C69)</f>
        <v>216624379</v>
      </c>
      <c r="D80" s="72">
        <f aca="true" t="shared" si="11" ref="D80:L80">SUM(D68:D69)</f>
        <v>268857000</v>
      </c>
      <c r="E80" s="73">
        <f t="shared" si="11"/>
        <v>263915561</v>
      </c>
      <c r="F80" s="74">
        <f t="shared" si="11"/>
        <v>224359535</v>
      </c>
      <c r="G80" s="72">
        <f t="shared" si="11"/>
        <v>224359535</v>
      </c>
      <c r="H80" s="72">
        <f>SUM(H68:H69)</f>
        <v>0</v>
      </c>
      <c r="I80" s="75">
        <f t="shared" si="11"/>
        <v>250767315</v>
      </c>
      <c r="J80" s="76">
        <f t="shared" si="11"/>
        <v>255905012</v>
      </c>
      <c r="K80" s="72">
        <f t="shared" si="11"/>
        <v>261027908</v>
      </c>
      <c r="L80" s="73">
        <f t="shared" si="11"/>
        <v>276215826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91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0.0523779999650239</v>
      </c>
      <c r="G82" s="95">
        <f t="shared" si="12"/>
        <v>0.0523779999650239</v>
      </c>
      <c r="H82" s="95">
        <f t="shared" si="12"/>
        <v>0.042796196271245236</v>
      </c>
      <c r="I82" s="98">
        <f t="shared" si="12"/>
        <v>0</v>
      </c>
      <c r="J82" s="99">
        <f t="shared" si="12"/>
        <v>0.06631608319975323</v>
      </c>
      <c r="K82" s="95">
        <f t="shared" si="12"/>
        <v>0.06821366220695271</v>
      </c>
      <c r="L82" s="96">
        <f t="shared" si="12"/>
        <v>0.037673315757090056</v>
      </c>
    </row>
    <row r="83" spans="1:12" ht="13.5">
      <c r="A83" s="93" t="s">
        <v>92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0.37990229387879304</v>
      </c>
      <c r="G83" s="95">
        <f t="shared" si="13"/>
        <v>0.37990229387879304</v>
      </c>
      <c r="H83" s="95">
        <f t="shared" si="13"/>
        <v>0</v>
      </c>
      <c r="I83" s="98">
        <f t="shared" si="13"/>
        <v>0</v>
      </c>
      <c r="J83" s="99">
        <f t="shared" si="13"/>
        <v>0.4676120645248475</v>
      </c>
      <c r="K83" s="95">
        <f t="shared" si="13"/>
        <v>0.457164898630665</v>
      </c>
      <c r="L83" s="96">
        <f t="shared" si="13"/>
        <v>0.2418904975932082</v>
      </c>
    </row>
    <row r="84" spans="1:12" ht="13.5">
      <c r="A84" s="93" t="s">
        <v>93</v>
      </c>
      <c r="B84" s="94"/>
      <c r="C84" s="95">
        <f aca="true" t="shared" si="14" ref="C84:L84">IF(ISERROR(ROUND(C69/C65,3)),0,(ROUND(C69/C65,3)))</f>
        <v>0</v>
      </c>
      <c r="D84" s="95">
        <f t="shared" si="14"/>
        <v>0</v>
      </c>
      <c r="E84" s="96">
        <f t="shared" si="14"/>
        <v>0</v>
      </c>
      <c r="F84" s="97">
        <f t="shared" si="14"/>
        <v>0.053</v>
      </c>
      <c r="G84" s="95">
        <f t="shared" si="14"/>
        <v>0.047</v>
      </c>
      <c r="H84" s="95">
        <f t="shared" si="14"/>
        <v>0</v>
      </c>
      <c r="I84" s="98">
        <f t="shared" si="14"/>
        <v>0.016</v>
      </c>
      <c r="J84" s="99">
        <f t="shared" si="14"/>
        <v>0.07</v>
      </c>
      <c r="K84" s="95">
        <f t="shared" si="14"/>
        <v>0.065</v>
      </c>
      <c r="L84" s="96">
        <f t="shared" si="14"/>
        <v>0.07</v>
      </c>
    </row>
    <row r="85" spans="1:12" ht="13.5">
      <c r="A85" s="93" t="s">
        <v>94</v>
      </c>
      <c r="B85" s="94"/>
      <c r="C85" s="95">
        <f aca="true" t="shared" si="15" ref="C85:L85">IF(ISERROR(ROUND((C20+C69)/C65,2)),0,(ROUND((C20+C69)/C65,2)))</f>
        <v>0</v>
      </c>
      <c r="D85" s="95">
        <f t="shared" si="15"/>
        <v>0</v>
      </c>
      <c r="E85" s="96">
        <f t="shared" si="15"/>
        <v>0</v>
      </c>
      <c r="F85" s="97">
        <f t="shared" si="15"/>
        <v>0.1</v>
      </c>
      <c r="G85" s="95">
        <f t="shared" si="15"/>
        <v>0.09</v>
      </c>
      <c r="H85" s="95">
        <f t="shared" si="15"/>
        <v>0</v>
      </c>
      <c r="I85" s="98">
        <f t="shared" si="15"/>
        <v>0.02</v>
      </c>
      <c r="J85" s="99">
        <f t="shared" si="15"/>
        <v>0.13</v>
      </c>
      <c r="K85" s="95">
        <f t="shared" si="15"/>
        <v>0.13</v>
      </c>
      <c r="L85" s="96">
        <f t="shared" si="15"/>
        <v>0.11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>
        <v>57918385</v>
      </c>
      <c r="H90" s="11">
        <v>50974532</v>
      </c>
      <c r="I90" s="14">
        <v>57918385</v>
      </c>
      <c r="J90" s="15">
        <v>60259304</v>
      </c>
      <c r="K90" s="11">
        <v>55336603</v>
      </c>
      <c r="L90" s="27">
        <v>58546126</v>
      </c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/>
      <c r="I92" s="9"/>
      <c r="J92" s="10"/>
      <c r="K92" s="6"/>
      <c r="L92" s="26"/>
    </row>
    <row r="93" spans="1:12" ht="13.5">
      <c r="A93" s="87" t="s">
        <v>103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0</v>
      </c>
      <c r="G93" s="72">
        <f t="shared" si="16"/>
        <v>57918385</v>
      </c>
      <c r="H93" s="72">
        <f>SUM(H89:H92)</f>
        <v>50974532</v>
      </c>
      <c r="I93" s="75">
        <f t="shared" si="16"/>
        <v>57918385</v>
      </c>
      <c r="J93" s="76">
        <f t="shared" si="16"/>
        <v>60259304</v>
      </c>
      <c r="K93" s="72">
        <f t="shared" si="16"/>
        <v>55336603</v>
      </c>
      <c r="L93" s="121">
        <f t="shared" si="16"/>
        <v>58546126</v>
      </c>
    </row>
    <row r="94" spans="1:12" ht="13.5">
      <c r="A94" s="1" t="s">
        <v>95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96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97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98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99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100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101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102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85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90436757</v>
      </c>
      <c r="D5" s="40">
        <f aca="true" t="shared" si="0" ref="D5:L5">SUM(D11:D18)</f>
        <v>104247764</v>
      </c>
      <c r="E5" s="41">
        <f t="shared" si="0"/>
        <v>101503395</v>
      </c>
      <c r="F5" s="42">
        <f t="shared" si="0"/>
        <v>154046400</v>
      </c>
      <c r="G5" s="40">
        <f t="shared" si="0"/>
        <v>155393935</v>
      </c>
      <c r="H5" s="40">
        <f>SUM(H11:H18)</f>
        <v>133961062</v>
      </c>
      <c r="I5" s="43">
        <f t="shared" si="0"/>
        <v>138828928</v>
      </c>
      <c r="J5" s="44">
        <f t="shared" si="0"/>
        <v>170708272</v>
      </c>
      <c r="K5" s="40">
        <f t="shared" si="0"/>
        <v>170562676</v>
      </c>
      <c r="L5" s="41">
        <f t="shared" si="0"/>
        <v>217232252</v>
      </c>
    </row>
    <row r="6" spans="1:12" ht="13.5">
      <c r="A6" s="46" t="s">
        <v>19</v>
      </c>
      <c r="B6" s="47"/>
      <c r="C6" s="6">
        <v>48603633</v>
      </c>
      <c r="D6" s="6">
        <v>39530083</v>
      </c>
      <c r="E6" s="7">
        <v>32822053</v>
      </c>
      <c r="F6" s="8"/>
      <c r="G6" s="6">
        <v>40049281</v>
      </c>
      <c r="H6" s="6">
        <v>38726672</v>
      </c>
      <c r="I6" s="9">
        <v>34625562</v>
      </c>
      <c r="J6" s="10">
        <v>38601148</v>
      </c>
      <c r="K6" s="6">
        <v>46997996</v>
      </c>
      <c r="L6" s="7">
        <v>127232252</v>
      </c>
    </row>
    <row r="7" spans="1:12" ht="13.5">
      <c r="A7" s="46" t="s">
        <v>20</v>
      </c>
      <c r="B7" s="47"/>
      <c r="C7" s="6">
        <v>12517416</v>
      </c>
      <c r="D7" s="6">
        <v>21366632</v>
      </c>
      <c r="E7" s="7">
        <v>29038321</v>
      </c>
      <c r="F7" s="8">
        <v>118010800</v>
      </c>
      <c r="G7" s="6">
        <v>80000000</v>
      </c>
      <c r="H7" s="6">
        <v>65828566</v>
      </c>
      <c r="I7" s="9">
        <v>70534635</v>
      </c>
      <c r="J7" s="10">
        <v>89380000</v>
      </c>
      <c r="K7" s="6">
        <v>90000000</v>
      </c>
      <c r="L7" s="7">
        <v>90000000</v>
      </c>
    </row>
    <row r="8" spans="1:12" ht="13.5">
      <c r="A8" s="46" t="s">
        <v>21</v>
      </c>
      <c r="B8" s="47"/>
      <c r="C8" s="6"/>
      <c r="D8" s="6"/>
      <c r="E8" s="7"/>
      <c r="F8" s="8"/>
      <c r="G8" s="6"/>
      <c r="H8" s="6"/>
      <c r="I8" s="9"/>
      <c r="J8" s="10"/>
      <c r="K8" s="6"/>
      <c r="L8" s="7"/>
    </row>
    <row r="9" spans="1:12" ht="13.5">
      <c r="A9" s="46" t="s">
        <v>22</v>
      </c>
      <c r="B9" s="47"/>
      <c r="C9" s="6"/>
      <c r="D9" s="6"/>
      <c r="E9" s="7"/>
      <c r="F9" s="8"/>
      <c r="G9" s="6"/>
      <c r="H9" s="6"/>
      <c r="I9" s="9"/>
      <c r="J9" s="10"/>
      <c r="K9" s="6"/>
      <c r="L9" s="7"/>
    </row>
    <row r="10" spans="1:12" ht="13.5">
      <c r="A10" s="46" t="s">
        <v>23</v>
      </c>
      <c r="B10" s="47"/>
      <c r="C10" s="6">
        <v>313053</v>
      </c>
      <c r="D10" s="6">
        <v>2205890</v>
      </c>
      <c r="E10" s="7">
        <v>8685848</v>
      </c>
      <c r="F10" s="8">
        <v>3900000</v>
      </c>
      <c r="G10" s="6">
        <v>5195852</v>
      </c>
      <c r="H10" s="6">
        <v>842250</v>
      </c>
      <c r="I10" s="9">
        <v>1319191</v>
      </c>
      <c r="J10" s="10"/>
      <c r="K10" s="6"/>
      <c r="L10" s="7"/>
    </row>
    <row r="11" spans="1:12" ht="13.5">
      <c r="A11" s="48" t="s">
        <v>24</v>
      </c>
      <c r="B11" s="47"/>
      <c r="C11" s="21">
        <f>SUM(C6:C10)</f>
        <v>61434102</v>
      </c>
      <c r="D11" s="21">
        <f aca="true" t="shared" si="1" ref="D11:L11">SUM(D6:D10)</f>
        <v>63102605</v>
      </c>
      <c r="E11" s="22">
        <f t="shared" si="1"/>
        <v>70546222</v>
      </c>
      <c r="F11" s="23">
        <f t="shared" si="1"/>
        <v>121910800</v>
      </c>
      <c r="G11" s="21">
        <f t="shared" si="1"/>
        <v>125245133</v>
      </c>
      <c r="H11" s="21">
        <f>SUM(H6:H10)</f>
        <v>105397488</v>
      </c>
      <c r="I11" s="24">
        <f t="shared" si="1"/>
        <v>106479388</v>
      </c>
      <c r="J11" s="25">
        <f t="shared" si="1"/>
        <v>127981148</v>
      </c>
      <c r="K11" s="21">
        <f t="shared" si="1"/>
        <v>136997996</v>
      </c>
      <c r="L11" s="22">
        <f t="shared" si="1"/>
        <v>217232252</v>
      </c>
    </row>
    <row r="12" spans="1:12" ht="13.5">
      <c r="A12" s="49" t="s">
        <v>25</v>
      </c>
      <c r="B12" s="39"/>
      <c r="C12" s="6">
        <v>10108612</v>
      </c>
      <c r="D12" s="6">
        <v>7640270</v>
      </c>
      <c r="E12" s="7">
        <v>10885824</v>
      </c>
      <c r="F12" s="8">
        <v>7650600</v>
      </c>
      <c r="G12" s="6">
        <v>7815100</v>
      </c>
      <c r="H12" s="6">
        <v>9434618</v>
      </c>
      <c r="I12" s="9">
        <v>10786922</v>
      </c>
      <c r="J12" s="10">
        <v>8982452</v>
      </c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18272652</v>
      </c>
      <c r="D15" s="6">
        <v>33504889</v>
      </c>
      <c r="E15" s="7">
        <v>20071349</v>
      </c>
      <c r="F15" s="8">
        <v>24385000</v>
      </c>
      <c r="G15" s="6">
        <v>18003702</v>
      </c>
      <c r="H15" s="6">
        <v>16001439</v>
      </c>
      <c r="I15" s="9">
        <v>18230453</v>
      </c>
      <c r="J15" s="10">
        <v>33544672</v>
      </c>
      <c r="K15" s="6">
        <v>33564680</v>
      </c>
      <c r="L15" s="7"/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>
        <v>621391</v>
      </c>
      <c r="D18" s="16"/>
      <c r="E18" s="17"/>
      <c r="F18" s="18">
        <v>100000</v>
      </c>
      <c r="G18" s="16">
        <v>4330000</v>
      </c>
      <c r="H18" s="16">
        <v>3127517</v>
      </c>
      <c r="I18" s="19">
        <v>3332165</v>
      </c>
      <c r="J18" s="20">
        <v>200000</v>
      </c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48603633</v>
      </c>
      <c r="D36" s="6">
        <f t="shared" si="4"/>
        <v>39530083</v>
      </c>
      <c r="E36" s="7">
        <f t="shared" si="4"/>
        <v>32822053</v>
      </c>
      <c r="F36" s="8">
        <f t="shared" si="4"/>
        <v>0</v>
      </c>
      <c r="G36" s="6">
        <f t="shared" si="4"/>
        <v>40049281</v>
      </c>
      <c r="H36" s="6">
        <f>H6+H21</f>
        <v>38726672</v>
      </c>
      <c r="I36" s="9">
        <f t="shared" si="4"/>
        <v>34625562</v>
      </c>
      <c r="J36" s="10">
        <f t="shared" si="4"/>
        <v>38601148</v>
      </c>
      <c r="K36" s="6">
        <f t="shared" si="4"/>
        <v>46997996</v>
      </c>
      <c r="L36" s="7">
        <f t="shared" si="4"/>
        <v>127232252</v>
      </c>
    </row>
    <row r="37" spans="1:12" ht="13.5">
      <c r="A37" s="46" t="s">
        <v>20</v>
      </c>
      <c r="B37" s="47"/>
      <c r="C37" s="6">
        <f t="shared" si="4"/>
        <v>12517416</v>
      </c>
      <c r="D37" s="6">
        <f t="shared" si="4"/>
        <v>21366632</v>
      </c>
      <c r="E37" s="7">
        <f t="shared" si="4"/>
        <v>29038321</v>
      </c>
      <c r="F37" s="8">
        <f t="shared" si="4"/>
        <v>118010800</v>
      </c>
      <c r="G37" s="6">
        <f t="shared" si="4"/>
        <v>80000000</v>
      </c>
      <c r="H37" s="6">
        <f>H7+H22</f>
        <v>65828566</v>
      </c>
      <c r="I37" s="9">
        <f t="shared" si="4"/>
        <v>70534635</v>
      </c>
      <c r="J37" s="10">
        <f t="shared" si="4"/>
        <v>89380000</v>
      </c>
      <c r="K37" s="6">
        <f t="shared" si="4"/>
        <v>90000000</v>
      </c>
      <c r="L37" s="7">
        <f t="shared" si="4"/>
        <v>90000000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0</v>
      </c>
      <c r="E38" s="7">
        <f t="shared" si="4"/>
        <v>0</v>
      </c>
      <c r="F38" s="8">
        <f t="shared" si="4"/>
        <v>0</v>
      </c>
      <c r="G38" s="6">
        <f t="shared" si="4"/>
        <v>0</v>
      </c>
      <c r="H38" s="6">
        <f>H8+H23</f>
        <v>0</v>
      </c>
      <c r="I38" s="9">
        <f t="shared" si="4"/>
        <v>0</v>
      </c>
      <c r="J38" s="10">
        <f t="shared" si="4"/>
        <v>0</v>
      </c>
      <c r="K38" s="6">
        <f t="shared" si="4"/>
        <v>0</v>
      </c>
      <c r="L38" s="7">
        <f t="shared" si="4"/>
        <v>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0</v>
      </c>
      <c r="G39" s="6">
        <f t="shared" si="4"/>
        <v>0</v>
      </c>
      <c r="H39" s="6">
        <f>H9+H24</f>
        <v>0</v>
      </c>
      <c r="I39" s="9">
        <f t="shared" si="4"/>
        <v>0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313053</v>
      </c>
      <c r="D40" s="6">
        <f t="shared" si="4"/>
        <v>2205890</v>
      </c>
      <c r="E40" s="7">
        <f t="shared" si="4"/>
        <v>8685848</v>
      </c>
      <c r="F40" s="8">
        <f t="shared" si="4"/>
        <v>3900000</v>
      </c>
      <c r="G40" s="6">
        <f t="shared" si="4"/>
        <v>5195852</v>
      </c>
      <c r="H40" s="6">
        <f>H10+H25</f>
        <v>842250</v>
      </c>
      <c r="I40" s="9">
        <f t="shared" si="4"/>
        <v>1319191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61434102</v>
      </c>
      <c r="D41" s="21">
        <f aca="true" t="shared" si="5" ref="D41:L41">SUM(D36:D40)</f>
        <v>63102605</v>
      </c>
      <c r="E41" s="22">
        <f t="shared" si="5"/>
        <v>70546222</v>
      </c>
      <c r="F41" s="23">
        <f t="shared" si="5"/>
        <v>121910800</v>
      </c>
      <c r="G41" s="21">
        <f t="shared" si="5"/>
        <v>125245133</v>
      </c>
      <c r="H41" s="21">
        <f>SUM(H36:H40)</f>
        <v>105397488</v>
      </c>
      <c r="I41" s="24">
        <f t="shared" si="5"/>
        <v>106479388</v>
      </c>
      <c r="J41" s="25">
        <f t="shared" si="5"/>
        <v>127981148</v>
      </c>
      <c r="K41" s="21">
        <f t="shared" si="5"/>
        <v>136997996</v>
      </c>
      <c r="L41" s="22">
        <f t="shared" si="5"/>
        <v>217232252</v>
      </c>
    </row>
    <row r="42" spans="1:12" ht="13.5">
      <c r="A42" s="49" t="s">
        <v>25</v>
      </c>
      <c r="B42" s="39"/>
      <c r="C42" s="6">
        <f t="shared" si="4"/>
        <v>10108612</v>
      </c>
      <c r="D42" s="6">
        <f t="shared" si="4"/>
        <v>7640270</v>
      </c>
      <c r="E42" s="61">
        <f t="shared" si="4"/>
        <v>10885824</v>
      </c>
      <c r="F42" s="62">
        <f t="shared" si="4"/>
        <v>7650600</v>
      </c>
      <c r="G42" s="60">
        <f t="shared" si="4"/>
        <v>7815100</v>
      </c>
      <c r="H42" s="60">
        <f t="shared" si="4"/>
        <v>9434618</v>
      </c>
      <c r="I42" s="63">
        <f t="shared" si="4"/>
        <v>10786922</v>
      </c>
      <c r="J42" s="64">
        <f t="shared" si="4"/>
        <v>8982452</v>
      </c>
      <c r="K42" s="60">
        <f t="shared" si="4"/>
        <v>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18272652</v>
      </c>
      <c r="D45" s="6">
        <f t="shared" si="4"/>
        <v>33504889</v>
      </c>
      <c r="E45" s="61">
        <f t="shared" si="4"/>
        <v>20071349</v>
      </c>
      <c r="F45" s="62">
        <f t="shared" si="4"/>
        <v>24385000</v>
      </c>
      <c r="G45" s="60">
        <f t="shared" si="4"/>
        <v>18003702</v>
      </c>
      <c r="H45" s="60">
        <f t="shared" si="4"/>
        <v>16001439</v>
      </c>
      <c r="I45" s="63">
        <f t="shared" si="4"/>
        <v>18230453</v>
      </c>
      <c r="J45" s="64">
        <f t="shared" si="4"/>
        <v>33544672</v>
      </c>
      <c r="K45" s="60">
        <f t="shared" si="4"/>
        <v>33564680</v>
      </c>
      <c r="L45" s="61">
        <f t="shared" si="4"/>
        <v>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621391</v>
      </c>
      <c r="D48" s="6">
        <f t="shared" si="4"/>
        <v>0</v>
      </c>
      <c r="E48" s="61">
        <f t="shared" si="4"/>
        <v>0</v>
      </c>
      <c r="F48" s="62">
        <f t="shared" si="4"/>
        <v>100000</v>
      </c>
      <c r="G48" s="60">
        <f t="shared" si="4"/>
        <v>4330000</v>
      </c>
      <c r="H48" s="60">
        <f t="shared" si="4"/>
        <v>3127517</v>
      </c>
      <c r="I48" s="63">
        <f t="shared" si="4"/>
        <v>3332165</v>
      </c>
      <c r="J48" s="64">
        <f t="shared" si="4"/>
        <v>200000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90436757</v>
      </c>
      <c r="D49" s="72">
        <f aca="true" t="shared" si="6" ref="D49:L49">SUM(D41:D48)</f>
        <v>104247764</v>
      </c>
      <c r="E49" s="73">
        <f t="shared" si="6"/>
        <v>101503395</v>
      </c>
      <c r="F49" s="74">
        <f t="shared" si="6"/>
        <v>154046400</v>
      </c>
      <c r="G49" s="72">
        <f t="shared" si="6"/>
        <v>155393935</v>
      </c>
      <c r="H49" s="72">
        <f>SUM(H41:H48)</f>
        <v>133961062</v>
      </c>
      <c r="I49" s="75">
        <f t="shared" si="6"/>
        <v>138828928</v>
      </c>
      <c r="J49" s="76">
        <f t="shared" si="6"/>
        <v>170708272</v>
      </c>
      <c r="K49" s="72">
        <f t="shared" si="6"/>
        <v>170562676</v>
      </c>
      <c r="L49" s="73">
        <f t="shared" si="6"/>
        <v>217232252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288170518</v>
      </c>
      <c r="D52" s="6">
        <v>312140929</v>
      </c>
      <c r="E52" s="7">
        <v>352510955</v>
      </c>
      <c r="F52" s="8">
        <v>203120204</v>
      </c>
      <c r="G52" s="6">
        <v>335815276</v>
      </c>
      <c r="H52" s="6"/>
      <c r="I52" s="9">
        <v>386567943</v>
      </c>
      <c r="J52" s="10">
        <v>361630158</v>
      </c>
      <c r="K52" s="6">
        <v>237505712</v>
      </c>
      <c r="L52" s="7">
        <v>190228159</v>
      </c>
    </row>
    <row r="53" spans="1:12" ht="13.5">
      <c r="A53" s="79" t="s">
        <v>20</v>
      </c>
      <c r="B53" s="47"/>
      <c r="C53" s="6">
        <v>12517416</v>
      </c>
      <c r="D53" s="6">
        <v>21366632</v>
      </c>
      <c r="E53" s="7">
        <v>29038321</v>
      </c>
      <c r="F53" s="8">
        <v>283550634</v>
      </c>
      <c r="G53" s="6">
        <v>80000000</v>
      </c>
      <c r="H53" s="6"/>
      <c r="I53" s="9">
        <v>197075018</v>
      </c>
      <c r="J53" s="10">
        <v>212437371</v>
      </c>
      <c r="K53" s="6">
        <v>302762522</v>
      </c>
      <c r="L53" s="7">
        <v>392040434</v>
      </c>
    </row>
    <row r="54" spans="1:12" ht="13.5">
      <c r="A54" s="79" t="s">
        <v>21</v>
      </c>
      <c r="B54" s="47"/>
      <c r="C54" s="6"/>
      <c r="D54" s="6"/>
      <c r="E54" s="7"/>
      <c r="F54" s="8"/>
      <c r="G54" s="6"/>
      <c r="H54" s="6"/>
      <c r="I54" s="9"/>
      <c r="J54" s="10"/>
      <c r="K54" s="6"/>
      <c r="L54" s="7"/>
    </row>
    <row r="55" spans="1:12" ht="13.5">
      <c r="A55" s="79" t="s">
        <v>22</v>
      </c>
      <c r="B55" s="47"/>
      <c r="C55" s="6"/>
      <c r="D55" s="6"/>
      <c r="E55" s="7"/>
      <c r="F55" s="8"/>
      <c r="G55" s="6"/>
      <c r="H55" s="6"/>
      <c r="I55" s="9"/>
      <c r="J55" s="10"/>
      <c r="K55" s="6"/>
      <c r="L55" s="7"/>
    </row>
    <row r="56" spans="1:12" ht="13.5">
      <c r="A56" s="79" t="s">
        <v>23</v>
      </c>
      <c r="B56" s="47"/>
      <c r="C56" s="6">
        <v>51252761</v>
      </c>
      <c r="D56" s="6">
        <v>77296753</v>
      </c>
      <c r="E56" s="7">
        <v>94645976</v>
      </c>
      <c r="F56" s="8">
        <v>33673387</v>
      </c>
      <c r="G56" s="6">
        <v>131563922</v>
      </c>
      <c r="H56" s="6"/>
      <c r="I56" s="9">
        <v>29596556</v>
      </c>
      <c r="J56" s="10">
        <v>77296753</v>
      </c>
      <c r="K56" s="6">
        <v>76419353</v>
      </c>
      <c r="L56" s="7">
        <v>75480535</v>
      </c>
    </row>
    <row r="57" spans="1:12" ht="13.5">
      <c r="A57" s="80" t="s">
        <v>24</v>
      </c>
      <c r="B57" s="47"/>
      <c r="C57" s="21">
        <f>SUM(C52:C56)</f>
        <v>351940695</v>
      </c>
      <c r="D57" s="21">
        <f aca="true" t="shared" si="7" ref="D57:L57">SUM(D52:D56)</f>
        <v>410804314</v>
      </c>
      <c r="E57" s="22">
        <f t="shared" si="7"/>
        <v>476195252</v>
      </c>
      <c r="F57" s="23">
        <f t="shared" si="7"/>
        <v>520344225</v>
      </c>
      <c r="G57" s="21">
        <f t="shared" si="7"/>
        <v>547379198</v>
      </c>
      <c r="H57" s="21">
        <f>SUM(H52:H56)</f>
        <v>0</v>
      </c>
      <c r="I57" s="24">
        <f t="shared" si="7"/>
        <v>613239517</v>
      </c>
      <c r="J57" s="25">
        <f t="shared" si="7"/>
        <v>651364282</v>
      </c>
      <c r="K57" s="21">
        <f t="shared" si="7"/>
        <v>616687587</v>
      </c>
      <c r="L57" s="22">
        <f t="shared" si="7"/>
        <v>657749128</v>
      </c>
    </row>
    <row r="58" spans="1:12" ht="13.5">
      <c r="A58" s="77" t="s">
        <v>25</v>
      </c>
      <c r="B58" s="39"/>
      <c r="C58" s="6">
        <v>75982712</v>
      </c>
      <c r="D58" s="6">
        <v>79100740</v>
      </c>
      <c r="E58" s="7">
        <v>84635176</v>
      </c>
      <c r="F58" s="8">
        <v>301727829</v>
      </c>
      <c r="G58" s="6">
        <v>83372910</v>
      </c>
      <c r="H58" s="6"/>
      <c r="I58" s="9">
        <v>83107639</v>
      </c>
      <c r="J58" s="10">
        <v>75486642</v>
      </c>
      <c r="K58" s="6">
        <v>75015842</v>
      </c>
      <c r="L58" s="7">
        <v>73328163</v>
      </c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>
        <v>19570691</v>
      </c>
      <c r="K59" s="11">
        <v>19570691</v>
      </c>
      <c r="L59" s="12">
        <v>19570691</v>
      </c>
    </row>
    <row r="60" spans="1:12" ht="13.5">
      <c r="A60" s="77" t="s">
        <v>27</v>
      </c>
      <c r="B60" s="39"/>
      <c r="C60" s="6">
        <v>21890900</v>
      </c>
      <c r="D60" s="6">
        <v>19173900</v>
      </c>
      <c r="E60" s="7">
        <v>21614400</v>
      </c>
      <c r="F60" s="8">
        <v>19173900</v>
      </c>
      <c r="G60" s="6">
        <v>21614400</v>
      </c>
      <c r="H60" s="6"/>
      <c r="I60" s="9">
        <v>22034900</v>
      </c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92324325</v>
      </c>
      <c r="D61" s="6">
        <v>113864713</v>
      </c>
      <c r="E61" s="7">
        <v>121449219</v>
      </c>
      <c r="F61" s="8">
        <v>24385000</v>
      </c>
      <c r="G61" s="6">
        <v>124306594</v>
      </c>
      <c r="H61" s="6"/>
      <c r="I61" s="9">
        <v>90734364</v>
      </c>
      <c r="J61" s="10">
        <v>98935558</v>
      </c>
      <c r="K61" s="6">
        <v>130021272</v>
      </c>
      <c r="L61" s="7">
        <v>129228058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950897</v>
      </c>
      <c r="D64" s="6">
        <v>672497</v>
      </c>
      <c r="E64" s="7">
        <v>420740</v>
      </c>
      <c r="F64" s="8">
        <v>2989621</v>
      </c>
      <c r="G64" s="6">
        <v>5002497</v>
      </c>
      <c r="H64" s="6"/>
      <c r="I64" s="9">
        <v>3103975</v>
      </c>
      <c r="J64" s="10">
        <v>200001</v>
      </c>
      <c r="K64" s="6">
        <v>380001</v>
      </c>
      <c r="L64" s="7">
        <v>380001</v>
      </c>
    </row>
    <row r="65" spans="1:12" ht="13.5">
      <c r="A65" s="70" t="s">
        <v>40</v>
      </c>
      <c r="B65" s="71"/>
      <c r="C65" s="72">
        <f>SUM(C57:C64)</f>
        <v>543089529</v>
      </c>
      <c r="D65" s="72">
        <f aca="true" t="shared" si="8" ref="D65:L65">SUM(D57:D64)</f>
        <v>623616164</v>
      </c>
      <c r="E65" s="73">
        <f t="shared" si="8"/>
        <v>704314787</v>
      </c>
      <c r="F65" s="74">
        <f t="shared" si="8"/>
        <v>868620575</v>
      </c>
      <c r="G65" s="72">
        <f t="shared" si="8"/>
        <v>781675599</v>
      </c>
      <c r="H65" s="72">
        <f>SUM(H57:H64)</f>
        <v>0</v>
      </c>
      <c r="I65" s="75">
        <f t="shared" si="8"/>
        <v>812220395</v>
      </c>
      <c r="J65" s="82">
        <f t="shared" si="8"/>
        <v>845557174</v>
      </c>
      <c r="K65" s="72">
        <f t="shared" si="8"/>
        <v>841675393</v>
      </c>
      <c r="L65" s="73">
        <f t="shared" si="8"/>
        <v>880256041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19062015</v>
      </c>
      <c r="D68" s="60">
        <v>20919273</v>
      </c>
      <c r="E68" s="61">
        <v>22849681</v>
      </c>
      <c r="F68" s="62">
        <v>14320000</v>
      </c>
      <c r="G68" s="60">
        <v>14270000</v>
      </c>
      <c r="H68" s="60"/>
      <c r="I68" s="63">
        <v>25077326</v>
      </c>
      <c r="J68" s="64">
        <v>14222084</v>
      </c>
      <c r="K68" s="60">
        <v>15217630</v>
      </c>
      <c r="L68" s="61">
        <v>16282884</v>
      </c>
    </row>
    <row r="69" spans="1:12" ht="13.5">
      <c r="A69" s="84" t="s">
        <v>43</v>
      </c>
      <c r="B69" s="39" t="s">
        <v>44</v>
      </c>
      <c r="C69" s="60">
        <f>SUM(C75:C79)</f>
        <v>10751099</v>
      </c>
      <c r="D69" s="60">
        <f aca="true" t="shared" si="9" ref="D69:L69">SUM(D75:D79)</f>
        <v>0</v>
      </c>
      <c r="E69" s="61">
        <f t="shared" si="9"/>
        <v>0</v>
      </c>
      <c r="F69" s="62">
        <f t="shared" si="9"/>
        <v>11232080</v>
      </c>
      <c r="G69" s="60">
        <f t="shared" si="9"/>
        <v>0</v>
      </c>
      <c r="H69" s="60">
        <f>SUM(H75:H79)</f>
        <v>0</v>
      </c>
      <c r="I69" s="63">
        <f t="shared" si="9"/>
        <v>0</v>
      </c>
      <c r="J69" s="64">
        <f t="shared" si="9"/>
        <v>7971006</v>
      </c>
      <c r="K69" s="60">
        <f t="shared" si="9"/>
        <v>-14928000</v>
      </c>
      <c r="L69" s="61">
        <f t="shared" si="9"/>
        <v>-15972960</v>
      </c>
    </row>
    <row r="70" spans="1:12" ht="13.5">
      <c r="A70" s="79" t="s">
        <v>19</v>
      </c>
      <c r="B70" s="47"/>
      <c r="C70" s="6">
        <v>4380102</v>
      </c>
      <c r="D70" s="6"/>
      <c r="E70" s="7"/>
      <c r="F70" s="8">
        <v>2870000</v>
      </c>
      <c r="G70" s="6"/>
      <c r="H70" s="6"/>
      <c r="I70" s="9"/>
      <c r="J70" s="10"/>
      <c r="K70" s="6"/>
      <c r="L70" s="7"/>
    </row>
    <row r="71" spans="1:12" ht="13.5">
      <c r="A71" s="79" t="s">
        <v>20</v>
      </c>
      <c r="B71" s="47"/>
      <c r="C71" s="6">
        <v>392067</v>
      </c>
      <c r="D71" s="6"/>
      <c r="E71" s="7"/>
      <c r="F71" s="8">
        <v>200000</v>
      </c>
      <c r="G71" s="6"/>
      <c r="H71" s="6"/>
      <c r="I71" s="9"/>
      <c r="J71" s="10">
        <v>7971006</v>
      </c>
      <c r="K71" s="6">
        <v>-14928000</v>
      </c>
      <c r="L71" s="7">
        <v>-15972960</v>
      </c>
    </row>
    <row r="72" spans="1:12" ht="13.5">
      <c r="A72" s="79" t="s">
        <v>21</v>
      </c>
      <c r="B72" s="47"/>
      <c r="C72" s="6"/>
      <c r="D72" s="6"/>
      <c r="E72" s="7"/>
      <c r="F72" s="8">
        <v>700000</v>
      </c>
      <c r="G72" s="6"/>
      <c r="H72" s="6"/>
      <c r="I72" s="9"/>
      <c r="J72" s="10"/>
      <c r="K72" s="6"/>
      <c r="L72" s="7"/>
    </row>
    <row r="73" spans="1:12" ht="13.5">
      <c r="A73" s="79" t="s">
        <v>22</v>
      </c>
      <c r="B73" s="47"/>
      <c r="C73" s="6"/>
      <c r="D73" s="6"/>
      <c r="E73" s="7"/>
      <c r="F73" s="8"/>
      <c r="G73" s="6"/>
      <c r="H73" s="6"/>
      <c r="I73" s="9"/>
      <c r="J73" s="10"/>
      <c r="K73" s="6"/>
      <c r="L73" s="7"/>
    </row>
    <row r="74" spans="1:12" ht="13.5">
      <c r="A74" s="79" t="s">
        <v>23</v>
      </c>
      <c r="B74" s="47"/>
      <c r="C74" s="6">
        <v>4020068</v>
      </c>
      <c r="D74" s="6"/>
      <c r="E74" s="7"/>
      <c r="F74" s="8"/>
      <c r="G74" s="6"/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8792237</v>
      </c>
      <c r="D75" s="21">
        <f aca="true" t="shared" si="10" ref="D75:L75">SUM(D70:D74)</f>
        <v>0</v>
      </c>
      <c r="E75" s="22">
        <f t="shared" si="10"/>
        <v>0</v>
      </c>
      <c r="F75" s="23">
        <f t="shared" si="10"/>
        <v>3770000</v>
      </c>
      <c r="G75" s="21">
        <f t="shared" si="10"/>
        <v>0</v>
      </c>
      <c r="H75" s="21">
        <f>SUM(H70:H74)</f>
        <v>0</v>
      </c>
      <c r="I75" s="24">
        <f t="shared" si="10"/>
        <v>0</v>
      </c>
      <c r="J75" s="25">
        <f t="shared" si="10"/>
        <v>7971006</v>
      </c>
      <c r="K75" s="21">
        <f t="shared" si="10"/>
        <v>-14928000</v>
      </c>
      <c r="L75" s="22">
        <f t="shared" si="10"/>
        <v>-15972960</v>
      </c>
    </row>
    <row r="76" spans="1:12" ht="13.5">
      <c r="A76" s="86" t="s">
        <v>25</v>
      </c>
      <c r="B76" s="39"/>
      <c r="C76" s="6">
        <v>222703</v>
      </c>
      <c r="D76" s="6"/>
      <c r="E76" s="7"/>
      <c r="F76" s="8">
        <v>100000</v>
      </c>
      <c r="G76" s="6"/>
      <c r="H76" s="6"/>
      <c r="I76" s="9"/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1736159</v>
      </c>
      <c r="D79" s="6"/>
      <c r="E79" s="7"/>
      <c r="F79" s="8">
        <v>7362080</v>
      </c>
      <c r="G79" s="6"/>
      <c r="H79" s="6"/>
      <c r="I79" s="9"/>
      <c r="J79" s="10"/>
      <c r="K79" s="6"/>
      <c r="L79" s="7"/>
    </row>
    <row r="80" spans="1:12" ht="13.5">
      <c r="A80" s="87" t="s">
        <v>46</v>
      </c>
      <c r="B80" s="71"/>
      <c r="C80" s="72">
        <f>SUM(C68:C69)</f>
        <v>29813114</v>
      </c>
      <c r="D80" s="72">
        <f aca="true" t="shared" si="11" ref="D80:L80">SUM(D68:D69)</f>
        <v>20919273</v>
      </c>
      <c r="E80" s="73">
        <f t="shared" si="11"/>
        <v>22849681</v>
      </c>
      <c r="F80" s="74">
        <f t="shared" si="11"/>
        <v>25552080</v>
      </c>
      <c r="G80" s="72">
        <f t="shared" si="11"/>
        <v>14270000</v>
      </c>
      <c r="H80" s="72">
        <f>SUM(H68:H69)</f>
        <v>0</v>
      </c>
      <c r="I80" s="75">
        <f t="shared" si="11"/>
        <v>25077326</v>
      </c>
      <c r="J80" s="76">
        <f t="shared" si="11"/>
        <v>22193090</v>
      </c>
      <c r="K80" s="72">
        <f t="shared" si="11"/>
        <v>289630</v>
      </c>
      <c r="L80" s="73">
        <f t="shared" si="11"/>
        <v>309924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91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92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93</v>
      </c>
      <c r="B84" s="94"/>
      <c r="C84" s="95">
        <f aca="true" t="shared" si="14" ref="C84:L84">IF(ISERROR(ROUND(C69/C65,3)),0,(ROUND(C69/C65,3)))</f>
        <v>0.02</v>
      </c>
      <c r="D84" s="95">
        <f t="shared" si="14"/>
        <v>0</v>
      </c>
      <c r="E84" s="96">
        <f t="shared" si="14"/>
        <v>0</v>
      </c>
      <c r="F84" s="97">
        <f t="shared" si="14"/>
        <v>0.013</v>
      </c>
      <c r="G84" s="95">
        <f t="shared" si="14"/>
        <v>0</v>
      </c>
      <c r="H84" s="95">
        <f t="shared" si="14"/>
        <v>0</v>
      </c>
      <c r="I84" s="98">
        <f t="shared" si="14"/>
        <v>0</v>
      </c>
      <c r="J84" s="99">
        <f t="shared" si="14"/>
        <v>0.009</v>
      </c>
      <c r="K84" s="95">
        <f t="shared" si="14"/>
        <v>-0.018</v>
      </c>
      <c r="L84" s="96">
        <f t="shared" si="14"/>
        <v>-0.018</v>
      </c>
    </row>
    <row r="85" spans="1:12" ht="13.5">
      <c r="A85" s="93" t="s">
        <v>94</v>
      </c>
      <c r="B85" s="94"/>
      <c r="C85" s="95">
        <f aca="true" t="shared" si="15" ref="C85:L85">IF(ISERROR(ROUND((C20+C69)/C65,2)),0,(ROUND((C20+C69)/C65,2)))</f>
        <v>0.02</v>
      </c>
      <c r="D85" s="95">
        <f t="shared" si="15"/>
        <v>0</v>
      </c>
      <c r="E85" s="96">
        <f t="shared" si="15"/>
        <v>0</v>
      </c>
      <c r="F85" s="97">
        <f t="shared" si="15"/>
        <v>0.01</v>
      </c>
      <c r="G85" s="95">
        <f t="shared" si="15"/>
        <v>0</v>
      </c>
      <c r="H85" s="95">
        <f t="shared" si="15"/>
        <v>0</v>
      </c>
      <c r="I85" s="98">
        <f t="shared" si="15"/>
        <v>0</v>
      </c>
      <c r="J85" s="99">
        <f t="shared" si="15"/>
        <v>0.01</v>
      </c>
      <c r="K85" s="95">
        <f t="shared" si="15"/>
        <v>-0.02</v>
      </c>
      <c r="L85" s="96">
        <f t="shared" si="15"/>
        <v>-0.02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>
        <v>1810511</v>
      </c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>
        <v>1005000</v>
      </c>
      <c r="G90" s="11"/>
      <c r="H90" s="11">
        <v>11561269</v>
      </c>
      <c r="I90" s="14"/>
      <c r="J90" s="15">
        <v>14928000</v>
      </c>
      <c r="K90" s="11">
        <v>15972960</v>
      </c>
      <c r="L90" s="27">
        <v>17091067</v>
      </c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>
        <v>1237900</v>
      </c>
      <c r="G92" s="6"/>
      <c r="H92" s="6"/>
      <c r="I92" s="9"/>
      <c r="J92" s="10"/>
      <c r="K92" s="6"/>
      <c r="L92" s="26"/>
    </row>
    <row r="93" spans="1:12" ht="13.5">
      <c r="A93" s="87" t="s">
        <v>103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4053411</v>
      </c>
      <c r="G93" s="72">
        <f t="shared" si="16"/>
        <v>0</v>
      </c>
      <c r="H93" s="72">
        <f>SUM(H89:H92)</f>
        <v>11561269</v>
      </c>
      <c r="I93" s="75">
        <f t="shared" si="16"/>
        <v>0</v>
      </c>
      <c r="J93" s="76">
        <f t="shared" si="16"/>
        <v>14928000</v>
      </c>
      <c r="K93" s="72">
        <f t="shared" si="16"/>
        <v>15972960</v>
      </c>
      <c r="L93" s="121">
        <f t="shared" si="16"/>
        <v>17091067</v>
      </c>
    </row>
    <row r="94" spans="1:12" ht="13.5">
      <c r="A94" s="1" t="s">
        <v>95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96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97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98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99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100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101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102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86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134029239</v>
      </c>
      <c r="D5" s="40">
        <f aca="true" t="shared" si="0" ref="D5:L5">SUM(D11:D18)</f>
        <v>84593094</v>
      </c>
      <c r="E5" s="41">
        <f t="shared" si="0"/>
        <v>84354203</v>
      </c>
      <c r="F5" s="42">
        <f t="shared" si="0"/>
        <v>38643578</v>
      </c>
      <c r="G5" s="40">
        <f t="shared" si="0"/>
        <v>38861000</v>
      </c>
      <c r="H5" s="40">
        <f>SUM(H11:H18)</f>
        <v>118440857</v>
      </c>
      <c r="I5" s="43">
        <f t="shared" si="0"/>
        <v>103904029</v>
      </c>
      <c r="J5" s="44">
        <f t="shared" si="0"/>
        <v>95777000</v>
      </c>
      <c r="K5" s="40">
        <f t="shared" si="0"/>
        <v>69181388</v>
      </c>
      <c r="L5" s="41">
        <f t="shared" si="0"/>
        <v>76082999</v>
      </c>
    </row>
    <row r="6" spans="1:12" ht="13.5">
      <c r="A6" s="46" t="s">
        <v>19</v>
      </c>
      <c r="B6" s="47"/>
      <c r="C6" s="6">
        <v>49501084</v>
      </c>
      <c r="D6" s="6">
        <v>71282775</v>
      </c>
      <c r="E6" s="7">
        <v>76551700</v>
      </c>
      <c r="F6" s="8">
        <v>25000000</v>
      </c>
      <c r="G6" s="6">
        <v>25000000</v>
      </c>
      <c r="H6" s="6">
        <v>72122441</v>
      </c>
      <c r="I6" s="9">
        <v>63764751</v>
      </c>
      <c r="J6" s="10">
        <v>51159640</v>
      </c>
      <c r="K6" s="6">
        <v>20281000</v>
      </c>
      <c r="L6" s="7">
        <v>22434390</v>
      </c>
    </row>
    <row r="7" spans="1:12" ht="13.5">
      <c r="A7" s="46" t="s">
        <v>20</v>
      </c>
      <c r="B7" s="47"/>
      <c r="C7" s="6">
        <v>50000000</v>
      </c>
      <c r="D7" s="6"/>
      <c r="E7" s="7"/>
      <c r="F7" s="8"/>
      <c r="G7" s="6"/>
      <c r="H7" s="6">
        <v>35154922</v>
      </c>
      <c r="I7" s="9">
        <v>25154921</v>
      </c>
      <c r="J7" s="10">
        <v>33000000</v>
      </c>
      <c r="K7" s="6">
        <v>36000000</v>
      </c>
      <c r="L7" s="7">
        <v>40000000</v>
      </c>
    </row>
    <row r="8" spans="1:12" ht="13.5">
      <c r="A8" s="46" t="s">
        <v>21</v>
      </c>
      <c r="B8" s="47"/>
      <c r="C8" s="6"/>
      <c r="D8" s="6"/>
      <c r="E8" s="7"/>
      <c r="F8" s="8"/>
      <c r="G8" s="6"/>
      <c r="H8" s="6"/>
      <c r="I8" s="9"/>
      <c r="J8" s="10"/>
      <c r="K8" s="6"/>
      <c r="L8" s="7"/>
    </row>
    <row r="9" spans="1:12" ht="13.5">
      <c r="A9" s="46" t="s">
        <v>22</v>
      </c>
      <c r="B9" s="47"/>
      <c r="C9" s="6"/>
      <c r="D9" s="6"/>
      <c r="E9" s="7"/>
      <c r="F9" s="8"/>
      <c r="G9" s="6"/>
      <c r="H9" s="6"/>
      <c r="I9" s="9"/>
      <c r="J9" s="10"/>
      <c r="K9" s="6"/>
      <c r="L9" s="7"/>
    </row>
    <row r="10" spans="1:12" ht="13.5">
      <c r="A10" s="46" t="s">
        <v>23</v>
      </c>
      <c r="B10" s="47"/>
      <c r="C10" s="6">
        <v>832239</v>
      </c>
      <c r="D10" s="6">
        <v>425739</v>
      </c>
      <c r="E10" s="7"/>
      <c r="F10" s="8">
        <v>1050000</v>
      </c>
      <c r="G10" s="6">
        <v>1050000</v>
      </c>
      <c r="H10" s="6">
        <v>1547404</v>
      </c>
      <c r="I10" s="9">
        <v>2299378</v>
      </c>
      <c r="J10" s="10">
        <v>2500000</v>
      </c>
      <c r="K10" s="6">
        <v>2647500</v>
      </c>
      <c r="L10" s="7">
        <v>2801055</v>
      </c>
    </row>
    <row r="11" spans="1:12" ht="13.5">
      <c r="A11" s="48" t="s">
        <v>24</v>
      </c>
      <c r="B11" s="47"/>
      <c r="C11" s="21">
        <f>SUM(C6:C10)</f>
        <v>100333323</v>
      </c>
      <c r="D11" s="21">
        <f aca="true" t="shared" si="1" ref="D11:L11">SUM(D6:D10)</f>
        <v>71708514</v>
      </c>
      <c r="E11" s="22">
        <f t="shared" si="1"/>
        <v>76551700</v>
      </c>
      <c r="F11" s="23">
        <f t="shared" si="1"/>
        <v>26050000</v>
      </c>
      <c r="G11" s="21">
        <f t="shared" si="1"/>
        <v>26050000</v>
      </c>
      <c r="H11" s="21">
        <f>SUM(H6:H10)</f>
        <v>108824767</v>
      </c>
      <c r="I11" s="24">
        <f t="shared" si="1"/>
        <v>91219050</v>
      </c>
      <c r="J11" s="25">
        <f t="shared" si="1"/>
        <v>86659640</v>
      </c>
      <c r="K11" s="21">
        <f t="shared" si="1"/>
        <v>58928500</v>
      </c>
      <c r="L11" s="22">
        <f t="shared" si="1"/>
        <v>65235445</v>
      </c>
    </row>
    <row r="12" spans="1:12" ht="13.5">
      <c r="A12" s="49" t="s">
        <v>25</v>
      </c>
      <c r="B12" s="39"/>
      <c r="C12" s="6">
        <v>25868263</v>
      </c>
      <c r="D12" s="6">
        <v>8895948</v>
      </c>
      <c r="E12" s="7">
        <v>2862670</v>
      </c>
      <c r="F12" s="8">
        <v>5461000</v>
      </c>
      <c r="G12" s="6">
        <v>5461000</v>
      </c>
      <c r="H12" s="6">
        <v>1827427</v>
      </c>
      <c r="I12" s="9">
        <v>2562608</v>
      </c>
      <c r="J12" s="10">
        <v>2250000</v>
      </c>
      <c r="K12" s="6">
        <v>3383833</v>
      </c>
      <c r="L12" s="7">
        <v>3580095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7337123</v>
      </c>
      <c r="D15" s="6">
        <v>3595671</v>
      </c>
      <c r="E15" s="7">
        <v>4466658</v>
      </c>
      <c r="F15" s="8">
        <v>7132578</v>
      </c>
      <c r="G15" s="6">
        <v>7350000</v>
      </c>
      <c r="H15" s="6">
        <v>7650929</v>
      </c>
      <c r="I15" s="9">
        <v>8544628</v>
      </c>
      <c r="J15" s="10">
        <v>6867360</v>
      </c>
      <c r="K15" s="6">
        <v>6869055</v>
      </c>
      <c r="L15" s="7">
        <v>7267459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>
        <v>490530</v>
      </c>
      <c r="D18" s="16">
        <v>392961</v>
      </c>
      <c r="E18" s="17">
        <v>473175</v>
      </c>
      <c r="F18" s="18"/>
      <c r="G18" s="16"/>
      <c r="H18" s="16">
        <v>137734</v>
      </c>
      <c r="I18" s="19">
        <v>1577743</v>
      </c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91873000</v>
      </c>
      <c r="G20" s="53">
        <f t="shared" si="2"/>
        <v>91873000</v>
      </c>
      <c r="H20" s="53">
        <f>SUM(H26:H33)</f>
        <v>0</v>
      </c>
      <c r="I20" s="56">
        <f t="shared" si="2"/>
        <v>0</v>
      </c>
      <c r="J20" s="57">
        <f t="shared" si="2"/>
        <v>43242720</v>
      </c>
      <c r="K20" s="53">
        <f t="shared" si="2"/>
        <v>16623612</v>
      </c>
      <c r="L20" s="54">
        <f t="shared" si="2"/>
        <v>16482000</v>
      </c>
    </row>
    <row r="21" spans="1:12" ht="13.5">
      <c r="A21" s="46" t="s">
        <v>19</v>
      </c>
      <c r="B21" s="47"/>
      <c r="C21" s="6"/>
      <c r="D21" s="6"/>
      <c r="E21" s="7"/>
      <c r="F21" s="8">
        <v>91873000</v>
      </c>
      <c r="G21" s="6">
        <v>91873000</v>
      </c>
      <c r="H21" s="6"/>
      <c r="I21" s="9"/>
      <c r="J21" s="10">
        <v>43142720</v>
      </c>
      <c r="K21" s="6">
        <v>16623612</v>
      </c>
      <c r="L21" s="7">
        <v>16482000</v>
      </c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91873000</v>
      </c>
      <c r="G26" s="21">
        <f t="shared" si="3"/>
        <v>91873000</v>
      </c>
      <c r="H26" s="21">
        <f>SUM(H21:H25)</f>
        <v>0</v>
      </c>
      <c r="I26" s="24">
        <f t="shared" si="3"/>
        <v>0</v>
      </c>
      <c r="J26" s="25">
        <f t="shared" si="3"/>
        <v>43142720</v>
      </c>
      <c r="K26" s="21">
        <f t="shared" si="3"/>
        <v>16623612</v>
      </c>
      <c r="L26" s="22">
        <f t="shared" si="3"/>
        <v>16482000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>
        <v>100000</v>
      </c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49501084</v>
      </c>
      <c r="D36" s="6">
        <f t="shared" si="4"/>
        <v>71282775</v>
      </c>
      <c r="E36" s="7">
        <f t="shared" si="4"/>
        <v>76551700</v>
      </c>
      <c r="F36" s="8">
        <f t="shared" si="4"/>
        <v>116873000</v>
      </c>
      <c r="G36" s="6">
        <f t="shared" si="4"/>
        <v>116873000</v>
      </c>
      <c r="H36" s="6">
        <f>H6+H21</f>
        <v>72122441</v>
      </c>
      <c r="I36" s="9">
        <f t="shared" si="4"/>
        <v>63764751</v>
      </c>
      <c r="J36" s="10">
        <f t="shared" si="4"/>
        <v>94302360</v>
      </c>
      <c r="K36" s="6">
        <f t="shared" si="4"/>
        <v>36904612</v>
      </c>
      <c r="L36" s="7">
        <f t="shared" si="4"/>
        <v>38916390</v>
      </c>
    </row>
    <row r="37" spans="1:12" ht="13.5">
      <c r="A37" s="46" t="s">
        <v>20</v>
      </c>
      <c r="B37" s="47"/>
      <c r="C37" s="6">
        <f t="shared" si="4"/>
        <v>50000000</v>
      </c>
      <c r="D37" s="6">
        <f t="shared" si="4"/>
        <v>0</v>
      </c>
      <c r="E37" s="7">
        <f t="shared" si="4"/>
        <v>0</v>
      </c>
      <c r="F37" s="8">
        <f t="shared" si="4"/>
        <v>0</v>
      </c>
      <c r="G37" s="6">
        <f t="shared" si="4"/>
        <v>0</v>
      </c>
      <c r="H37" s="6">
        <f>H7+H22</f>
        <v>35154922</v>
      </c>
      <c r="I37" s="9">
        <f t="shared" si="4"/>
        <v>25154921</v>
      </c>
      <c r="J37" s="10">
        <f t="shared" si="4"/>
        <v>33000000</v>
      </c>
      <c r="K37" s="6">
        <f t="shared" si="4"/>
        <v>36000000</v>
      </c>
      <c r="L37" s="7">
        <f t="shared" si="4"/>
        <v>40000000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0</v>
      </c>
      <c r="E38" s="7">
        <f t="shared" si="4"/>
        <v>0</v>
      </c>
      <c r="F38" s="8">
        <f t="shared" si="4"/>
        <v>0</v>
      </c>
      <c r="G38" s="6">
        <f t="shared" si="4"/>
        <v>0</v>
      </c>
      <c r="H38" s="6">
        <f>H8+H23</f>
        <v>0</v>
      </c>
      <c r="I38" s="9">
        <f t="shared" si="4"/>
        <v>0</v>
      </c>
      <c r="J38" s="10">
        <f t="shared" si="4"/>
        <v>0</v>
      </c>
      <c r="K38" s="6">
        <f t="shared" si="4"/>
        <v>0</v>
      </c>
      <c r="L38" s="7">
        <f t="shared" si="4"/>
        <v>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0</v>
      </c>
      <c r="G39" s="6">
        <f t="shared" si="4"/>
        <v>0</v>
      </c>
      <c r="H39" s="6">
        <f>H9+H24</f>
        <v>0</v>
      </c>
      <c r="I39" s="9">
        <f t="shared" si="4"/>
        <v>0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832239</v>
      </c>
      <c r="D40" s="6">
        <f t="shared" si="4"/>
        <v>425739</v>
      </c>
      <c r="E40" s="7">
        <f t="shared" si="4"/>
        <v>0</v>
      </c>
      <c r="F40" s="8">
        <f t="shared" si="4"/>
        <v>1050000</v>
      </c>
      <c r="G40" s="6">
        <f t="shared" si="4"/>
        <v>1050000</v>
      </c>
      <c r="H40" s="6">
        <f>H10+H25</f>
        <v>1547404</v>
      </c>
      <c r="I40" s="9">
        <f t="shared" si="4"/>
        <v>2299378</v>
      </c>
      <c r="J40" s="10">
        <f t="shared" si="4"/>
        <v>2500000</v>
      </c>
      <c r="K40" s="6">
        <f t="shared" si="4"/>
        <v>2647500</v>
      </c>
      <c r="L40" s="7">
        <f t="shared" si="4"/>
        <v>2801055</v>
      </c>
    </row>
    <row r="41" spans="1:12" ht="13.5">
      <c r="A41" s="48" t="s">
        <v>24</v>
      </c>
      <c r="B41" s="47"/>
      <c r="C41" s="21">
        <f>SUM(C36:C40)</f>
        <v>100333323</v>
      </c>
      <c r="D41" s="21">
        <f aca="true" t="shared" si="5" ref="D41:L41">SUM(D36:D40)</f>
        <v>71708514</v>
      </c>
      <c r="E41" s="22">
        <f t="shared" si="5"/>
        <v>76551700</v>
      </c>
      <c r="F41" s="23">
        <f t="shared" si="5"/>
        <v>117923000</v>
      </c>
      <c r="G41" s="21">
        <f t="shared" si="5"/>
        <v>117923000</v>
      </c>
      <c r="H41" s="21">
        <f>SUM(H36:H40)</f>
        <v>108824767</v>
      </c>
      <c r="I41" s="24">
        <f t="shared" si="5"/>
        <v>91219050</v>
      </c>
      <c r="J41" s="25">
        <f t="shared" si="5"/>
        <v>129802360</v>
      </c>
      <c r="K41" s="21">
        <f t="shared" si="5"/>
        <v>75552112</v>
      </c>
      <c r="L41" s="22">
        <f t="shared" si="5"/>
        <v>81717445</v>
      </c>
    </row>
    <row r="42" spans="1:12" ht="13.5">
      <c r="A42" s="49" t="s">
        <v>25</v>
      </c>
      <c r="B42" s="39"/>
      <c r="C42" s="6">
        <f t="shared" si="4"/>
        <v>25868263</v>
      </c>
      <c r="D42" s="6">
        <f t="shared" si="4"/>
        <v>8895948</v>
      </c>
      <c r="E42" s="61">
        <f t="shared" si="4"/>
        <v>2862670</v>
      </c>
      <c r="F42" s="62">
        <f t="shared" si="4"/>
        <v>5461000</v>
      </c>
      <c r="G42" s="60">
        <f t="shared" si="4"/>
        <v>5461000</v>
      </c>
      <c r="H42" s="60">
        <f t="shared" si="4"/>
        <v>1827427</v>
      </c>
      <c r="I42" s="63">
        <f t="shared" si="4"/>
        <v>2562608</v>
      </c>
      <c r="J42" s="64">
        <f t="shared" si="4"/>
        <v>2250000</v>
      </c>
      <c r="K42" s="60">
        <f t="shared" si="4"/>
        <v>3383833</v>
      </c>
      <c r="L42" s="61">
        <f t="shared" si="4"/>
        <v>3580095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7337123</v>
      </c>
      <c r="D45" s="6">
        <f t="shared" si="4"/>
        <v>3595671</v>
      </c>
      <c r="E45" s="61">
        <f t="shared" si="4"/>
        <v>4466658</v>
      </c>
      <c r="F45" s="62">
        <f t="shared" si="4"/>
        <v>7132578</v>
      </c>
      <c r="G45" s="60">
        <f t="shared" si="4"/>
        <v>7350000</v>
      </c>
      <c r="H45" s="60">
        <f t="shared" si="4"/>
        <v>7650929</v>
      </c>
      <c r="I45" s="63">
        <f t="shared" si="4"/>
        <v>8544628</v>
      </c>
      <c r="J45" s="64">
        <f t="shared" si="4"/>
        <v>6967360</v>
      </c>
      <c r="K45" s="60">
        <f t="shared" si="4"/>
        <v>6869055</v>
      </c>
      <c r="L45" s="61">
        <f t="shared" si="4"/>
        <v>7267459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490530</v>
      </c>
      <c r="D48" s="6">
        <f t="shared" si="4"/>
        <v>392961</v>
      </c>
      <c r="E48" s="61">
        <f t="shared" si="4"/>
        <v>473175</v>
      </c>
      <c r="F48" s="62">
        <f t="shared" si="4"/>
        <v>0</v>
      </c>
      <c r="G48" s="60">
        <f t="shared" si="4"/>
        <v>0</v>
      </c>
      <c r="H48" s="60">
        <f t="shared" si="4"/>
        <v>137734</v>
      </c>
      <c r="I48" s="63">
        <f t="shared" si="4"/>
        <v>1577743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134029239</v>
      </c>
      <c r="D49" s="72">
        <f aca="true" t="shared" si="6" ref="D49:L49">SUM(D41:D48)</f>
        <v>84593094</v>
      </c>
      <c r="E49" s="73">
        <f t="shared" si="6"/>
        <v>84354203</v>
      </c>
      <c r="F49" s="74">
        <f t="shared" si="6"/>
        <v>130516578</v>
      </c>
      <c r="G49" s="72">
        <f t="shared" si="6"/>
        <v>130734000</v>
      </c>
      <c r="H49" s="72">
        <f>SUM(H41:H48)</f>
        <v>118440857</v>
      </c>
      <c r="I49" s="75">
        <f t="shared" si="6"/>
        <v>103904029</v>
      </c>
      <c r="J49" s="76">
        <f t="shared" si="6"/>
        <v>139019720</v>
      </c>
      <c r="K49" s="72">
        <f t="shared" si="6"/>
        <v>85805000</v>
      </c>
      <c r="L49" s="73">
        <f t="shared" si="6"/>
        <v>92564999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205439478</v>
      </c>
      <c r="D52" s="6">
        <v>306117674</v>
      </c>
      <c r="E52" s="7">
        <v>417018612</v>
      </c>
      <c r="F52" s="8">
        <v>249423181</v>
      </c>
      <c r="G52" s="6">
        <v>249423181</v>
      </c>
      <c r="H52" s="6"/>
      <c r="I52" s="9">
        <v>449505991</v>
      </c>
      <c r="J52" s="10">
        <v>94302360</v>
      </c>
      <c r="K52" s="6">
        <v>36904612</v>
      </c>
      <c r="L52" s="7">
        <v>38916390</v>
      </c>
    </row>
    <row r="53" spans="1:12" ht="13.5">
      <c r="A53" s="79" t="s">
        <v>20</v>
      </c>
      <c r="B53" s="47"/>
      <c r="C53" s="6">
        <v>50000000</v>
      </c>
      <c r="D53" s="6"/>
      <c r="E53" s="7"/>
      <c r="F53" s="8"/>
      <c r="G53" s="6"/>
      <c r="H53" s="6"/>
      <c r="I53" s="9">
        <v>25154921</v>
      </c>
      <c r="J53" s="10">
        <v>33000000</v>
      </c>
      <c r="K53" s="6">
        <v>36000000</v>
      </c>
      <c r="L53" s="7">
        <v>40000000</v>
      </c>
    </row>
    <row r="54" spans="1:12" ht="13.5">
      <c r="A54" s="79" t="s">
        <v>21</v>
      </c>
      <c r="B54" s="47"/>
      <c r="C54" s="6"/>
      <c r="D54" s="6"/>
      <c r="E54" s="7"/>
      <c r="F54" s="8"/>
      <c r="G54" s="6"/>
      <c r="H54" s="6"/>
      <c r="I54" s="9"/>
      <c r="J54" s="10"/>
      <c r="K54" s="6"/>
      <c r="L54" s="7"/>
    </row>
    <row r="55" spans="1:12" ht="13.5">
      <c r="A55" s="79" t="s">
        <v>22</v>
      </c>
      <c r="B55" s="47"/>
      <c r="C55" s="6"/>
      <c r="D55" s="6"/>
      <c r="E55" s="7"/>
      <c r="F55" s="8"/>
      <c r="G55" s="6"/>
      <c r="H55" s="6"/>
      <c r="I55" s="9"/>
      <c r="J55" s="10"/>
      <c r="K55" s="6"/>
      <c r="L55" s="7"/>
    </row>
    <row r="56" spans="1:12" ht="13.5">
      <c r="A56" s="79" t="s">
        <v>23</v>
      </c>
      <c r="B56" s="47"/>
      <c r="C56" s="6">
        <v>832239</v>
      </c>
      <c r="D56" s="6">
        <v>425739</v>
      </c>
      <c r="E56" s="7"/>
      <c r="F56" s="8">
        <v>1050000</v>
      </c>
      <c r="G56" s="6">
        <v>1050000</v>
      </c>
      <c r="H56" s="6"/>
      <c r="I56" s="9">
        <v>2299378</v>
      </c>
      <c r="J56" s="10">
        <v>2500000</v>
      </c>
      <c r="K56" s="6">
        <v>2647500</v>
      </c>
      <c r="L56" s="7">
        <v>2801055</v>
      </c>
    </row>
    <row r="57" spans="1:12" ht="13.5">
      <c r="A57" s="80" t="s">
        <v>24</v>
      </c>
      <c r="B57" s="47"/>
      <c r="C57" s="21">
        <f>SUM(C52:C56)</f>
        <v>256271717</v>
      </c>
      <c r="D57" s="21">
        <f aca="true" t="shared" si="7" ref="D57:L57">SUM(D52:D56)</f>
        <v>306543413</v>
      </c>
      <c r="E57" s="22">
        <f t="shared" si="7"/>
        <v>417018612</v>
      </c>
      <c r="F57" s="23">
        <f t="shared" si="7"/>
        <v>250473181</v>
      </c>
      <c r="G57" s="21">
        <f t="shared" si="7"/>
        <v>250473181</v>
      </c>
      <c r="H57" s="21">
        <f>SUM(H52:H56)</f>
        <v>0</v>
      </c>
      <c r="I57" s="24">
        <f t="shared" si="7"/>
        <v>476960290</v>
      </c>
      <c r="J57" s="25">
        <f t="shared" si="7"/>
        <v>129802360</v>
      </c>
      <c r="K57" s="21">
        <f t="shared" si="7"/>
        <v>75552112</v>
      </c>
      <c r="L57" s="22">
        <f t="shared" si="7"/>
        <v>81717445</v>
      </c>
    </row>
    <row r="58" spans="1:12" ht="13.5">
      <c r="A58" s="77" t="s">
        <v>25</v>
      </c>
      <c r="B58" s="39"/>
      <c r="C58" s="6">
        <v>85629980</v>
      </c>
      <c r="D58" s="6">
        <v>65684682</v>
      </c>
      <c r="E58" s="7">
        <v>85171708</v>
      </c>
      <c r="F58" s="8">
        <v>3139354</v>
      </c>
      <c r="G58" s="6">
        <v>3139354</v>
      </c>
      <c r="H58" s="6"/>
      <c r="I58" s="9">
        <v>111196784</v>
      </c>
      <c r="J58" s="10">
        <v>2250000</v>
      </c>
      <c r="K58" s="6">
        <v>3383833</v>
      </c>
      <c r="L58" s="7">
        <v>3580095</v>
      </c>
    </row>
    <row r="59" spans="1:12" ht="13.5">
      <c r="A59" s="77" t="s">
        <v>26</v>
      </c>
      <c r="B59" s="39"/>
      <c r="C59" s="11">
        <v>17719</v>
      </c>
      <c r="D59" s="11">
        <v>17719</v>
      </c>
      <c r="E59" s="12">
        <v>17719</v>
      </c>
      <c r="F59" s="13"/>
      <c r="G59" s="11"/>
      <c r="H59" s="11"/>
      <c r="I59" s="14">
        <v>17719</v>
      </c>
      <c r="J59" s="15"/>
      <c r="K59" s="11"/>
      <c r="L59" s="12"/>
    </row>
    <row r="60" spans="1:12" ht="13.5">
      <c r="A60" s="77" t="s">
        <v>27</v>
      </c>
      <c r="B60" s="39"/>
      <c r="C60" s="6">
        <v>20411575</v>
      </c>
      <c r="D60" s="6">
        <v>20411575</v>
      </c>
      <c r="E60" s="7">
        <v>19961575</v>
      </c>
      <c r="F60" s="8">
        <v>20412000</v>
      </c>
      <c r="G60" s="6">
        <v>20412000</v>
      </c>
      <c r="H60" s="6"/>
      <c r="I60" s="9">
        <v>19961575</v>
      </c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46649752</v>
      </c>
      <c r="D61" s="6">
        <v>45373622</v>
      </c>
      <c r="E61" s="7">
        <v>50768038</v>
      </c>
      <c r="F61" s="8">
        <v>-867919</v>
      </c>
      <c r="G61" s="6">
        <v>-650497</v>
      </c>
      <c r="H61" s="6"/>
      <c r="I61" s="9">
        <v>54239250</v>
      </c>
      <c r="J61" s="10">
        <v>508585134</v>
      </c>
      <c r="K61" s="6">
        <v>497899135</v>
      </c>
      <c r="L61" s="7">
        <v>496105698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1378538</v>
      </c>
      <c r="D64" s="6">
        <v>1152671</v>
      </c>
      <c r="E64" s="7">
        <v>2197070</v>
      </c>
      <c r="F64" s="8">
        <v>1151500</v>
      </c>
      <c r="G64" s="6">
        <v>1151500</v>
      </c>
      <c r="H64" s="6"/>
      <c r="I64" s="9">
        <v>3301638</v>
      </c>
      <c r="J64" s="10"/>
      <c r="K64" s="6"/>
      <c r="L64" s="7"/>
    </row>
    <row r="65" spans="1:12" ht="13.5">
      <c r="A65" s="70" t="s">
        <v>40</v>
      </c>
      <c r="B65" s="71"/>
      <c r="C65" s="72">
        <f>SUM(C57:C64)</f>
        <v>410359281</v>
      </c>
      <c r="D65" s="72">
        <f aca="true" t="shared" si="8" ref="D65:L65">SUM(D57:D64)</f>
        <v>439183682</v>
      </c>
      <c r="E65" s="73">
        <f t="shared" si="8"/>
        <v>575134722</v>
      </c>
      <c r="F65" s="74">
        <f t="shared" si="8"/>
        <v>274308116</v>
      </c>
      <c r="G65" s="72">
        <f t="shared" si="8"/>
        <v>274525538</v>
      </c>
      <c r="H65" s="72">
        <f>SUM(H57:H64)</f>
        <v>0</v>
      </c>
      <c r="I65" s="75">
        <f t="shared" si="8"/>
        <v>665677256</v>
      </c>
      <c r="J65" s="82">
        <f t="shared" si="8"/>
        <v>640637494</v>
      </c>
      <c r="K65" s="72">
        <f t="shared" si="8"/>
        <v>576835080</v>
      </c>
      <c r="L65" s="73">
        <f t="shared" si="8"/>
        <v>581403238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30206134</v>
      </c>
      <c r="D68" s="60">
        <v>30756916</v>
      </c>
      <c r="E68" s="61">
        <v>30459544</v>
      </c>
      <c r="F68" s="62">
        <v>53000000</v>
      </c>
      <c r="G68" s="60">
        <v>53000000</v>
      </c>
      <c r="H68" s="60"/>
      <c r="I68" s="63">
        <v>36136746</v>
      </c>
      <c r="J68" s="64">
        <v>51000000</v>
      </c>
      <c r="K68" s="60">
        <v>51000000</v>
      </c>
      <c r="L68" s="61">
        <v>53958000</v>
      </c>
    </row>
    <row r="69" spans="1:12" ht="13.5">
      <c r="A69" s="84" t="s">
        <v>43</v>
      </c>
      <c r="B69" s="39" t="s">
        <v>44</v>
      </c>
      <c r="C69" s="60">
        <f>SUM(C75:C79)</f>
        <v>2331654</v>
      </c>
      <c r="D69" s="60">
        <f aca="true" t="shared" si="9" ref="D69:L69">SUM(D75:D79)</f>
        <v>1936176</v>
      </c>
      <c r="E69" s="61">
        <f t="shared" si="9"/>
        <v>2074088</v>
      </c>
      <c r="F69" s="62">
        <f t="shared" si="9"/>
        <v>4171840</v>
      </c>
      <c r="G69" s="60">
        <f t="shared" si="9"/>
        <v>3464840</v>
      </c>
      <c r="H69" s="60">
        <f>SUM(H75:H79)</f>
        <v>872481</v>
      </c>
      <c r="I69" s="63">
        <f t="shared" si="9"/>
        <v>4405637</v>
      </c>
      <c r="J69" s="64">
        <f t="shared" si="9"/>
        <v>6170840</v>
      </c>
      <c r="K69" s="60">
        <f t="shared" si="9"/>
        <v>4412749</v>
      </c>
      <c r="L69" s="61">
        <f t="shared" si="9"/>
        <v>4668688</v>
      </c>
    </row>
    <row r="70" spans="1:12" ht="13.5">
      <c r="A70" s="79" t="s">
        <v>19</v>
      </c>
      <c r="B70" s="47"/>
      <c r="C70" s="6">
        <v>1088798</v>
      </c>
      <c r="D70" s="6">
        <v>322600</v>
      </c>
      <c r="E70" s="7">
        <v>163712</v>
      </c>
      <c r="F70" s="8">
        <v>637800</v>
      </c>
      <c r="G70" s="6">
        <v>637800</v>
      </c>
      <c r="H70" s="6">
        <v>102473</v>
      </c>
      <c r="I70" s="9">
        <v>1840897</v>
      </c>
      <c r="J70" s="10">
        <v>1000000</v>
      </c>
      <c r="K70" s="6">
        <v>1059000</v>
      </c>
      <c r="L70" s="7">
        <v>1120422</v>
      </c>
    </row>
    <row r="71" spans="1:12" ht="13.5">
      <c r="A71" s="79" t="s">
        <v>20</v>
      </c>
      <c r="B71" s="47"/>
      <c r="C71" s="6">
        <v>526288</v>
      </c>
      <c r="D71" s="6">
        <v>440460</v>
      </c>
      <c r="E71" s="7">
        <v>551890</v>
      </c>
      <c r="F71" s="8">
        <v>597406</v>
      </c>
      <c r="G71" s="6">
        <v>597406</v>
      </c>
      <c r="H71" s="6">
        <v>80125</v>
      </c>
      <c r="I71" s="9">
        <v>537405</v>
      </c>
      <c r="J71" s="10">
        <v>633250</v>
      </c>
      <c r="K71" s="6">
        <v>670612</v>
      </c>
      <c r="L71" s="7">
        <v>708508</v>
      </c>
    </row>
    <row r="72" spans="1:12" ht="13.5">
      <c r="A72" s="79" t="s">
        <v>21</v>
      </c>
      <c r="B72" s="47"/>
      <c r="C72" s="6"/>
      <c r="D72" s="6"/>
      <c r="E72" s="7"/>
      <c r="F72" s="8"/>
      <c r="G72" s="6"/>
      <c r="H72" s="6"/>
      <c r="I72" s="9"/>
      <c r="J72" s="10"/>
      <c r="K72" s="6"/>
      <c r="L72" s="7"/>
    </row>
    <row r="73" spans="1:12" ht="13.5">
      <c r="A73" s="79" t="s">
        <v>22</v>
      </c>
      <c r="B73" s="47"/>
      <c r="C73" s="6"/>
      <c r="D73" s="6"/>
      <c r="E73" s="7"/>
      <c r="F73" s="8"/>
      <c r="G73" s="6"/>
      <c r="H73" s="6"/>
      <c r="I73" s="9"/>
      <c r="J73" s="10"/>
      <c r="K73" s="6"/>
      <c r="L73" s="7"/>
    </row>
    <row r="74" spans="1:12" ht="13.5">
      <c r="A74" s="79" t="s">
        <v>23</v>
      </c>
      <c r="B74" s="47"/>
      <c r="C74" s="6"/>
      <c r="D74" s="6"/>
      <c r="E74" s="7"/>
      <c r="F74" s="8"/>
      <c r="G74" s="6"/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1615086</v>
      </c>
      <c r="D75" s="21">
        <f aca="true" t="shared" si="10" ref="D75:L75">SUM(D70:D74)</f>
        <v>763060</v>
      </c>
      <c r="E75" s="22">
        <f t="shared" si="10"/>
        <v>715602</v>
      </c>
      <c r="F75" s="23">
        <f t="shared" si="10"/>
        <v>1235206</v>
      </c>
      <c r="G75" s="21">
        <f t="shared" si="10"/>
        <v>1235206</v>
      </c>
      <c r="H75" s="21">
        <f>SUM(H70:H74)</f>
        <v>182598</v>
      </c>
      <c r="I75" s="24">
        <f t="shared" si="10"/>
        <v>2378302</v>
      </c>
      <c r="J75" s="25">
        <f t="shared" si="10"/>
        <v>1633250</v>
      </c>
      <c r="K75" s="21">
        <f t="shared" si="10"/>
        <v>1729612</v>
      </c>
      <c r="L75" s="22">
        <f t="shared" si="10"/>
        <v>1828930</v>
      </c>
    </row>
    <row r="76" spans="1:12" ht="13.5">
      <c r="A76" s="86" t="s">
        <v>25</v>
      </c>
      <c r="B76" s="39"/>
      <c r="C76" s="6">
        <v>473086</v>
      </c>
      <c r="D76" s="6">
        <v>76786</v>
      </c>
      <c r="E76" s="7">
        <v>10700</v>
      </c>
      <c r="F76" s="8">
        <v>873634</v>
      </c>
      <c r="G76" s="6">
        <v>354634</v>
      </c>
      <c r="H76" s="6"/>
      <c r="I76" s="9">
        <v>224075</v>
      </c>
      <c r="J76" s="10">
        <v>1570000</v>
      </c>
      <c r="K76" s="6">
        <v>1662630</v>
      </c>
      <c r="L76" s="7">
        <v>1759063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243482</v>
      </c>
      <c r="D79" s="6">
        <v>1096330</v>
      </c>
      <c r="E79" s="7">
        <v>1347786</v>
      </c>
      <c r="F79" s="8">
        <v>2063000</v>
      </c>
      <c r="G79" s="6">
        <v>1875000</v>
      </c>
      <c r="H79" s="6">
        <v>689883</v>
      </c>
      <c r="I79" s="9">
        <v>1803260</v>
      </c>
      <c r="J79" s="10">
        <v>2967590</v>
      </c>
      <c r="K79" s="6">
        <v>1020507</v>
      </c>
      <c r="L79" s="7">
        <v>1080695</v>
      </c>
    </row>
    <row r="80" spans="1:12" ht="13.5">
      <c r="A80" s="87" t="s">
        <v>46</v>
      </c>
      <c r="B80" s="71"/>
      <c r="C80" s="72">
        <f>SUM(C68:C69)</f>
        <v>32537788</v>
      </c>
      <c r="D80" s="72">
        <f aca="true" t="shared" si="11" ref="D80:L80">SUM(D68:D69)</f>
        <v>32693092</v>
      </c>
      <c r="E80" s="73">
        <f t="shared" si="11"/>
        <v>32533632</v>
      </c>
      <c r="F80" s="74">
        <f t="shared" si="11"/>
        <v>57171840</v>
      </c>
      <c r="G80" s="72">
        <f t="shared" si="11"/>
        <v>56464840</v>
      </c>
      <c r="H80" s="72">
        <f>SUM(H68:H69)</f>
        <v>872481</v>
      </c>
      <c r="I80" s="75">
        <f t="shared" si="11"/>
        <v>40542383</v>
      </c>
      <c r="J80" s="76">
        <f t="shared" si="11"/>
        <v>57170840</v>
      </c>
      <c r="K80" s="72">
        <f t="shared" si="11"/>
        <v>55412749</v>
      </c>
      <c r="L80" s="73">
        <f t="shared" si="11"/>
        <v>58626688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91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2.3774454839559627</v>
      </c>
      <c r="G82" s="95">
        <f t="shared" si="12"/>
        <v>2.364144000411724</v>
      </c>
      <c r="H82" s="95">
        <f t="shared" si="12"/>
        <v>0</v>
      </c>
      <c r="I82" s="98">
        <f t="shared" si="12"/>
        <v>0</v>
      </c>
      <c r="J82" s="99">
        <f t="shared" si="12"/>
        <v>0.4514937824321079</v>
      </c>
      <c r="K82" s="95">
        <f t="shared" si="12"/>
        <v>0.2402902352869821</v>
      </c>
      <c r="L82" s="96">
        <f t="shared" si="12"/>
        <v>0.21663183913136758</v>
      </c>
    </row>
    <row r="83" spans="1:12" ht="13.5">
      <c r="A83" s="93" t="s">
        <v>92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1.7334528301886793</v>
      </c>
      <c r="G83" s="95">
        <f t="shared" si="13"/>
        <v>1.7334528301886793</v>
      </c>
      <c r="H83" s="95">
        <f t="shared" si="13"/>
        <v>0</v>
      </c>
      <c r="I83" s="98">
        <f t="shared" si="13"/>
        <v>0</v>
      </c>
      <c r="J83" s="99">
        <f t="shared" si="13"/>
        <v>0.8478964705882353</v>
      </c>
      <c r="K83" s="95">
        <f t="shared" si="13"/>
        <v>0.32595317647058825</v>
      </c>
      <c r="L83" s="96">
        <f t="shared" si="13"/>
        <v>0.30545980206827533</v>
      </c>
    </row>
    <row r="84" spans="1:12" ht="13.5">
      <c r="A84" s="93" t="s">
        <v>93</v>
      </c>
      <c r="B84" s="94"/>
      <c r="C84" s="95">
        <f aca="true" t="shared" si="14" ref="C84:L84">IF(ISERROR(ROUND(C69/C65,3)),0,(ROUND(C69/C65,3)))</f>
        <v>0.006</v>
      </c>
      <c r="D84" s="95">
        <f t="shared" si="14"/>
        <v>0.004</v>
      </c>
      <c r="E84" s="96">
        <f t="shared" si="14"/>
        <v>0.004</v>
      </c>
      <c r="F84" s="97">
        <f t="shared" si="14"/>
        <v>0.015</v>
      </c>
      <c r="G84" s="95">
        <f t="shared" si="14"/>
        <v>0.013</v>
      </c>
      <c r="H84" s="95">
        <f t="shared" si="14"/>
        <v>0</v>
      </c>
      <c r="I84" s="98">
        <f t="shared" si="14"/>
        <v>0.007</v>
      </c>
      <c r="J84" s="99">
        <f t="shared" si="14"/>
        <v>0.01</v>
      </c>
      <c r="K84" s="95">
        <f t="shared" si="14"/>
        <v>0.008</v>
      </c>
      <c r="L84" s="96">
        <f t="shared" si="14"/>
        <v>0.008</v>
      </c>
    </row>
    <row r="85" spans="1:12" ht="13.5">
      <c r="A85" s="93" t="s">
        <v>94</v>
      </c>
      <c r="B85" s="94"/>
      <c r="C85" s="95">
        <f aca="true" t="shared" si="15" ref="C85:L85">IF(ISERROR(ROUND((C20+C69)/C65,2)),0,(ROUND((C20+C69)/C65,2)))</f>
        <v>0.01</v>
      </c>
      <c r="D85" s="95">
        <f t="shared" si="15"/>
        <v>0</v>
      </c>
      <c r="E85" s="96">
        <f t="shared" si="15"/>
        <v>0</v>
      </c>
      <c r="F85" s="97">
        <f t="shared" si="15"/>
        <v>0.35</v>
      </c>
      <c r="G85" s="95">
        <f t="shared" si="15"/>
        <v>0.35</v>
      </c>
      <c r="H85" s="95">
        <f t="shared" si="15"/>
        <v>0</v>
      </c>
      <c r="I85" s="98">
        <f t="shared" si="15"/>
        <v>0.01</v>
      </c>
      <c r="J85" s="99">
        <f t="shared" si="15"/>
        <v>0.08</v>
      </c>
      <c r="K85" s="95">
        <f t="shared" si="15"/>
        <v>0.04</v>
      </c>
      <c r="L85" s="96">
        <f t="shared" si="15"/>
        <v>0.04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/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>
        <v>283888</v>
      </c>
      <c r="I91" s="9"/>
      <c r="J91" s="10"/>
      <c r="K91" s="6"/>
      <c r="L91" s="26"/>
    </row>
    <row r="92" spans="1:12" ht="13.5">
      <c r="A92" s="86" t="s">
        <v>51</v>
      </c>
      <c r="B92" s="94"/>
      <c r="C92" s="6">
        <v>2366000</v>
      </c>
      <c r="D92" s="6">
        <v>2323000</v>
      </c>
      <c r="E92" s="7">
        <v>1936000</v>
      </c>
      <c r="F92" s="8">
        <v>4171748</v>
      </c>
      <c r="G92" s="6">
        <v>4007748</v>
      </c>
      <c r="H92" s="6">
        <v>469574</v>
      </c>
      <c r="I92" s="9"/>
      <c r="J92" s="10">
        <v>6768250</v>
      </c>
      <c r="K92" s="6">
        <v>7167577</v>
      </c>
      <c r="L92" s="26">
        <v>7583297</v>
      </c>
    </row>
    <row r="93" spans="1:12" ht="13.5">
      <c r="A93" s="87" t="s">
        <v>103</v>
      </c>
      <c r="B93" s="71"/>
      <c r="C93" s="72">
        <f>SUM(C89:C92)</f>
        <v>2366000</v>
      </c>
      <c r="D93" s="72">
        <f aca="true" t="shared" si="16" ref="D93:L93">SUM(D89:D92)</f>
        <v>2323000</v>
      </c>
      <c r="E93" s="73">
        <f t="shared" si="16"/>
        <v>1936000</v>
      </c>
      <c r="F93" s="74">
        <f t="shared" si="16"/>
        <v>4171748</v>
      </c>
      <c r="G93" s="72">
        <f t="shared" si="16"/>
        <v>4007748</v>
      </c>
      <c r="H93" s="72">
        <f>SUM(H89:H92)</f>
        <v>753462</v>
      </c>
      <c r="I93" s="75">
        <f t="shared" si="16"/>
        <v>0</v>
      </c>
      <c r="J93" s="76">
        <f t="shared" si="16"/>
        <v>6768250</v>
      </c>
      <c r="K93" s="72">
        <f t="shared" si="16"/>
        <v>7167577</v>
      </c>
      <c r="L93" s="121">
        <f t="shared" si="16"/>
        <v>7583297</v>
      </c>
    </row>
    <row r="94" spans="1:12" ht="13.5">
      <c r="A94" s="1" t="s">
        <v>95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96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97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98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99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100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101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102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87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68336557</v>
      </c>
      <c r="D5" s="40">
        <f aca="true" t="shared" si="0" ref="D5:L5">SUM(D11:D18)</f>
        <v>158650889</v>
      </c>
      <c r="E5" s="41">
        <f t="shared" si="0"/>
        <v>99518051</v>
      </c>
      <c r="F5" s="42">
        <f t="shared" si="0"/>
        <v>52383091</v>
      </c>
      <c r="G5" s="40">
        <f t="shared" si="0"/>
        <v>117249540</v>
      </c>
      <c r="H5" s="40">
        <f>SUM(H11:H18)</f>
        <v>75876324</v>
      </c>
      <c r="I5" s="43">
        <f t="shared" si="0"/>
        <v>83616792</v>
      </c>
      <c r="J5" s="44">
        <f t="shared" si="0"/>
        <v>91651295</v>
      </c>
      <c r="K5" s="40">
        <f t="shared" si="0"/>
        <v>59536518</v>
      </c>
      <c r="L5" s="41">
        <f t="shared" si="0"/>
        <v>80093279</v>
      </c>
    </row>
    <row r="6" spans="1:12" ht="13.5">
      <c r="A6" s="46" t="s">
        <v>19</v>
      </c>
      <c r="B6" s="47"/>
      <c r="C6" s="6">
        <v>43976123</v>
      </c>
      <c r="D6" s="6">
        <v>50845307</v>
      </c>
      <c r="E6" s="7">
        <v>55706158</v>
      </c>
      <c r="F6" s="8">
        <v>43851050</v>
      </c>
      <c r="G6" s="6">
        <v>45593030</v>
      </c>
      <c r="H6" s="6">
        <v>38657118</v>
      </c>
      <c r="I6" s="9">
        <v>39093648</v>
      </c>
      <c r="J6" s="10">
        <v>-15512</v>
      </c>
      <c r="K6" s="6">
        <v>4460843</v>
      </c>
      <c r="L6" s="7">
        <v>25053172</v>
      </c>
    </row>
    <row r="7" spans="1:12" ht="13.5">
      <c r="A7" s="46" t="s">
        <v>20</v>
      </c>
      <c r="B7" s="47"/>
      <c r="C7" s="6">
        <v>14513590</v>
      </c>
      <c r="D7" s="6">
        <v>34225144</v>
      </c>
      <c r="E7" s="7">
        <v>24906889</v>
      </c>
      <c r="F7" s="8">
        <v>1500000</v>
      </c>
      <c r="G7" s="6">
        <v>65333469</v>
      </c>
      <c r="H7" s="6">
        <v>32689057</v>
      </c>
      <c r="I7" s="9">
        <v>28653227</v>
      </c>
      <c r="J7" s="10">
        <v>40281000</v>
      </c>
      <c r="K7" s="6">
        <v>25000000</v>
      </c>
      <c r="L7" s="7">
        <v>34000000</v>
      </c>
    </row>
    <row r="8" spans="1:12" ht="13.5">
      <c r="A8" s="46" t="s">
        <v>21</v>
      </c>
      <c r="B8" s="47"/>
      <c r="C8" s="6"/>
      <c r="D8" s="6"/>
      <c r="E8" s="7"/>
      <c r="F8" s="8"/>
      <c r="G8" s="6"/>
      <c r="H8" s="6"/>
      <c r="I8" s="9"/>
      <c r="J8" s="10"/>
      <c r="K8" s="6"/>
      <c r="L8" s="7"/>
    </row>
    <row r="9" spans="1:12" ht="13.5">
      <c r="A9" s="46" t="s">
        <v>22</v>
      </c>
      <c r="B9" s="47"/>
      <c r="C9" s="6"/>
      <c r="D9" s="6"/>
      <c r="E9" s="7"/>
      <c r="F9" s="8"/>
      <c r="G9" s="6"/>
      <c r="H9" s="6"/>
      <c r="I9" s="9"/>
      <c r="J9" s="10"/>
      <c r="K9" s="6"/>
      <c r="L9" s="7"/>
    </row>
    <row r="10" spans="1:12" ht="13.5">
      <c r="A10" s="46" t="s">
        <v>23</v>
      </c>
      <c r="B10" s="47"/>
      <c r="C10" s="6">
        <v>227443</v>
      </c>
      <c r="D10" s="6">
        <v>39588546</v>
      </c>
      <c r="E10" s="7">
        <v>5204243</v>
      </c>
      <c r="F10" s="8">
        <v>600000</v>
      </c>
      <c r="G10" s="6">
        <v>350000</v>
      </c>
      <c r="H10" s="6"/>
      <c r="I10" s="9"/>
      <c r="J10" s="10"/>
      <c r="K10" s="6"/>
      <c r="L10" s="7"/>
    </row>
    <row r="11" spans="1:12" ht="13.5">
      <c r="A11" s="48" t="s">
        <v>24</v>
      </c>
      <c r="B11" s="47"/>
      <c r="C11" s="21">
        <f>SUM(C6:C10)</f>
        <v>58717156</v>
      </c>
      <c r="D11" s="21">
        <f aca="true" t="shared" si="1" ref="D11:L11">SUM(D6:D10)</f>
        <v>124658997</v>
      </c>
      <c r="E11" s="22">
        <f t="shared" si="1"/>
        <v>85817290</v>
      </c>
      <c r="F11" s="23">
        <f t="shared" si="1"/>
        <v>45951050</v>
      </c>
      <c r="G11" s="21">
        <f t="shared" si="1"/>
        <v>111276499</v>
      </c>
      <c r="H11" s="21">
        <f>SUM(H6:H10)</f>
        <v>71346175</v>
      </c>
      <c r="I11" s="24">
        <f t="shared" si="1"/>
        <v>67746875</v>
      </c>
      <c r="J11" s="25">
        <f t="shared" si="1"/>
        <v>40265488</v>
      </c>
      <c r="K11" s="21">
        <f t="shared" si="1"/>
        <v>29460843</v>
      </c>
      <c r="L11" s="22">
        <f t="shared" si="1"/>
        <v>59053172</v>
      </c>
    </row>
    <row r="12" spans="1:12" ht="13.5">
      <c r="A12" s="49" t="s">
        <v>25</v>
      </c>
      <c r="B12" s="39"/>
      <c r="C12" s="6">
        <v>2833966</v>
      </c>
      <c r="D12" s="6">
        <v>4072848</v>
      </c>
      <c r="E12" s="7">
        <v>9285603</v>
      </c>
      <c r="F12" s="8">
        <v>241541</v>
      </c>
      <c r="G12" s="6">
        <v>874541</v>
      </c>
      <c r="H12" s="6">
        <v>371667</v>
      </c>
      <c r="I12" s="9">
        <v>9812835</v>
      </c>
      <c r="J12" s="10">
        <v>34919494</v>
      </c>
      <c r="K12" s="6">
        <v>23253405</v>
      </c>
      <c r="L12" s="7">
        <v>13876723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>
        <v>452358</v>
      </c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6785435</v>
      </c>
      <c r="D15" s="6">
        <v>27152278</v>
      </c>
      <c r="E15" s="7">
        <v>4415158</v>
      </c>
      <c r="F15" s="8">
        <v>6190500</v>
      </c>
      <c r="G15" s="6">
        <v>5098500</v>
      </c>
      <c r="H15" s="6">
        <v>4158482</v>
      </c>
      <c r="I15" s="9">
        <v>5604724</v>
      </c>
      <c r="J15" s="10">
        <v>16466313</v>
      </c>
      <c r="K15" s="6">
        <v>6822270</v>
      </c>
      <c r="L15" s="7">
        <v>7163384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>
        <v>2766766</v>
      </c>
      <c r="E18" s="17"/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23551136</v>
      </c>
      <c r="K20" s="53">
        <f t="shared" si="2"/>
        <v>21958771</v>
      </c>
      <c r="L20" s="54">
        <f t="shared" si="2"/>
        <v>13506264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>
        <v>7370386</v>
      </c>
      <c r="K21" s="6">
        <v>2629614</v>
      </c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7370386</v>
      </c>
      <c r="K26" s="21">
        <f t="shared" si="3"/>
        <v>2629614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>
        <v>16180750</v>
      </c>
      <c r="K27" s="6">
        <v>19329157</v>
      </c>
      <c r="L27" s="7">
        <v>13506264</v>
      </c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43976123</v>
      </c>
      <c r="D36" s="6">
        <f t="shared" si="4"/>
        <v>50845307</v>
      </c>
      <c r="E36" s="7">
        <f t="shared" si="4"/>
        <v>55706158</v>
      </c>
      <c r="F36" s="8">
        <f t="shared" si="4"/>
        <v>43851050</v>
      </c>
      <c r="G36" s="6">
        <f t="shared" si="4"/>
        <v>45593030</v>
      </c>
      <c r="H36" s="6">
        <f>H6+H21</f>
        <v>38657118</v>
      </c>
      <c r="I36" s="9">
        <f t="shared" si="4"/>
        <v>39093648</v>
      </c>
      <c r="J36" s="10">
        <f t="shared" si="4"/>
        <v>7354874</v>
      </c>
      <c r="K36" s="6">
        <f t="shared" si="4"/>
        <v>7090457</v>
      </c>
      <c r="L36" s="7">
        <f t="shared" si="4"/>
        <v>25053172</v>
      </c>
    </row>
    <row r="37" spans="1:12" ht="13.5">
      <c r="A37" s="46" t="s">
        <v>20</v>
      </c>
      <c r="B37" s="47"/>
      <c r="C37" s="6">
        <f t="shared" si="4"/>
        <v>14513590</v>
      </c>
      <c r="D37" s="6">
        <f t="shared" si="4"/>
        <v>34225144</v>
      </c>
      <c r="E37" s="7">
        <f t="shared" si="4"/>
        <v>24906889</v>
      </c>
      <c r="F37" s="8">
        <f t="shared" si="4"/>
        <v>1500000</v>
      </c>
      <c r="G37" s="6">
        <f t="shared" si="4"/>
        <v>65333469</v>
      </c>
      <c r="H37" s="6">
        <f>H7+H22</f>
        <v>32689057</v>
      </c>
      <c r="I37" s="9">
        <f t="shared" si="4"/>
        <v>28653227</v>
      </c>
      <c r="J37" s="10">
        <f t="shared" si="4"/>
        <v>40281000</v>
      </c>
      <c r="K37" s="6">
        <f t="shared" si="4"/>
        <v>25000000</v>
      </c>
      <c r="L37" s="7">
        <f t="shared" si="4"/>
        <v>34000000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0</v>
      </c>
      <c r="E38" s="7">
        <f t="shared" si="4"/>
        <v>0</v>
      </c>
      <c r="F38" s="8">
        <f t="shared" si="4"/>
        <v>0</v>
      </c>
      <c r="G38" s="6">
        <f t="shared" si="4"/>
        <v>0</v>
      </c>
      <c r="H38" s="6">
        <f>H8+H23</f>
        <v>0</v>
      </c>
      <c r="I38" s="9">
        <f t="shared" si="4"/>
        <v>0</v>
      </c>
      <c r="J38" s="10">
        <f t="shared" si="4"/>
        <v>0</v>
      </c>
      <c r="K38" s="6">
        <f t="shared" si="4"/>
        <v>0</v>
      </c>
      <c r="L38" s="7">
        <f t="shared" si="4"/>
        <v>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0</v>
      </c>
      <c r="G39" s="6">
        <f t="shared" si="4"/>
        <v>0</v>
      </c>
      <c r="H39" s="6">
        <f>H9+H24</f>
        <v>0</v>
      </c>
      <c r="I39" s="9">
        <f t="shared" si="4"/>
        <v>0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227443</v>
      </c>
      <c r="D40" s="6">
        <f t="shared" si="4"/>
        <v>39588546</v>
      </c>
      <c r="E40" s="7">
        <f t="shared" si="4"/>
        <v>5204243</v>
      </c>
      <c r="F40" s="8">
        <f t="shared" si="4"/>
        <v>600000</v>
      </c>
      <c r="G40" s="6">
        <f t="shared" si="4"/>
        <v>350000</v>
      </c>
      <c r="H40" s="6">
        <f>H10+H25</f>
        <v>0</v>
      </c>
      <c r="I40" s="9">
        <f t="shared" si="4"/>
        <v>0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58717156</v>
      </c>
      <c r="D41" s="21">
        <f aca="true" t="shared" si="5" ref="D41:L41">SUM(D36:D40)</f>
        <v>124658997</v>
      </c>
      <c r="E41" s="22">
        <f t="shared" si="5"/>
        <v>85817290</v>
      </c>
      <c r="F41" s="23">
        <f t="shared" si="5"/>
        <v>45951050</v>
      </c>
      <c r="G41" s="21">
        <f t="shared" si="5"/>
        <v>111276499</v>
      </c>
      <c r="H41" s="21">
        <f>SUM(H36:H40)</f>
        <v>71346175</v>
      </c>
      <c r="I41" s="24">
        <f t="shared" si="5"/>
        <v>67746875</v>
      </c>
      <c r="J41" s="25">
        <f t="shared" si="5"/>
        <v>47635874</v>
      </c>
      <c r="K41" s="21">
        <f t="shared" si="5"/>
        <v>32090457</v>
      </c>
      <c r="L41" s="22">
        <f t="shared" si="5"/>
        <v>59053172</v>
      </c>
    </row>
    <row r="42" spans="1:12" ht="13.5">
      <c r="A42" s="49" t="s">
        <v>25</v>
      </c>
      <c r="B42" s="39"/>
      <c r="C42" s="6">
        <f t="shared" si="4"/>
        <v>2833966</v>
      </c>
      <c r="D42" s="6">
        <f t="shared" si="4"/>
        <v>4072848</v>
      </c>
      <c r="E42" s="61">
        <f t="shared" si="4"/>
        <v>9285603</v>
      </c>
      <c r="F42" s="62">
        <f t="shared" si="4"/>
        <v>241541</v>
      </c>
      <c r="G42" s="60">
        <f t="shared" si="4"/>
        <v>874541</v>
      </c>
      <c r="H42" s="60">
        <f t="shared" si="4"/>
        <v>371667</v>
      </c>
      <c r="I42" s="63">
        <f t="shared" si="4"/>
        <v>9812835</v>
      </c>
      <c r="J42" s="64">
        <f t="shared" si="4"/>
        <v>51100244</v>
      </c>
      <c r="K42" s="60">
        <f t="shared" si="4"/>
        <v>42582562</v>
      </c>
      <c r="L42" s="61">
        <f t="shared" si="4"/>
        <v>27382987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452358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6785435</v>
      </c>
      <c r="D45" s="6">
        <f t="shared" si="4"/>
        <v>27152278</v>
      </c>
      <c r="E45" s="61">
        <f t="shared" si="4"/>
        <v>4415158</v>
      </c>
      <c r="F45" s="62">
        <f t="shared" si="4"/>
        <v>6190500</v>
      </c>
      <c r="G45" s="60">
        <f t="shared" si="4"/>
        <v>5098500</v>
      </c>
      <c r="H45" s="60">
        <f t="shared" si="4"/>
        <v>4158482</v>
      </c>
      <c r="I45" s="63">
        <f t="shared" si="4"/>
        <v>5604724</v>
      </c>
      <c r="J45" s="64">
        <f t="shared" si="4"/>
        <v>16466313</v>
      </c>
      <c r="K45" s="60">
        <f t="shared" si="4"/>
        <v>6822270</v>
      </c>
      <c r="L45" s="61">
        <f t="shared" si="4"/>
        <v>7163384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2766766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68336557</v>
      </c>
      <c r="D49" s="72">
        <f aca="true" t="shared" si="6" ref="D49:L49">SUM(D41:D48)</f>
        <v>158650889</v>
      </c>
      <c r="E49" s="73">
        <f t="shared" si="6"/>
        <v>99518051</v>
      </c>
      <c r="F49" s="74">
        <f t="shared" si="6"/>
        <v>52383091</v>
      </c>
      <c r="G49" s="72">
        <f t="shared" si="6"/>
        <v>117249540</v>
      </c>
      <c r="H49" s="72">
        <f>SUM(H41:H48)</f>
        <v>75876324</v>
      </c>
      <c r="I49" s="75">
        <f t="shared" si="6"/>
        <v>83616792</v>
      </c>
      <c r="J49" s="76">
        <f t="shared" si="6"/>
        <v>115202431</v>
      </c>
      <c r="K49" s="72">
        <f t="shared" si="6"/>
        <v>81495289</v>
      </c>
      <c r="L49" s="73">
        <f t="shared" si="6"/>
        <v>93599543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362618256</v>
      </c>
      <c r="D52" s="6">
        <v>337398858</v>
      </c>
      <c r="E52" s="7">
        <v>360522045</v>
      </c>
      <c r="F52" s="8">
        <v>343115840</v>
      </c>
      <c r="G52" s="6">
        <v>388708870</v>
      </c>
      <c r="H52" s="6"/>
      <c r="I52" s="9">
        <v>417688636</v>
      </c>
      <c r="J52" s="10">
        <v>7354874</v>
      </c>
      <c r="K52" s="6">
        <v>7090457</v>
      </c>
      <c r="L52" s="7">
        <v>25053172</v>
      </c>
    </row>
    <row r="53" spans="1:12" ht="13.5">
      <c r="A53" s="79" t="s">
        <v>20</v>
      </c>
      <c r="B53" s="47"/>
      <c r="C53" s="6">
        <v>10992646</v>
      </c>
      <c r="D53" s="6">
        <v>10620646</v>
      </c>
      <c r="E53" s="7">
        <v>88495845</v>
      </c>
      <c r="F53" s="8">
        <v>190204032</v>
      </c>
      <c r="G53" s="6">
        <v>255537501</v>
      </c>
      <c r="H53" s="6"/>
      <c r="I53" s="9">
        <v>75908319</v>
      </c>
      <c r="J53" s="10">
        <v>612705966</v>
      </c>
      <c r="K53" s="6">
        <v>664025449</v>
      </c>
      <c r="L53" s="7">
        <v>34000000</v>
      </c>
    </row>
    <row r="54" spans="1:12" ht="13.5">
      <c r="A54" s="79" t="s">
        <v>21</v>
      </c>
      <c r="B54" s="47"/>
      <c r="C54" s="6"/>
      <c r="D54" s="6"/>
      <c r="E54" s="7"/>
      <c r="F54" s="8"/>
      <c r="G54" s="6"/>
      <c r="H54" s="6"/>
      <c r="I54" s="9"/>
      <c r="J54" s="10"/>
      <c r="K54" s="6"/>
      <c r="L54" s="7"/>
    </row>
    <row r="55" spans="1:12" ht="13.5">
      <c r="A55" s="79" t="s">
        <v>22</v>
      </c>
      <c r="B55" s="47"/>
      <c r="C55" s="6"/>
      <c r="D55" s="6"/>
      <c r="E55" s="7"/>
      <c r="F55" s="8"/>
      <c r="G55" s="6"/>
      <c r="H55" s="6"/>
      <c r="I55" s="9"/>
      <c r="J55" s="10"/>
      <c r="K55" s="6"/>
      <c r="L55" s="7">
        <v>669894076</v>
      </c>
    </row>
    <row r="56" spans="1:12" ht="13.5">
      <c r="A56" s="79" t="s">
        <v>23</v>
      </c>
      <c r="B56" s="47"/>
      <c r="C56" s="6"/>
      <c r="D56" s="6"/>
      <c r="E56" s="7"/>
      <c r="F56" s="8">
        <v>8296637</v>
      </c>
      <c r="G56" s="6">
        <v>8646637</v>
      </c>
      <c r="H56" s="6"/>
      <c r="I56" s="9"/>
      <c r="J56" s="10"/>
      <c r="K56" s="6"/>
      <c r="L56" s="7"/>
    </row>
    <row r="57" spans="1:12" ht="13.5">
      <c r="A57" s="80" t="s">
        <v>24</v>
      </c>
      <c r="B57" s="47"/>
      <c r="C57" s="21">
        <f>SUM(C52:C56)</f>
        <v>373610902</v>
      </c>
      <c r="D57" s="21">
        <f aca="true" t="shared" si="7" ref="D57:L57">SUM(D52:D56)</f>
        <v>348019504</v>
      </c>
      <c r="E57" s="22">
        <f t="shared" si="7"/>
        <v>449017890</v>
      </c>
      <c r="F57" s="23">
        <f t="shared" si="7"/>
        <v>541616509</v>
      </c>
      <c r="G57" s="21">
        <f t="shared" si="7"/>
        <v>652893008</v>
      </c>
      <c r="H57" s="21">
        <f>SUM(H52:H56)</f>
        <v>0</v>
      </c>
      <c r="I57" s="24">
        <f t="shared" si="7"/>
        <v>493596955</v>
      </c>
      <c r="J57" s="25">
        <f t="shared" si="7"/>
        <v>620060840</v>
      </c>
      <c r="K57" s="21">
        <f t="shared" si="7"/>
        <v>671115906</v>
      </c>
      <c r="L57" s="22">
        <f t="shared" si="7"/>
        <v>728947248</v>
      </c>
    </row>
    <row r="58" spans="1:12" ht="13.5">
      <c r="A58" s="77" t="s">
        <v>25</v>
      </c>
      <c r="B58" s="39"/>
      <c r="C58" s="6">
        <v>46751725</v>
      </c>
      <c r="D58" s="6">
        <v>49170148</v>
      </c>
      <c r="E58" s="7">
        <v>63211606</v>
      </c>
      <c r="F58" s="8">
        <v>1</v>
      </c>
      <c r="G58" s="6">
        <v>874541</v>
      </c>
      <c r="H58" s="6"/>
      <c r="I58" s="9">
        <v>82415967</v>
      </c>
      <c r="J58" s="10">
        <v>51100244</v>
      </c>
      <c r="K58" s="6">
        <v>42582562</v>
      </c>
      <c r="L58" s="7">
        <v>27382987</v>
      </c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>
        <v>1230799</v>
      </c>
      <c r="J59" s="15"/>
      <c r="K59" s="11"/>
      <c r="L59" s="12"/>
    </row>
    <row r="60" spans="1:12" ht="13.5">
      <c r="A60" s="77" t="s">
        <v>27</v>
      </c>
      <c r="B60" s="39"/>
      <c r="C60" s="6">
        <v>6355900</v>
      </c>
      <c r="D60" s="6">
        <v>6355900</v>
      </c>
      <c r="E60" s="7">
        <v>6625500</v>
      </c>
      <c r="F60" s="8">
        <v>8296637</v>
      </c>
      <c r="G60" s="6">
        <v>8296637</v>
      </c>
      <c r="H60" s="6"/>
      <c r="I60" s="9">
        <v>5793770</v>
      </c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78079170</v>
      </c>
      <c r="D61" s="6">
        <v>194120529</v>
      </c>
      <c r="E61" s="7">
        <v>60890719</v>
      </c>
      <c r="F61" s="8">
        <v>3225040</v>
      </c>
      <c r="G61" s="6">
        <v>8323540</v>
      </c>
      <c r="H61" s="6"/>
      <c r="I61" s="9">
        <v>56088581</v>
      </c>
      <c r="J61" s="10">
        <v>16466313</v>
      </c>
      <c r="K61" s="6">
        <v>6822270</v>
      </c>
      <c r="L61" s="7">
        <v>7163384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5269</v>
      </c>
      <c r="D64" s="6">
        <v>2596381</v>
      </c>
      <c r="E64" s="7">
        <v>2080719</v>
      </c>
      <c r="F64" s="8">
        <v>221341</v>
      </c>
      <c r="G64" s="6">
        <v>2213413</v>
      </c>
      <c r="H64" s="6"/>
      <c r="I64" s="9">
        <v>1468838</v>
      </c>
      <c r="J64" s="10"/>
      <c r="K64" s="6"/>
      <c r="L64" s="7"/>
    </row>
    <row r="65" spans="1:12" ht="13.5">
      <c r="A65" s="70" t="s">
        <v>40</v>
      </c>
      <c r="B65" s="71"/>
      <c r="C65" s="72">
        <f>SUM(C57:C64)</f>
        <v>504802966</v>
      </c>
      <c r="D65" s="72">
        <f aca="true" t="shared" si="8" ref="D65:L65">SUM(D57:D64)</f>
        <v>600262462</v>
      </c>
      <c r="E65" s="73">
        <f t="shared" si="8"/>
        <v>581826434</v>
      </c>
      <c r="F65" s="74">
        <f t="shared" si="8"/>
        <v>553359528</v>
      </c>
      <c r="G65" s="72">
        <f t="shared" si="8"/>
        <v>672601139</v>
      </c>
      <c r="H65" s="72">
        <f>SUM(H57:H64)</f>
        <v>0</v>
      </c>
      <c r="I65" s="75">
        <f t="shared" si="8"/>
        <v>640594910</v>
      </c>
      <c r="J65" s="82">
        <f t="shared" si="8"/>
        <v>687627397</v>
      </c>
      <c r="K65" s="72">
        <f t="shared" si="8"/>
        <v>720520738</v>
      </c>
      <c r="L65" s="73">
        <f t="shared" si="8"/>
        <v>763493619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32806888</v>
      </c>
      <c r="D68" s="60">
        <v>38360380</v>
      </c>
      <c r="E68" s="61">
        <v>37991936</v>
      </c>
      <c r="F68" s="62">
        <v>39400000</v>
      </c>
      <c r="G68" s="60">
        <v>39400000</v>
      </c>
      <c r="H68" s="60"/>
      <c r="I68" s="63">
        <v>39229322</v>
      </c>
      <c r="J68" s="64">
        <v>46010536</v>
      </c>
      <c r="K68" s="60">
        <v>48311063</v>
      </c>
      <c r="L68" s="61">
        <v>50726616</v>
      </c>
    </row>
    <row r="69" spans="1:12" ht="13.5">
      <c r="A69" s="84" t="s">
        <v>43</v>
      </c>
      <c r="B69" s="39" t="s">
        <v>44</v>
      </c>
      <c r="C69" s="60">
        <f>SUM(C75:C79)</f>
        <v>759153</v>
      </c>
      <c r="D69" s="60">
        <f aca="true" t="shared" si="9" ref="D69:L69">SUM(D75:D79)</f>
        <v>3408581</v>
      </c>
      <c r="E69" s="61">
        <f t="shared" si="9"/>
        <v>5275621</v>
      </c>
      <c r="F69" s="62">
        <f t="shared" si="9"/>
        <v>12873367</v>
      </c>
      <c r="G69" s="60">
        <f t="shared" si="9"/>
        <v>15035868</v>
      </c>
      <c r="H69" s="60">
        <f>SUM(H75:H79)</f>
        <v>13215410</v>
      </c>
      <c r="I69" s="63">
        <f t="shared" si="9"/>
        <v>5017010</v>
      </c>
      <c r="J69" s="64">
        <f t="shared" si="9"/>
        <v>5807330</v>
      </c>
      <c r="K69" s="60">
        <f t="shared" si="9"/>
        <v>14497696</v>
      </c>
      <c r="L69" s="61">
        <f t="shared" si="9"/>
        <v>15222582</v>
      </c>
    </row>
    <row r="70" spans="1:12" ht="13.5">
      <c r="A70" s="79" t="s">
        <v>19</v>
      </c>
      <c r="B70" s="47"/>
      <c r="C70" s="6">
        <v>536195</v>
      </c>
      <c r="D70" s="6">
        <v>3031750</v>
      </c>
      <c r="E70" s="7">
        <v>3916562</v>
      </c>
      <c r="F70" s="8">
        <v>9543885</v>
      </c>
      <c r="G70" s="6">
        <v>9423886</v>
      </c>
      <c r="H70" s="6">
        <v>8407160</v>
      </c>
      <c r="I70" s="9">
        <v>1741464</v>
      </c>
      <c r="J70" s="10">
        <v>1050000</v>
      </c>
      <c r="K70" s="6">
        <v>9502500</v>
      </c>
      <c r="L70" s="7">
        <v>9977625</v>
      </c>
    </row>
    <row r="71" spans="1:12" ht="13.5">
      <c r="A71" s="79" t="s">
        <v>20</v>
      </c>
      <c r="B71" s="47"/>
      <c r="C71" s="6">
        <v>67892</v>
      </c>
      <c r="D71" s="6"/>
      <c r="E71" s="7">
        <v>54800</v>
      </c>
      <c r="F71" s="8">
        <v>709517</v>
      </c>
      <c r="G71" s="6">
        <v>150517</v>
      </c>
      <c r="H71" s="6"/>
      <c r="I71" s="9"/>
      <c r="J71" s="10">
        <v>158043</v>
      </c>
      <c r="K71" s="6">
        <v>165945</v>
      </c>
      <c r="L71" s="7">
        <v>174243</v>
      </c>
    </row>
    <row r="72" spans="1:12" ht="13.5">
      <c r="A72" s="79" t="s">
        <v>21</v>
      </c>
      <c r="B72" s="47"/>
      <c r="C72" s="6"/>
      <c r="D72" s="6"/>
      <c r="E72" s="7"/>
      <c r="F72" s="8"/>
      <c r="G72" s="6"/>
      <c r="H72" s="6"/>
      <c r="I72" s="9"/>
      <c r="J72" s="10"/>
      <c r="K72" s="6"/>
      <c r="L72" s="7"/>
    </row>
    <row r="73" spans="1:12" ht="13.5">
      <c r="A73" s="79" t="s">
        <v>22</v>
      </c>
      <c r="B73" s="47"/>
      <c r="C73" s="6"/>
      <c r="D73" s="6"/>
      <c r="E73" s="7"/>
      <c r="F73" s="8"/>
      <c r="G73" s="6"/>
      <c r="H73" s="6"/>
      <c r="I73" s="9"/>
      <c r="J73" s="10"/>
      <c r="K73" s="6"/>
      <c r="L73" s="7"/>
    </row>
    <row r="74" spans="1:12" ht="13.5">
      <c r="A74" s="79" t="s">
        <v>23</v>
      </c>
      <c r="B74" s="47"/>
      <c r="C74" s="6"/>
      <c r="D74" s="6"/>
      <c r="E74" s="7"/>
      <c r="F74" s="8"/>
      <c r="G74" s="6"/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604087</v>
      </c>
      <c r="D75" s="21">
        <f aca="true" t="shared" si="10" ref="D75:L75">SUM(D70:D74)</f>
        <v>3031750</v>
      </c>
      <c r="E75" s="22">
        <f t="shared" si="10"/>
        <v>3971362</v>
      </c>
      <c r="F75" s="23">
        <f t="shared" si="10"/>
        <v>10253402</v>
      </c>
      <c r="G75" s="21">
        <f t="shared" si="10"/>
        <v>9574403</v>
      </c>
      <c r="H75" s="21">
        <f>SUM(H70:H74)</f>
        <v>8407160</v>
      </c>
      <c r="I75" s="24">
        <f t="shared" si="10"/>
        <v>1741464</v>
      </c>
      <c r="J75" s="25">
        <f t="shared" si="10"/>
        <v>1208043</v>
      </c>
      <c r="K75" s="21">
        <f t="shared" si="10"/>
        <v>9668445</v>
      </c>
      <c r="L75" s="22">
        <f t="shared" si="10"/>
        <v>10151868</v>
      </c>
    </row>
    <row r="76" spans="1:12" ht="13.5">
      <c r="A76" s="86" t="s">
        <v>25</v>
      </c>
      <c r="B76" s="39"/>
      <c r="C76" s="6"/>
      <c r="D76" s="6"/>
      <c r="E76" s="7"/>
      <c r="F76" s="8">
        <v>136139</v>
      </c>
      <c r="G76" s="6">
        <v>136139</v>
      </c>
      <c r="H76" s="6">
        <v>127200</v>
      </c>
      <c r="I76" s="9">
        <v>127200</v>
      </c>
      <c r="J76" s="10">
        <v>142946</v>
      </c>
      <c r="K76" s="6">
        <v>150093</v>
      </c>
      <c r="L76" s="7">
        <v>157598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155066</v>
      </c>
      <c r="D79" s="6">
        <v>376831</v>
      </c>
      <c r="E79" s="7">
        <v>1304259</v>
      </c>
      <c r="F79" s="8">
        <v>2483826</v>
      </c>
      <c r="G79" s="6">
        <v>5325326</v>
      </c>
      <c r="H79" s="6">
        <v>4681050</v>
      </c>
      <c r="I79" s="9">
        <v>3148346</v>
      </c>
      <c r="J79" s="10">
        <v>4456341</v>
      </c>
      <c r="K79" s="6">
        <v>4679158</v>
      </c>
      <c r="L79" s="7">
        <v>4913116</v>
      </c>
    </row>
    <row r="80" spans="1:12" ht="13.5">
      <c r="A80" s="87" t="s">
        <v>46</v>
      </c>
      <c r="B80" s="71"/>
      <c r="C80" s="72">
        <f>SUM(C68:C69)</f>
        <v>33566041</v>
      </c>
      <c r="D80" s="72">
        <f aca="true" t="shared" si="11" ref="D80:L80">SUM(D68:D69)</f>
        <v>41768961</v>
      </c>
      <c r="E80" s="73">
        <f t="shared" si="11"/>
        <v>43267557</v>
      </c>
      <c r="F80" s="74">
        <f t="shared" si="11"/>
        <v>52273367</v>
      </c>
      <c r="G80" s="72">
        <f t="shared" si="11"/>
        <v>54435868</v>
      </c>
      <c r="H80" s="72">
        <f>SUM(H68:H69)</f>
        <v>13215410</v>
      </c>
      <c r="I80" s="75">
        <f t="shared" si="11"/>
        <v>44246332</v>
      </c>
      <c r="J80" s="76">
        <f t="shared" si="11"/>
        <v>51817866</v>
      </c>
      <c r="K80" s="72">
        <f t="shared" si="11"/>
        <v>62808759</v>
      </c>
      <c r="L80" s="73">
        <f t="shared" si="11"/>
        <v>65949198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91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0.25696457425942537</v>
      </c>
      <c r="K82" s="95">
        <f t="shared" si="12"/>
        <v>0.3688286070072153</v>
      </c>
      <c r="L82" s="96">
        <f t="shared" si="12"/>
        <v>0.1686316775718472</v>
      </c>
    </row>
    <row r="83" spans="1:12" ht="13.5">
      <c r="A83" s="93" t="s">
        <v>92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0.5118639782853215</v>
      </c>
      <c r="K83" s="95">
        <f t="shared" si="13"/>
        <v>0.45452883121201454</v>
      </c>
      <c r="L83" s="96">
        <f t="shared" si="13"/>
        <v>0.26625596314171635</v>
      </c>
    </row>
    <row r="84" spans="1:12" ht="13.5">
      <c r="A84" s="93" t="s">
        <v>93</v>
      </c>
      <c r="B84" s="94"/>
      <c r="C84" s="95">
        <f aca="true" t="shared" si="14" ref="C84:L84">IF(ISERROR(ROUND(C69/C65,3)),0,(ROUND(C69/C65,3)))</f>
        <v>0.002</v>
      </c>
      <c r="D84" s="95">
        <f t="shared" si="14"/>
        <v>0.006</v>
      </c>
      <c r="E84" s="96">
        <f t="shared" si="14"/>
        <v>0.009</v>
      </c>
      <c r="F84" s="97">
        <f t="shared" si="14"/>
        <v>0.023</v>
      </c>
      <c r="G84" s="95">
        <f t="shared" si="14"/>
        <v>0.022</v>
      </c>
      <c r="H84" s="95">
        <f t="shared" si="14"/>
        <v>0</v>
      </c>
      <c r="I84" s="98">
        <f t="shared" si="14"/>
        <v>0.008</v>
      </c>
      <c r="J84" s="99">
        <f t="shared" si="14"/>
        <v>0.008</v>
      </c>
      <c r="K84" s="95">
        <f t="shared" si="14"/>
        <v>0.02</v>
      </c>
      <c r="L84" s="96">
        <f t="shared" si="14"/>
        <v>0.02</v>
      </c>
    </row>
    <row r="85" spans="1:12" ht="13.5">
      <c r="A85" s="93" t="s">
        <v>94</v>
      </c>
      <c r="B85" s="94"/>
      <c r="C85" s="95">
        <f aca="true" t="shared" si="15" ref="C85:L85">IF(ISERROR(ROUND((C20+C69)/C65,2)),0,(ROUND((C20+C69)/C65,2)))</f>
        <v>0</v>
      </c>
      <c r="D85" s="95">
        <f t="shared" si="15"/>
        <v>0.01</v>
      </c>
      <c r="E85" s="96">
        <f t="shared" si="15"/>
        <v>0.01</v>
      </c>
      <c r="F85" s="97">
        <f t="shared" si="15"/>
        <v>0.02</v>
      </c>
      <c r="G85" s="95">
        <f t="shared" si="15"/>
        <v>0.02</v>
      </c>
      <c r="H85" s="95">
        <f t="shared" si="15"/>
        <v>0</v>
      </c>
      <c r="I85" s="98">
        <f t="shared" si="15"/>
        <v>0.01</v>
      </c>
      <c r="J85" s="99">
        <f t="shared" si="15"/>
        <v>0.04</v>
      </c>
      <c r="K85" s="95">
        <f t="shared" si="15"/>
        <v>0.05</v>
      </c>
      <c r="L85" s="96">
        <f t="shared" si="15"/>
        <v>0.04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/>
      <c r="I90" s="14"/>
      <c r="J90" s="15">
        <v>200000</v>
      </c>
      <c r="K90" s="11">
        <v>210000</v>
      </c>
      <c r="L90" s="27">
        <v>220500</v>
      </c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>
        <v>5607329</v>
      </c>
      <c r="K91" s="6">
        <v>14287696</v>
      </c>
      <c r="L91" s="26">
        <v>15002081</v>
      </c>
    </row>
    <row r="92" spans="1:12" ht="13.5">
      <c r="A92" s="86" t="s">
        <v>51</v>
      </c>
      <c r="B92" s="94"/>
      <c r="C92" s="6"/>
      <c r="D92" s="6">
        <v>3328473</v>
      </c>
      <c r="E92" s="7">
        <v>5291717</v>
      </c>
      <c r="F92" s="8">
        <v>12873366</v>
      </c>
      <c r="G92" s="6"/>
      <c r="H92" s="6">
        <v>13215410</v>
      </c>
      <c r="I92" s="9"/>
      <c r="J92" s="10"/>
      <c r="K92" s="6"/>
      <c r="L92" s="26"/>
    </row>
    <row r="93" spans="1:12" ht="13.5">
      <c r="A93" s="87" t="s">
        <v>103</v>
      </c>
      <c r="B93" s="71"/>
      <c r="C93" s="72">
        <f>SUM(C89:C92)</f>
        <v>0</v>
      </c>
      <c r="D93" s="72">
        <f aca="true" t="shared" si="16" ref="D93:L93">SUM(D89:D92)</f>
        <v>3328473</v>
      </c>
      <c r="E93" s="73">
        <f t="shared" si="16"/>
        <v>5291717</v>
      </c>
      <c r="F93" s="74">
        <f t="shared" si="16"/>
        <v>12873366</v>
      </c>
      <c r="G93" s="72">
        <f t="shared" si="16"/>
        <v>0</v>
      </c>
      <c r="H93" s="72">
        <f>SUM(H89:H92)</f>
        <v>13215410</v>
      </c>
      <c r="I93" s="75">
        <f t="shared" si="16"/>
        <v>0</v>
      </c>
      <c r="J93" s="76">
        <f t="shared" si="16"/>
        <v>5807329</v>
      </c>
      <c r="K93" s="72">
        <f t="shared" si="16"/>
        <v>14497696</v>
      </c>
      <c r="L93" s="121">
        <f t="shared" si="16"/>
        <v>15222581</v>
      </c>
    </row>
    <row r="94" spans="1:12" ht="13.5">
      <c r="A94" s="1" t="s">
        <v>95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96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97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98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99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100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101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102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88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31794614</v>
      </c>
      <c r="D5" s="40">
        <f aca="true" t="shared" si="0" ref="D5:L5">SUM(D11:D18)</f>
        <v>86809365</v>
      </c>
      <c r="E5" s="41">
        <f t="shared" si="0"/>
        <v>90514845</v>
      </c>
      <c r="F5" s="42">
        <f t="shared" si="0"/>
        <v>108142000</v>
      </c>
      <c r="G5" s="40">
        <f t="shared" si="0"/>
        <v>120152000</v>
      </c>
      <c r="H5" s="40">
        <f>SUM(H11:H18)</f>
        <v>74775374</v>
      </c>
      <c r="I5" s="43">
        <f t="shared" si="0"/>
        <v>87219436</v>
      </c>
      <c r="J5" s="44">
        <f t="shared" si="0"/>
        <v>90549200</v>
      </c>
      <c r="K5" s="40">
        <f t="shared" si="0"/>
        <v>78383751</v>
      </c>
      <c r="L5" s="41">
        <f t="shared" si="0"/>
        <v>86986841</v>
      </c>
    </row>
    <row r="6" spans="1:12" ht="13.5">
      <c r="A6" s="46" t="s">
        <v>19</v>
      </c>
      <c r="B6" s="47"/>
      <c r="C6" s="6">
        <v>12826112</v>
      </c>
      <c r="D6" s="6">
        <v>14742071</v>
      </c>
      <c r="E6" s="7">
        <v>78984615</v>
      </c>
      <c r="F6" s="8">
        <v>44162000</v>
      </c>
      <c r="G6" s="6">
        <v>58812000</v>
      </c>
      <c r="H6" s="6">
        <v>40057176</v>
      </c>
      <c r="I6" s="9">
        <v>85651736</v>
      </c>
      <c r="J6" s="10">
        <v>39355950</v>
      </c>
      <c r="K6" s="6">
        <v>27446451</v>
      </c>
      <c r="L6" s="7">
        <v>27689650</v>
      </c>
    </row>
    <row r="7" spans="1:12" ht="13.5">
      <c r="A7" s="46" t="s">
        <v>20</v>
      </c>
      <c r="B7" s="47"/>
      <c r="C7" s="6">
        <v>16512542</v>
      </c>
      <c r="D7" s="6">
        <v>69357636</v>
      </c>
      <c r="E7" s="7"/>
      <c r="F7" s="8">
        <v>44400000</v>
      </c>
      <c r="G7" s="6">
        <v>55275000</v>
      </c>
      <c r="H7" s="6">
        <v>30764568</v>
      </c>
      <c r="I7" s="9"/>
      <c r="J7" s="10">
        <v>42100000</v>
      </c>
      <c r="K7" s="6">
        <v>50000000</v>
      </c>
      <c r="L7" s="7">
        <v>59000000</v>
      </c>
    </row>
    <row r="8" spans="1:12" ht="13.5">
      <c r="A8" s="46" t="s">
        <v>21</v>
      </c>
      <c r="B8" s="47"/>
      <c r="C8" s="6"/>
      <c r="D8" s="6"/>
      <c r="E8" s="7"/>
      <c r="F8" s="8"/>
      <c r="G8" s="6"/>
      <c r="H8" s="6"/>
      <c r="I8" s="9"/>
      <c r="J8" s="10"/>
      <c r="K8" s="6"/>
      <c r="L8" s="7"/>
    </row>
    <row r="9" spans="1:12" ht="13.5">
      <c r="A9" s="46" t="s">
        <v>22</v>
      </c>
      <c r="B9" s="47"/>
      <c r="C9" s="6"/>
      <c r="D9" s="6"/>
      <c r="E9" s="7"/>
      <c r="F9" s="8"/>
      <c r="G9" s="6"/>
      <c r="H9" s="6"/>
      <c r="I9" s="9"/>
      <c r="J9" s="10"/>
      <c r="K9" s="6"/>
      <c r="L9" s="7"/>
    </row>
    <row r="10" spans="1:12" ht="13.5">
      <c r="A10" s="46" t="s">
        <v>23</v>
      </c>
      <c r="B10" s="47"/>
      <c r="C10" s="6"/>
      <c r="D10" s="6">
        <v>75413</v>
      </c>
      <c r="E10" s="7">
        <v>630000</v>
      </c>
      <c r="F10" s="8">
        <v>5300000</v>
      </c>
      <c r="G10" s="6">
        <v>250000</v>
      </c>
      <c r="H10" s="6">
        <v>49800</v>
      </c>
      <c r="I10" s="9"/>
      <c r="J10" s="10">
        <v>5978000</v>
      </c>
      <c r="K10" s="6"/>
      <c r="L10" s="7"/>
    </row>
    <row r="11" spans="1:12" ht="13.5">
      <c r="A11" s="48" t="s">
        <v>24</v>
      </c>
      <c r="B11" s="47"/>
      <c r="C11" s="21">
        <f>SUM(C6:C10)</f>
        <v>29338654</v>
      </c>
      <c r="D11" s="21">
        <f aca="true" t="shared" si="1" ref="D11:L11">SUM(D6:D10)</f>
        <v>84175120</v>
      </c>
      <c r="E11" s="22">
        <f t="shared" si="1"/>
        <v>79614615</v>
      </c>
      <c r="F11" s="23">
        <f t="shared" si="1"/>
        <v>93862000</v>
      </c>
      <c r="G11" s="21">
        <f t="shared" si="1"/>
        <v>114337000</v>
      </c>
      <c r="H11" s="21">
        <f>SUM(H6:H10)</f>
        <v>70871544</v>
      </c>
      <c r="I11" s="24">
        <f t="shared" si="1"/>
        <v>85651736</v>
      </c>
      <c r="J11" s="25">
        <f t="shared" si="1"/>
        <v>87433950</v>
      </c>
      <c r="K11" s="21">
        <f t="shared" si="1"/>
        <v>77446451</v>
      </c>
      <c r="L11" s="22">
        <f t="shared" si="1"/>
        <v>86689650</v>
      </c>
    </row>
    <row r="12" spans="1:12" ht="13.5">
      <c r="A12" s="49" t="s">
        <v>25</v>
      </c>
      <c r="B12" s="39"/>
      <c r="C12" s="6"/>
      <c r="D12" s="6"/>
      <c r="E12" s="7">
        <v>7130493</v>
      </c>
      <c r="F12" s="8">
        <v>13480000</v>
      </c>
      <c r="G12" s="6">
        <v>3170000</v>
      </c>
      <c r="H12" s="6">
        <v>2458293</v>
      </c>
      <c r="I12" s="9"/>
      <c r="J12" s="10">
        <v>1200000</v>
      </c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>
        <v>2046099</v>
      </c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2455960</v>
      </c>
      <c r="D15" s="6">
        <v>2634245</v>
      </c>
      <c r="E15" s="7">
        <v>1723638</v>
      </c>
      <c r="F15" s="8">
        <v>800000</v>
      </c>
      <c r="G15" s="6">
        <v>2645000</v>
      </c>
      <c r="H15" s="6">
        <v>1445537</v>
      </c>
      <c r="I15" s="9">
        <v>1567700</v>
      </c>
      <c r="J15" s="10">
        <v>1915250</v>
      </c>
      <c r="K15" s="6">
        <v>937300</v>
      </c>
      <c r="L15" s="7">
        <v>297191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12826112</v>
      </c>
      <c r="D36" s="6">
        <f t="shared" si="4"/>
        <v>14742071</v>
      </c>
      <c r="E36" s="7">
        <f t="shared" si="4"/>
        <v>78984615</v>
      </c>
      <c r="F36" s="8">
        <f t="shared" si="4"/>
        <v>44162000</v>
      </c>
      <c r="G36" s="6">
        <f t="shared" si="4"/>
        <v>58812000</v>
      </c>
      <c r="H36" s="6">
        <f>H6+H21</f>
        <v>40057176</v>
      </c>
      <c r="I36" s="9">
        <f t="shared" si="4"/>
        <v>85651736</v>
      </c>
      <c r="J36" s="10">
        <f t="shared" si="4"/>
        <v>39355950</v>
      </c>
      <c r="K36" s="6">
        <f t="shared" si="4"/>
        <v>27446451</v>
      </c>
      <c r="L36" s="7">
        <f t="shared" si="4"/>
        <v>27689650</v>
      </c>
    </row>
    <row r="37" spans="1:12" ht="13.5">
      <c r="A37" s="46" t="s">
        <v>20</v>
      </c>
      <c r="B37" s="47"/>
      <c r="C37" s="6">
        <f t="shared" si="4"/>
        <v>16512542</v>
      </c>
      <c r="D37" s="6">
        <f t="shared" si="4"/>
        <v>69357636</v>
      </c>
      <c r="E37" s="7">
        <f t="shared" si="4"/>
        <v>0</v>
      </c>
      <c r="F37" s="8">
        <f t="shared" si="4"/>
        <v>44400000</v>
      </c>
      <c r="G37" s="6">
        <f t="shared" si="4"/>
        <v>55275000</v>
      </c>
      <c r="H37" s="6">
        <f>H7+H22</f>
        <v>30764568</v>
      </c>
      <c r="I37" s="9">
        <f t="shared" si="4"/>
        <v>0</v>
      </c>
      <c r="J37" s="10">
        <f t="shared" si="4"/>
        <v>42100000</v>
      </c>
      <c r="K37" s="6">
        <f t="shared" si="4"/>
        <v>50000000</v>
      </c>
      <c r="L37" s="7">
        <f t="shared" si="4"/>
        <v>59000000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0</v>
      </c>
      <c r="E38" s="7">
        <f t="shared" si="4"/>
        <v>0</v>
      </c>
      <c r="F38" s="8">
        <f t="shared" si="4"/>
        <v>0</v>
      </c>
      <c r="G38" s="6">
        <f t="shared" si="4"/>
        <v>0</v>
      </c>
      <c r="H38" s="6">
        <f>H8+H23</f>
        <v>0</v>
      </c>
      <c r="I38" s="9">
        <f t="shared" si="4"/>
        <v>0</v>
      </c>
      <c r="J38" s="10">
        <f t="shared" si="4"/>
        <v>0</v>
      </c>
      <c r="K38" s="6">
        <f t="shared" si="4"/>
        <v>0</v>
      </c>
      <c r="L38" s="7">
        <f t="shared" si="4"/>
        <v>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0</v>
      </c>
      <c r="G39" s="6">
        <f t="shared" si="4"/>
        <v>0</v>
      </c>
      <c r="H39" s="6">
        <f>H9+H24</f>
        <v>0</v>
      </c>
      <c r="I39" s="9">
        <f t="shared" si="4"/>
        <v>0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75413</v>
      </c>
      <c r="E40" s="7">
        <f t="shared" si="4"/>
        <v>630000</v>
      </c>
      <c r="F40" s="8">
        <f t="shared" si="4"/>
        <v>5300000</v>
      </c>
      <c r="G40" s="6">
        <f t="shared" si="4"/>
        <v>250000</v>
      </c>
      <c r="H40" s="6">
        <f>H10+H25</f>
        <v>49800</v>
      </c>
      <c r="I40" s="9">
        <f t="shared" si="4"/>
        <v>0</v>
      </c>
      <c r="J40" s="10">
        <f t="shared" si="4"/>
        <v>5978000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29338654</v>
      </c>
      <c r="D41" s="21">
        <f aca="true" t="shared" si="5" ref="D41:L41">SUM(D36:D40)</f>
        <v>84175120</v>
      </c>
      <c r="E41" s="22">
        <f t="shared" si="5"/>
        <v>79614615</v>
      </c>
      <c r="F41" s="23">
        <f t="shared" si="5"/>
        <v>93862000</v>
      </c>
      <c r="G41" s="21">
        <f t="shared" si="5"/>
        <v>114337000</v>
      </c>
      <c r="H41" s="21">
        <f>SUM(H36:H40)</f>
        <v>70871544</v>
      </c>
      <c r="I41" s="24">
        <f t="shared" si="5"/>
        <v>85651736</v>
      </c>
      <c r="J41" s="25">
        <f t="shared" si="5"/>
        <v>87433950</v>
      </c>
      <c r="K41" s="21">
        <f t="shared" si="5"/>
        <v>77446451</v>
      </c>
      <c r="L41" s="22">
        <f t="shared" si="5"/>
        <v>86689650</v>
      </c>
    </row>
    <row r="42" spans="1:12" ht="13.5">
      <c r="A42" s="49" t="s">
        <v>25</v>
      </c>
      <c r="B42" s="39"/>
      <c r="C42" s="6">
        <f t="shared" si="4"/>
        <v>0</v>
      </c>
      <c r="D42" s="6">
        <f t="shared" si="4"/>
        <v>0</v>
      </c>
      <c r="E42" s="61">
        <f t="shared" si="4"/>
        <v>7130493</v>
      </c>
      <c r="F42" s="62">
        <f t="shared" si="4"/>
        <v>13480000</v>
      </c>
      <c r="G42" s="60">
        <f t="shared" si="4"/>
        <v>3170000</v>
      </c>
      <c r="H42" s="60">
        <f t="shared" si="4"/>
        <v>2458293</v>
      </c>
      <c r="I42" s="63">
        <f t="shared" si="4"/>
        <v>0</v>
      </c>
      <c r="J42" s="64">
        <f t="shared" si="4"/>
        <v>1200000</v>
      </c>
      <c r="K42" s="60">
        <f t="shared" si="4"/>
        <v>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2046099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2455960</v>
      </c>
      <c r="D45" s="6">
        <f t="shared" si="4"/>
        <v>2634245</v>
      </c>
      <c r="E45" s="61">
        <f t="shared" si="4"/>
        <v>1723638</v>
      </c>
      <c r="F45" s="62">
        <f t="shared" si="4"/>
        <v>800000</v>
      </c>
      <c r="G45" s="60">
        <f t="shared" si="4"/>
        <v>2645000</v>
      </c>
      <c r="H45" s="60">
        <f t="shared" si="4"/>
        <v>1445537</v>
      </c>
      <c r="I45" s="63">
        <f t="shared" si="4"/>
        <v>1567700</v>
      </c>
      <c r="J45" s="64">
        <f t="shared" si="4"/>
        <v>1915250</v>
      </c>
      <c r="K45" s="60">
        <f t="shared" si="4"/>
        <v>937300</v>
      </c>
      <c r="L45" s="61">
        <f t="shared" si="4"/>
        <v>297191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31794614</v>
      </c>
      <c r="D49" s="72">
        <f aca="true" t="shared" si="6" ref="D49:L49">SUM(D41:D48)</f>
        <v>86809365</v>
      </c>
      <c r="E49" s="73">
        <f t="shared" si="6"/>
        <v>90514845</v>
      </c>
      <c r="F49" s="74">
        <f t="shared" si="6"/>
        <v>108142000</v>
      </c>
      <c r="G49" s="72">
        <f t="shared" si="6"/>
        <v>120152000</v>
      </c>
      <c r="H49" s="72">
        <f>SUM(H41:H48)</f>
        <v>74775374</v>
      </c>
      <c r="I49" s="75">
        <f t="shared" si="6"/>
        <v>87219436</v>
      </c>
      <c r="J49" s="76">
        <f t="shared" si="6"/>
        <v>90549200</v>
      </c>
      <c r="K49" s="72">
        <f t="shared" si="6"/>
        <v>78383751</v>
      </c>
      <c r="L49" s="73">
        <f t="shared" si="6"/>
        <v>86986841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77211097</v>
      </c>
      <c r="D52" s="6">
        <v>95259287</v>
      </c>
      <c r="E52" s="7">
        <v>193926431</v>
      </c>
      <c r="F52" s="8">
        <v>195081103</v>
      </c>
      <c r="G52" s="6">
        <v>63156733</v>
      </c>
      <c r="H52" s="6"/>
      <c r="I52" s="9">
        <v>227071223</v>
      </c>
      <c r="J52" s="10">
        <v>39355950</v>
      </c>
      <c r="K52" s="6">
        <v>27446451</v>
      </c>
      <c r="L52" s="7">
        <v>27689650</v>
      </c>
    </row>
    <row r="53" spans="1:12" ht="13.5">
      <c r="A53" s="79" t="s">
        <v>20</v>
      </c>
      <c r="B53" s="47"/>
      <c r="C53" s="6">
        <v>16512542</v>
      </c>
      <c r="D53" s="6">
        <v>69357636</v>
      </c>
      <c r="E53" s="7"/>
      <c r="F53" s="8">
        <v>108900000</v>
      </c>
      <c r="G53" s="6">
        <v>55275000</v>
      </c>
      <c r="H53" s="6"/>
      <c r="I53" s="9"/>
      <c r="J53" s="10">
        <v>176644908</v>
      </c>
      <c r="K53" s="6">
        <v>275094108</v>
      </c>
      <c r="L53" s="7">
        <v>59000000</v>
      </c>
    </row>
    <row r="54" spans="1:12" ht="13.5">
      <c r="A54" s="79" t="s">
        <v>21</v>
      </c>
      <c r="B54" s="47"/>
      <c r="C54" s="6"/>
      <c r="D54" s="6"/>
      <c r="E54" s="7"/>
      <c r="F54" s="8"/>
      <c r="G54" s="6"/>
      <c r="H54" s="6"/>
      <c r="I54" s="9"/>
      <c r="J54" s="10"/>
      <c r="K54" s="6"/>
      <c r="L54" s="7"/>
    </row>
    <row r="55" spans="1:12" ht="13.5">
      <c r="A55" s="79" t="s">
        <v>22</v>
      </c>
      <c r="B55" s="47"/>
      <c r="C55" s="6"/>
      <c r="D55" s="6"/>
      <c r="E55" s="7"/>
      <c r="F55" s="8"/>
      <c r="G55" s="6"/>
      <c r="H55" s="6"/>
      <c r="I55" s="9"/>
      <c r="J55" s="10"/>
      <c r="K55" s="6"/>
      <c r="L55" s="7">
        <v>303477860</v>
      </c>
    </row>
    <row r="56" spans="1:12" ht="13.5">
      <c r="A56" s="79" t="s">
        <v>23</v>
      </c>
      <c r="B56" s="47"/>
      <c r="C56" s="6"/>
      <c r="D56" s="6">
        <v>75413</v>
      </c>
      <c r="E56" s="7">
        <v>86353668</v>
      </c>
      <c r="F56" s="8">
        <v>5300000</v>
      </c>
      <c r="G56" s="6">
        <v>250000</v>
      </c>
      <c r="H56" s="6"/>
      <c r="I56" s="9">
        <v>6974013</v>
      </c>
      <c r="J56" s="10">
        <v>5978000</v>
      </c>
      <c r="K56" s="6"/>
      <c r="L56" s="7"/>
    </row>
    <row r="57" spans="1:12" ht="13.5">
      <c r="A57" s="80" t="s">
        <v>24</v>
      </c>
      <c r="B57" s="47"/>
      <c r="C57" s="21">
        <f>SUM(C52:C56)</f>
        <v>93723639</v>
      </c>
      <c r="D57" s="21">
        <f aca="true" t="shared" si="7" ref="D57:L57">SUM(D52:D56)</f>
        <v>164692336</v>
      </c>
      <c r="E57" s="22">
        <f t="shared" si="7"/>
        <v>280280099</v>
      </c>
      <c r="F57" s="23">
        <f t="shared" si="7"/>
        <v>309281103</v>
      </c>
      <c r="G57" s="21">
        <f t="shared" si="7"/>
        <v>118681733</v>
      </c>
      <c r="H57" s="21">
        <f>SUM(H52:H56)</f>
        <v>0</v>
      </c>
      <c r="I57" s="24">
        <f t="shared" si="7"/>
        <v>234045236</v>
      </c>
      <c r="J57" s="25">
        <f t="shared" si="7"/>
        <v>221978858</v>
      </c>
      <c r="K57" s="21">
        <f t="shared" si="7"/>
        <v>302540559</v>
      </c>
      <c r="L57" s="22">
        <f t="shared" si="7"/>
        <v>390167510</v>
      </c>
    </row>
    <row r="58" spans="1:12" ht="13.5">
      <c r="A58" s="77" t="s">
        <v>25</v>
      </c>
      <c r="B58" s="39"/>
      <c r="C58" s="6"/>
      <c r="D58" s="6"/>
      <c r="E58" s="7">
        <v>7116037</v>
      </c>
      <c r="F58" s="8">
        <v>11210000</v>
      </c>
      <c r="G58" s="6">
        <v>3170000</v>
      </c>
      <c r="H58" s="6"/>
      <c r="I58" s="9"/>
      <c r="J58" s="10">
        <v>1200000</v>
      </c>
      <c r="K58" s="6"/>
      <c r="L58" s="7"/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>
        <v>11657787</v>
      </c>
      <c r="D60" s="6">
        <v>9025986</v>
      </c>
      <c r="E60" s="7">
        <v>27101130</v>
      </c>
      <c r="F60" s="8">
        <v>9025986</v>
      </c>
      <c r="G60" s="6"/>
      <c r="H60" s="6"/>
      <c r="I60" s="9"/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62535111</v>
      </c>
      <c r="D61" s="6">
        <v>71024086</v>
      </c>
      <c r="E61" s="7">
        <v>5044692</v>
      </c>
      <c r="F61" s="8">
        <v>227256857</v>
      </c>
      <c r="G61" s="6">
        <v>3545000</v>
      </c>
      <c r="H61" s="6"/>
      <c r="I61" s="9">
        <v>85271673</v>
      </c>
      <c r="J61" s="10">
        <v>1915250</v>
      </c>
      <c r="K61" s="6">
        <v>937300</v>
      </c>
      <c r="L61" s="7">
        <v>297191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93424</v>
      </c>
      <c r="D64" s="6">
        <v>93424</v>
      </c>
      <c r="E64" s="7">
        <v>27763</v>
      </c>
      <c r="F64" s="8">
        <v>122189</v>
      </c>
      <c r="G64" s="6"/>
      <c r="H64" s="6"/>
      <c r="I64" s="9"/>
      <c r="J64" s="10"/>
      <c r="K64" s="6"/>
      <c r="L64" s="7"/>
    </row>
    <row r="65" spans="1:12" ht="13.5">
      <c r="A65" s="70" t="s">
        <v>40</v>
      </c>
      <c r="B65" s="71"/>
      <c r="C65" s="72">
        <f>SUM(C57:C64)</f>
        <v>168009961</v>
      </c>
      <c r="D65" s="72">
        <f aca="true" t="shared" si="8" ref="D65:L65">SUM(D57:D64)</f>
        <v>244835832</v>
      </c>
      <c r="E65" s="73">
        <f t="shared" si="8"/>
        <v>319569721</v>
      </c>
      <c r="F65" s="74">
        <f t="shared" si="8"/>
        <v>556896135</v>
      </c>
      <c r="G65" s="72">
        <f t="shared" si="8"/>
        <v>125396733</v>
      </c>
      <c r="H65" s="72">
        <f>SUM(H57:H64)</f>
        <v>0</v>
      </c>
      <c r="I65" s="75">
        <f t="shared" si="8"/>
        <v>319316909</v>
      </c>
      <c r="J65" s="82">
        <f t="shared" si="8"/>
        <v>225094108</v>
      </c>
      <c r="K65" s="72">
        <f t="shared" si="8"/>
        <v>303477859</v>
      </c>
      <c r="L65" s="73">
        <f t="shared" si="8"/>
        <v>390464701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9127792</v>
      </c>
      <c r="D68" s="60">
        <v>10582651</v>
      </c>
      <c r="E68" s="61">
        <v>15448980</v>
      </c>
      <c r="F68" s="62">
        <v>5698496</v>
      </c>
      <c r="G68" s="60">
        <v>3498497</v>
      </c>
      <c r="H68" s="60"/>
      <c r="I68" s="63">
        <v>17764730</v>
      </c>
      <c r="J68" s="64">
        <v>1500000</v>
      </c>
      <c r="K68" s="60">
        <v>1588500</v>
      </c>
      <c r="L68" s="61">
        <v>1680633</v>
      </c>
    </row>
    <row r="69" spans="1:12" ht="13.5">
      <c r="A69" s="84" t="s">
        <v>43</v>
      </c>
      <c r="B69" s="39" t="s">
        <v>44</v>
      </c>
      <c r="C69" s="60">
        <f>SUM(C75:C79)</f>
        <v>0</v>
      </c>
      <c r="D69" s="60">
        <f aca="true" t="shared" si="9" ref="D69:L69">SUM(D75:D79)</f>
        <v>0</v>
      </c>
      <c r="E69" s="61">
        <f t="shared" si="9"/>
        <v>0</v>
      </c>
      <c r="F69" s="62">
        <f t="shared" si="9"/>
        <v>3800000</v>
      </c>
      <c r="G69" s="60">
        <f t="shared" si="9"/>
        <v>3850000</v>
      </c>
      <c r="H69" s="60">
        <f>SUM(H75:H79)</f>
        <v>0</v>
      </c>
      <c r="I69" s="63">
        <f t="shared" si="9"/>
        <v>0</v>
      </c>
      <c r="J69" s="64">
        <f t="shared" si="9"/>
        <v>3701000</v>
      </c>
      <c r="K69" s="60">
        <f t="shared" si="9"/>
        <v>3919359</v>
      </c>
      <c r="L69" s="61">
        <f t="shared" si="9"/>
        <v>3968480</v>
      </c>
    </row>
    <row r="70" spans="1:12" ht="13.5">
      <c r="A70" s="79" t="s">
        <v>19</v>
      </c>
      <c r="B70" s="47"/>
      <c r="C70" s="6"/>
      <c r="D70" s="6"/>
      <c r="E70" s="7"/>
      <c r="F70" s="8">
        <v>150000</v>
      </c>
      <c r="G70" s="6">
        <v>200000</v>
      </c>
      <c r="H70" s="6"/>
      <c r="I70" s="9"/>
      <c r="J70" s="10">
        <v>3701000</v>
      </c>
      <c r="K70" s="6">
        <v>3919359</v>
      </c>
      <c r="L70" s="7">
        <v>3968480</v>
      </c>
    </row>
    <row r="71" spans="1:12" ht="13.5">
      <c r="A71" s="79" t="s">
        <v>20</v>
      </c>
      <c r="B71" s="47"/>
      <c r="C71" s="6"/>
      <c r="D71" s="6"/>
      <c r="E71" s="7"/>
      <c r="F71" s="8">
        <v>100000</v>
      </c>
      <c r="G71" s="6">
        <v>100000</v>
      </c>
      <c r="H71" s="6"/>
      <c r="I71" s="9"/>
      <c r="J71" s="10"/>
      <c r="K71" s="6"/>
      <c r="L71" s="7"/>
    </row>
    <row r="72" spans="1:12" ht="13.5">
      <c r="A72" s="79" t="s">
        <v>21</v>
      </c>
      <c r="B72" s="47"/>
      <c r="C72" s="6"/>
      <c r="D72" s="6"/>
      <c r="E72" s="7"/>
      <c r="F72" s="8"/>
      <c r="G72" s="6"/>
      <c r="H72" s="6"/>
      <c r="I72" s="9"/>
      <c r="J72" s="10"/>
      <c r="K72" s="6"/>
      <c r="L72" s="7"/>
    </row>
    <row r="73" spans="1:12" ht="13.5">
      <c r="A73" s="79" t="s">
        <v>22</v>
      </c>
      <c r="B73" s="47"/>
      <c r="C73" s="6"/>
      <c r="D73" s="6"/>
      <c r="E73" s="7"/>
      <c r="F73" s="8"/>
      <c r="G73" s="6"/>
      <c r="H73" s="6"/>
      <c r="I73" s="9"/>
      <c r="J73" s="10"/>
      <c r="K73" s="6"/>
      <c r="L73" s="7"/>
    </row>
    <row r="74" spans="1:12" ht="13.5">
      <c r="A74" s="79" t="s">
        <v>23</v>
      </c>
      <c r="B74" s="47"/>
      <c r="C74" s="6"/>
      <c r="D74" s="6"/>
      <c r="E74" s="7"/>
      <c r="F74" s="8"/>
      <c r="G74" s="6"/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0</v>
      </c>
      <c r="D75" s="21">
        <f aca="true" t="shared" si="10" ref="D75:L75">SUM(D70:D74)</f>
        <v>0</v>
      </c>
      <c r="E75" s="22">
        <f t="shared" si="10"/>
        <v>0</v>
      </c>
      <c r="F75" s="23">
        <f t="shared" si="10"/>
        <v>250000</v>
      </c>
      <c r="G75" s="21">
        <f t="shared" si="10"/>
        <v>300000</v>
      </c>
      <c r="H75" s="21">
        <f>SUM(H70:H74)</f>
        <v>0</v>
      </c>
      <c r="I75" s="24">
        <f t="shared" si="10"/>
        <v>0</v>
      </c>
      <c r="J75" s="25">
        <f t="shared" si="10"/>
        <v>3701000</v>
      </c>
      <c r="K75" s="21">
        <f t="shared" si="10"/>
        <v>3919359</v>
      </c>
      <c r="L75" s="22">
        <f t="shared" si="10"/>
        <v>3968480</v>
      </c>
    </row>
    <row r="76" spans="1:12" ht="13.5">
      <c r="A76" s="86" t="s">
        <v>25</v>
      </c>
      <c r="B76" s="39"/>
      <c r="C76" s="6"/>
      <c r="D76" s="6"/>
      <c r="E76" s="7"/>
      <c r="F76" s="8">
        <v>2400000</v>
      </c>
      <c r="G76" s="6">
        <v>2400000</v>
      </c>
      <c r="H76" s="6"/>
      <c r="I76" s="9"/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/>
      <c r="D79" s="6"/>
      <c r="E79" s="7"/>
      <c r="F79" s="8">
        <v>1150000</v>
      </c>
      <c r="G79" s="6">
        <v>1150000</v>
      </c>
      <c r="H79" s="6"/>
      <c r="I79" s="9"/>
      <c r="J79" s="10"/>
      <c r="K79" s="6"/>
      <c r="L79" s="7"/>
    </row>
    <row r="80" spans="1:12" ht="13.5">
      <c r="A80" s="87" t="s">
        <v>46</v>
      </c>
      <c r="B80" s="71"/>
      <c r="C80" s="72">
        <f>SUM(C68:C69)</f>
        <v>9127792</v>
      </c>
      <c r="D80" s="72">
        <f aca="true" t="shared" si="11" ref="D80:L80">SUM(D68:D69)</f>
        <v>10582651</v>
      </c>
      <c r="E80" s="73">
        <f t="shared" si="11"/>
        <v>15448980</v>
      </c>
      <c r="F80" s="74">
        <f t="shared" si="11"/>
        <v>9498496</v>
      </c>
      <c r="G80" s="72">
        <f t="shared" si="11"/>
        <v>7348497</v>
      </c>
      <c r="H80" s="72">
        <f>SUM(H68:H69)</f>
        <v>0</v>
      </c>
      <c r="I80" s="75">
        <f t="shared" si="11"/>
        <v>17764730</v>
      </c>
      <c r="J80" s="76">
        <f t="shared" si="11"/>
        <v>5201000</v>
      </c>
      <c r="K80" s="72">
        <f t="shared" si="11"/>
        <v>5507859</v>
      </c>
      <c r="L80" s="73">
        <f t="shared" si="11"/>
        <v>5649113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91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92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93</v>
      </c>
      <c r="B84" s="94"/>
      <c r="C84" s="95">
        <f aca="true" t="shared" si="14" ref="C84:L84">IF(ISERROR(ROUND(C69/C65,3)),0,(ROUND(C69/C65,3)))</f>
        <v>0</v>
      </c>
      <c r="D84" s="95">
        <f t="shared" si="14"/>
        <v>0</v>
      </c>
      <c r="E84" s="96">
        <f t="shared" si="14"/>
        <v>0</v>
      </c>
      <c r="F84" s="97">
        <f t="shared" si="14"/>
        <v>0.007</v>
      </c>
      <c r="G84" s="95">
        <f t="shared" si="14"/>
        <v>0.031</v>
      </c>
      <c r="H84" s="95">
        <f t="shared" si="14"/>
        <v>0</v>
      </c>
      <c r="I84" s="98">
        <f t="shared" si="14"/>
        <v>0</v>
      </c>
      <c r="J84" s="99">
        <f t="shared" si="14"/>
        <v>0.016</v>
      </c>
      <c r="K84" s="95">
        <f t="shared" si="14"/>
        <v>0.013</v>
      </c>
      <c r="L84" s="96">
        <f t="shared" si="14"/>
        <v>0.01</v>
      </c>
    </row>
    <row r="85" spans="1:12" ht="13.5">
      <c r="A85" s="93" t="s">
        <v>94</v>
      </c>
      <c r="B85" s="94"/>
      <c r="C85" s="95">
        <f aca="true" t="shared" si="15" ref="C85:L85">IF(ISERROR(ROUND((C20+C69)/C65,2)),0,(ROUND((C20+C69)/C65,2)))</f>
        <v>0</v>
      </c>
      <c r="D85" s="95">
        <f t="shared" si="15"/>
        <v>0</v>
      </c>
      <c r="E85" s="96">
        <f t="shared" si="15"/>
        <v>0</v>
      </c>
      <c r="F85" s="97">
        <f t="shared" si="15"/>
        <v>0.01</v>
      </c>
      <c r="G85" s="95">
        <f t="shared" si="15"/>
        <v>0.03</v>
      </c>
      <c r="H85" s="95">
        <f t="shared" si="15"/>
        <v>0</v>
      </c>
      <c r="I85" s="98">
        <f t="shared" si="15"/>
        <v>0</v>
      </c>
      <c r="J85" s="99">
        <f t="shared" si="15"/>
        <v>0.02</v>
      </c>
      <c r="K85" s="95">
        <f t="shared" si="15"/>
        <v>0.01</v>
      </c>
      <c r="L85" s="96">
        <f t="shared" si="15"/>
        <v>0.01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/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>
        <v>6918048</v>
      </c>
      <c r="I92" s="9"/>
      <c r="J92" s="10"/>
      <c r="K92" s="6"/>
      <c r="L92" s="26"/>
    </row>
    <row r="93" spans="1:12" ht="13.5">
      <c r="A93" s="87" t="s">
        <v>103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0</v>
      </c>
      <c r="G93" s="72">
        <f t="shared" si="16"/>
        <v>0</v>
      </c>
      <c r="H93" s="72">
        <f>SUM(H89:H92)</f>
        <v>6918048</v>
      </c>
      <c r="I93" s="75">
        <f t="shared" si="16"/>
        <v>0</v>
      </c>
      <c r="J93" s="76">
        <f t="shared" si="16"/>
        <v>0</v>
      </c>
      <c r="K93" s="72">
        <f t="shared" si="16"/>
        <v>0</v>
      </c>
      <c r="L93" s="121">
        <f t="shared" si="16"/>
        <v>0</v>
      </c>
    </row>
    <row r="94" spans="1:12" ht="13.5">
      <c r="A94" s="1" t="s">
        <v>95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96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97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98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99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100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101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102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53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37260029</v>
      </c>
      <c r="D5" s="40">
        <f aca="true" t="shared" si="0" ref="D5:L5">SUM(D11:D18)</f>
        <v>44236663</v>
      </c>
      <c r="E5" s="41">
        <f t="shared" si="0"/>
        <v>34558899</v>
      </c>
      <c r="F5" s="42">
        <f t="shared" si="0"/>
        <v>99309085</v>
      </c>
      <c r="G5" s="40">
        <f t="shared" si="0"/>
        <v>99309085</v>
      </c>
      <c r="H5" s="40">
        <f>SUM(H11:H18)</f>
        <v>19984119</v>
      </c>
      <c r="I5" s="43">
        <f t="shared" si="0"/>
        <v>62396368</v>
      </c>
      <c r="J5" s="44">
        <f t="shared" si="0"/>
        <v>64760430</v>
      </c>
      <c r="K5" s="40">
        <f t="shared" si="0"/>
        <v>68451774</v>
      </c>
      <c r="L5" s="41">
        <f t="shared" si="0"/>
        <v>72285074</v>
      </c>
    </row>
    <row r="6" spans="1:12" ht="13.5">
      <c r="A6" s="46" t="s">
        <v>19</v>
      </c>
      <c r="B6" s="47"/>
      <c r="C6" s="6">
        <v>1546826</v>
      </c>
      <c r="D6" s="6">
        <v>1359693</v>
      </c>
      <c r="E6" s="7">
        <v>5457444</v>
      </c>
      <c r="F6" s="8">
        <v>11586505</v>
      </c>
      <c r="G6" s="6">
        <v>11586505</v>
      </c>
      <c r="H6" s="6">
        <v>4088676</v>
      </c>
      <c r="I6" s="9">
        <v>31606045</v>
      </c>
      <c r="J6" s="10">
        <v>2320476</v>
      </c>
      <c r="K6" s="6">
        <v>2452743</v>
      </c>
      <c r="L6" s="7">
        <v>2590097</v>
      </c>
    </row>
    <row r="7" spans="1:12" ht="13.5">
      <c r="A7" s="46" t="s">
        <v>20</v>
      </c>
      <c r="B7" s="47"/>
      <c r="C7" s="6">
        <v>489545</v>
      </c>
      <c r="D7" s="6">
        <v>18441749</v>
      </c>
      <c r="E7" s="7">
        <v>2882519</v>
      </c>
      <c r="F7" s="8">
        <v>8244331</v>
      </c>
      <c r="G7" s="6">
        <v>8244331</v>
      </c>
      <c r="H7" s="6">
        <v>220580</v>
      </c>
      <c r="I7" s="9">
        <v>2620464</v>
      </c>
      <c r="J7" s="10">
        <v>7300000</v>
      </c>
      <c r="K7" s="6">
        <v>7716100</v>
      </c>
      <c r="L7" s="7">
        <v>8148202</v>
      </c>
    </row>
    <row r="8" spans="1:12" ht="13.5">
      <c r="A8" s="46" t="s">
        <v>21</v>
      </c>
      <c r="B8" s="47"/>
      <c r="C8" s="6">
        <v>516289</v>
      </c>
      <c r="D8" s="6">
        <v>3426115</v>
      </c>
      <c r="E8" s="7">
        <v>2968389</v>
      </c>
      <c r="F8" s="8">
        <v>62874825</v>
      </c>
      <c r="G8" s="6">
        <v>62874825</v>
      </c>
      <c r="H8" s="6">
        <v>4253348</v>
      </c>
      <c r="I8" s="9">
        <v>2363741</v>
      </c>
      <c r="J8" s="10">
        <v>43305619</v>
      </c>
      <c r="K8" s="6">
        <v>45774039</v>
      </c>
      <c r="L8" s="7">
        <v>48337385</v>
      </c>
    </row>
    <row r="9" spans="1:12" ht="13.5">
      <c r="A9" s="46" t="s">
        <v>22</v>
      </c>
      <c r="B9" s="47"/>
      <c r="C9" s="6">
        <v>13502787</v>
      </c>
      <c r="D9" s="6">
        <v>2538347</v>
      </c>
      <c r="E9" s="7">
        <v>11810430</v>
      </c>
      <c r="F9" s="8">
        <v>13108654</v>
      </c>
      <c r="G9" s="6">
        <v>13108654</v>
      </c>
      <c r="H9" s="6">
        <v>10539357</v>
      </c>
      <c r="I9" s="9">
        <v>23367297</v>
      </c>
      <c r="J9" s="10">
        <v>6230535</v>
      </c>
      <c r="K9" s="6">
        <v>6585675</v>
      </c>
      <c r="L9" s="7">
        <v>6954473</v>
      </c>
    </row>
    <row r="10" spans="1:12" ht="13.5">
      <c r="A10" s="46" t="s">
        <v>23</v>
      </c>
      <c r="B10" s="47"/>
      <c r="C10" s="6">
        <v>6234204</v>
      </c>
      <c r="D10" s="6">
        <v>2649475</v>
      </c>
      <c r="E10" s="7">
        <v>417647</v>
      </c>
      <c r="F10" s="8">
        <v>487191</v>
      </c>
      <c r="G10" s="6"/>
      <c r="H10" s="6">
        <v>344046</v>
      </c>
      <c r="I10" s="9">
        <v>1478810</v>
      </c>
      <c r="J10" s="10"/>
      <c r="K10" s="6"/>
      <c r="L10" s="7"/>
    </row>
    <row r="11" spans="1:12" ht="13.5">
      <c r="A11" s="48" t="s">
        <v>24</v>
      </c>
      <c r="B11" s="47"/>
      <c r="C11" s="21">
        <f>SUM(C6:C10)</f>
        <v>22289651</v>
      </c>
      <c r="D11" s="21">
        <f aca="true" t="shared" si="1" ref="D11:L11">SUM(D6:D10)</f>
        <v>28415379</v>
      </c>
      <c r="E11" s="22">
        <f t="shared" si="1"/>
        <v>23536429</v>
      </c>
      <c r="F11" s="23">
        <f t="shared" si="1"/>
        <v>96301506</v>
      </c>
      <c r="G11" s="21">
        <f t="shared" si="1"/>
        <v>95814315</v>
      </c>
      <c r="H11" s="21">
        <f>SUM(H6:H10)</f>
        <v>19446007</v>
      </c>
      <c r="I11" s="24">
        <f t="shared" si="1"/>
        <v>61436357</v>
      </c>
      <c r="J11" s="25">
        <f t="shared" si="1"/>
        <v>59156630</v>
      </c>
      <c r="K11" s="21">
        <f t="shared" si="1"/>
        <v>62528557</v>
      </c>
      <c r="L11" s="22">
        <f t="shared" si="1"/>
        <v>66030157</v>
      </c>
    </row>
    <row r="12" spans="1:12" ht="13.5">
      <c r="A12" s="49" t="s">
        <v>25</v>
      </c>
      <c r="B12" s="39"/>
      <c r="C12" s="6">
        <v>25712</v>
      </c>
      <c r="D12" s="6">
        <v>3703057</v>
      </c>
      <c r="E12" s="7">
        <v>8089023</v>
      </c>
      <c r="F12" s="8">
        <v>1847079</v>
      </c>
      <c r="G12" s="6">
        <v>1847079</v>
      </c>
      <c r="H12" s="6">
        <v>118001</v>
      </c>
      <c r="I12" s="9">
        <v>157672</v>
      </c>
      <c r="J12" s="10"/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14944666</v>
      </c>
      <c r="D15" s="6">
        <v>12118227</v>
      </c>
      <c r="E15" s="7">
        <v>2933447</v>
      </c>
      <c r="F15" s="8">
        <v>1160500</v>
      </c>
      <c r="G15" s="6">
        <v>1647691</v>
      </c>
      <c r="H15" s="6">
        <v>420111</v>
      </c>
      <c r="I15" s="9">
        <v>802339</v>
      </c>
      <c r="J15" s="10">
        <v>5603800</v>
      </c>
      <c r="K15" s="6">
        <v>5923217</v>
      </c>
      <c r="L15" s="7">
        <v>6254917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1546826</v>
      </c>
      <c r="D36" s="6">
        <f t="shared" si="4"/>
        <v>1359693</v>
      </c>
      <c r="E36" s="7">
        <f t="shared" si="4"/>
        <v>5457444</v>
      </c>
      <c r="F36" s="8">
        <f t="shared" si="4"/>
        <v>11586505</v>
      </c>
      <c r="G36" s="6">
        <f t="shared" si="4"/>
        <v>11586505</v>
      </c>
      <c r="H36" s="6">
        <f>H6+H21</f>
        <v>4088676</v>
      </c>
      <c r="I36" s="9">
        <f t="shared" si="4"/>
        <v>31606045</v>
      </c>
      <c r="J36" s="10">
        <f t="shared" si="4"/>
        <v>2320476</v>
      </c>
      <c r="K36" s="6">
        <f t="shared" si="4"/>
        <v>2452743</v>
      </c>
      <c r="L36" s="7">
        <f t="shared" si="4"/>
        <v>2590097</v>
      </c>
    </row>
    <row r="37" spans="1:12" ht="13.5">
      <c r="A37" s="46" t="s">
        <v>20</v>
      </c>
      <c r="B37" s="47"/>
      <c r="C37" s="6">
        <f t="shared" si="4"/>
        <v>489545</v>
      </c>
      <c r="D37" s="6">
        <f t="shared" si="4"/>
        <v>18441749</v>
      </c>
      <c r="E37" s="7">
        <f t="shared" si="4"/>
        <v>2882519</v>
      </c>
      <c r="F37" s="8">
        <f t="shared" si="4"/>
        <v>8244331</v>
      </c>
      <c r="G37" s="6">
        <f t="shared" si="4"/>
        <v>8244331</v>
      </c>
      <c r="H37" s="6">
        <f>H7+H22</f>
        <v>220580</v>
      </c>
      <c r="I37" s="9">
        <f t="shared" si="4"/>
        <v>2620464</v>
      </c>
      <c r="J37" s="10">
        <f t="shared" si="4"/>
        <v>7300000</v>
      </c>
      <c r="K37" s="6">
        <f t="shared" si="4"/>
        <v>7716100</v>
      </c>
      <c r="L37" s="7">
        <f t="shared" si="4"/>
        <v>8148202</v>
      </c>
    </row>
    <row r="38" spans="1:12" ht="13.5">
      <c r="A38" s="46" t="s">
        <v>21</v>
      </c>
      <c r="B38" s="47"/>
      <c r="C38" s="6">
        <f t="shared" si="4"/>
        <v>516289</v>
      </c>
      <c r="D38" s="6">
        <f t="shared" si="4"/>
        <v>3426115</v>
      </c>
      <c r="E38" s="7">
        <f t="shared" si="4"/>
        <v>2968389</v>
      </c>
      <c r="F38" s="8">
        <f t="shared" si="4"/>
        <v>62874825</v>
      </c>
      <c r="G38" s="6">
        <f t="shared" si="4"/>
        <v>62874825</v>
      </c>
      <c r="H38" s="6">
        <f>H8+H23</f>
        <v>4253348</v>
      </c>
      <c r="I38" s="9">
        <f t="shared" si="4"/>
        <v>2363741</v>
      </c>
      <c r="J38" s="10">
        <f t="shared" si="4"/>
        <v>43305619</v>
      </c>
      <c r="K38" s="6">
        <f t="shared" si="4"/>
        <v>45774039</v>
      </c>
      <c r="L38" s="7">
        <f t="shared" si="4"/>
        <v>48337385</v>
      </c>
    </row>
    <row r="39" spans="1:12" ht="13.5">
      <c r="A39" s="46" t="s">
        <v>22</v>
      </c>
      <c r="B39" s="47"/>
      <c r="C39" s="6">
        <f t="shared" si="4"/>
        <v>13502787</v>
      </c>
      <c r="D39" s="6">
        <f t="shared" si="4"/>
        <v>2538347</v>
      </c>
      <c r="E39" s="7">
        <f t="shared" si="4"/>
        <v>11810430</v>
      </c>
      <c r="F39" s="8">
        <f t="shared" si="4"/>
        <v>13108654</v>
      </c>
      <c r="G39" s="6">
        <f t="shared" si="4"/>
        <v>13108654</v>
      </c>
      <c r="H39" s="6">
        <f>H9+H24</f>
        <v>10539357</v>
      </c>
      <c r="I39" s="9">
        <f t="shared" si="4"/>
        <v>23367297</v>
      </c>
      <c r="J39" s="10">
        <f t="shared" si="4"/>
        <v>6230535</v>
      </c>
      <c r="K39" s="6">
        <f t="shared" si="4"/>
        <v>6585675</v>
      </c>
      <c r="L39" s="7">
        <f t="shared" si="4"/>
        <v>6954473</v>
      </c>
    </row>
    <row r="40" spans="1:12" ht="13.5">
      <c r="A40" s="46" t="s">
        <v>23</v>
      </c>
      <c r="B40" s="47"/>
      <c r="C40" s="6">
        <f t="shared" si="4"/>
        <v>6234204</v>
      </c>
      <c r="D40" s="6">
        <f t="shared" si="4"/>
        <v>2649475</v>
      </c>
      <c r="E40" s="7">
        <f t="shared" si="4"/>
        <v>417647</v>
      </c>
      <c r="F40" s="8">
        <f t="shared" si="4"/>
        <v>487191</v>
      </c>
      <c r="G40" s="6">
        <f t="shared" si="4"/>
        <v>0</v>
      </c>
      <c r="H40" s="6">
        <f>H10+H25</f>
        <v>344046</v>
      </c>
      <c r="I40" s="9">
        <f t="shared" si="4"/>
        <v>1478810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22289651</v>
      </c>
      <c r="D41" s="21">
        <f aca="true" t="shared" si="5" ref="D41:L41">SUM(D36:D40)</f>
        <v>28415379</v>
      </c>
      <c r="E41" s="22">
        <f t="shared" si="5"/>
        <v>23536429</v>
      </c>
      <c r="F41" s="23">
        <f t="shared" si="5"/>
        <v>96301506</v>
      </c>
      <c r="G41" s="21">
        <f t="shared" si="5"/>
        <v>95814315</v>
      </c>
      <c r="H41" s="21">
        <f>SUM(H36:H40)</f>
        <v>19446007</v>
      </c>
      <c r="I41" s="24">
        <f t="shared" si="5"/>
        <v>61436357</v>
      </c>
      <c r="J41" s="25">
        <f t="shared" si="5"/>
        <v>59156630</v>
      </c>
      <c r="K41" s="21">
        <f t="shared" si="5"/>
        <v>62528557</v>
      </c>
      <c r="L41" s="22">
        <f t="shared" si="5"/>
        <v>66030157</v>
      </c>
    </row>
    <row r="42" spans="1:12" ht="13.5">
      <c r="A42" s="49" t="s">
        <v>25</v>
      </c>
      <c r="B42" s="39"/>
      <c r="C42" s="6">
        <f t="shared" si="4"/>
        <v>25712</v>
      </c>
      <c r="D42" s="6">
        <f t="shared" si="4"/>
        <v>3703057</v>
      </c>
      <c r="E42" s="61">
        <f t="shared" si="4"/>
        <v>8089023</v>
      </c>
      <c r="F42" s="62">
        <f t="shared" si="4"/>
        <v>1847079</v>
      </c>
      <c r="G42" s="60">
        <f t="shared" si="4"/>
        <v>1847079</v>
      </c>
      <c r="H42" s="60">
        <f t="shared" si="4"/>
        <v>118001</v>
      </c>
      <c r="I42" s="63">
        <f t="shared" si="4"/>
        <v>157672</v>
      </c>
      <c r="J42" s="64">
        <f t="shared" si="4"/>
        <v>0</v>
      </c>
      <c r="K42" s="60">
        <f t="shared" si="4"/>
        <v>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14944666</v>
      </c>
      <c r="D45" s="6">
        <f t="shared" si="4"/>
        <v>12118227</v>
      </c>
      <c r="E45" s="61">
        <f t="shared" si="4"/>
        <v>2933447</v>
      </c>
      <c r="F45" s="62">
        <f t="shared" si="4"/>
        <v>1160500</v>
      </c>
      <c r="G45" s="60">
        <f t="shared" si="4"/>
        <v>1647691</v>
      </c>
      <c r="H45" s="60">
        <f t="shared" si="4"/>
        <v>420111</v>
      </c>
      <c r="I45" s="63">
        <f t="shared" si="4"/>
        <v>802339</v>
      </c>
      <c r="J45" s="64">
        <f t="shared" si="4"/>
        <v>5603800</v>
      </c>
      <c r="K45" s="60">
        <f t="shared" si="4"/>
        <v>5923217</v>
      </c>
      <c r="L45" s="61">
        <f t="shared" si="4"/>
        <v>6254917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37260029</v>
      </c>
      <c r="D49" s="72">
        <f aca="true" t="shared" si="6" ref="D49:L49">SUM(D41:D48)</f>
        <v>44236663</v>
      </c>
      <c r="E49" s="73">
        <f t="shared" si="6"/>
        <v>34558899</v>
      </c>
      <c r="F49" s="74">
        <f t="shared" si="6"/>
        <v>99309085</v>
      </c>
      <c r="G49" s="72">
        <f t="shared" si="6"/>
        <v>99309085</v>
      </c>
      <c r="H49" s="72">
        <f>SUM(H41:H48)</f>
        <v>19984119</v>
      </c>
      <c r="I49" s="75">
        <f t="shared" si="6"/>
        <v>62396368</v>
      </c>
      <c r="J49" s="76">
        <f t="shared" si="6"/>
        <v>64760430</v>
      </c>
      <c r="K49" s="72">
        <f t="shared" si="6"/>
        <v>68451774</v>
      </c>
      <c r="L49" s="73">
        <f t="shared" si="6"/>
        <v>72285074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12011786</v>
      </c>
      <c r="D52" s="6">
        <v>11824653</v>
      </c>
      <c r="E52" s="7">
        <v>156914290</v>
      </c>
      <c r="F52" s="8">
        <v>225151455</v>
      </c>
      <c r="G52" s="6">
        <v>225151455</v>
      </c>
      <c r="H52" s="6"/>
      <c r="I52" s="9">
        <v>31606045</v>
      </c>
      <c r="J52" s="10">
        <v>239561148</v>
      </c>
      <c r="K52" s="6">
        <v>253216133</v>
      </c>
      <c r="L52" s="7">
        <v>267396237</v>
      </c>
    </row>
    <row r="53" spans="1:12" ht="13.5">
      <c r="A53" s="79" t="s">
        <v>20</v>
      </c>
      <c r="B53" s="47"/>
      <c r="C53" s="6">
        <v>177549606</v>
      </c>
      <c r="D53" s="6">
        <v>195501810</v>
      </c>
      <c r="E53" s="7">
        <v>20787424</v>
      </c>
      <c r="F53" s="8">
        <v>120033645</v>
      </c>
      <c r="G53" s="6">
        <v>120033645</v>
      </c>
      <c r="H53" s="6"/>
      <c r="I53" s="9">
        <v>2620464</v>
      </c>
      <c r="J53" s="10">
        <v>127715798</v>
      </c>
      <c r="K53" s="6">
        <v>134995599</v>
      </c>
      <c r="L53" s="7">
        <v>142555353</v>
      </c>
    </row>
    <row r="54" spans="1:12" ht="13.5">
      <c r="A54" s="79" t="s">
        <v>21</v>
      </c>
      <c r="B54" s="47"/>
      <c r="C54" s="6">
        <v>136851196</v>
      </c>
      <c r="D54" s="6">
        <v>139761022</v>
      </c>
      <c r="E54" s="7">
        <v>145827236</v>
      </c>
      <c r="F54" s="8">
        <v>293776363</v>
      </c>
      <c r="G54" s="6">
        <v>293776363</v>
      </c>
      <c r="H54" s="6"/>
      <c r="I54" s="9">
        <v>2363741</v>
      </c>
      <c r="J54" s="10">
        <v>312578050</v>
      </c>
      <c r="K54" s="6">
        <v>330394999</v>
      </c>
      <c r="L54" s="7">
        <v>348897119</v>
      </c>
    </row>
    <row r="55" spans="1:12" ht="13.5">
      <c r="A55" s="79" t="s">
        <v>22</v>
      </c>
      <c r="B55" s="47"/>
      <c r="C55" s="6">
        <v>13502787</v>
      </c>
      <c r="D55" s="6">
        <v>2538347</v>
      </c>
      <c r="E55" s="7">
        <v>2805222</v>
      </c>
      <c r="F55" s="8">
        <v>152450188</v>
      </c>
      <c r="G55" s="6">
        <v>152450188</v>
      </c>
      <c r="H55" s="6"/>
      <c r="I55" s="9">
        <v>23367297</v>
      </c>
      <c r="J55" s="10">
        <v>162207000</v>
      </c>
      <c r="K55" s="6">
        <v>171452799</v>
      </c>
      <c r="L55" s="7">
        <v>181054156</v>
      </c>
    </row>
    <row r="56" spans="1:12" ht="13.5">
      <c r="A56" s="79" t="s">
        <v>23</v>
      </c>
      <c r="B56" s="47"/>
      <c r="C56" s="6">
        <v>82845404</v>
      </c>
      <c r="D56" s="6">
        <v>77161575</v>
      </c>
      <c r="E56" s="7">
        <v>300035825</v>
      </c>
      <c r="F56" s="8">
        <v>27523429</v>
      </c>
      <c r="G56" s="6">
        <v>27523429</v>
      </c>
      <c r="H56" s="6"/>
      <c r="I56" s="9">
        <v>1478810</v>
      </c>
      <c r="J56" s="10">
        <v>29284928</v>
      </c>
      <c r="K56" s="6">
        <v>30954169</v>
      </c>
      <c r="L56" s="7">
        <v>32687602</v>
      </c>
    </row>
    <row r="57" spans="1:12" ht="13.5">
      <c r="A57" s="80" t="s">
        <v>24</v>
      </c>
      <c r="B57" s="47"/>
      <c r="C57" s="21">
        <f>SUM(C52:C56)</f>
        <v>422760779</v>
      </c>
      <c r="D57" s="21">
        <f aca="true" t="shared" si="7" ref="D57:L57">SUM(D52:D56)</f>
        <v>426787407</v>
      </c>
      <c r="E57" s="22">
        <f t="shared" si="7"/>
        <v>626369997</v>
      </c>
      <c r="F57" s="23">
        <f t="shared" si="7"/>
        <v>818935080</v>
      </c>
      <c r="G57" s="21">
        <f t="shared" si="7"/>
        <v>818935080</v>
      </c>
      <c r="H57" s="21">
        <f>SUM(H52:H56)</f>
        <v>0</v>
      </c>
      <c r="I57" s="24">
        <f t="shared" si="7"/>
        <v>61436357</v>
      </c>
      <c r="J57" s="25">
        <f t="shared" si="7"/>
        <v>871346924</v>
      </c>
      <c r="K57" s="21">
        <f t="shared" si="7"/>
        <v>921013699</v>
      </c>
      <c r="L57" s="22">
        <f t="shared" si="7"/>
        <v>972590467</v>
      </c>
    </row>
    <row r="58" spans="1:12" ht="13.5">
      <c r="A58" s="77" t="s">
        <v>25</v>
      </c>
      <c r="B58" s="39"/>
      <c r="C58" s="6">
        <v>98500628</v>
      </c>
      <c r="D58" s="6">
        <v>102177973</v>
      </c>
      <c r="E58" s="7">
        <v>7752306</v>
      </c>
      <c r="F58" s="8">
        <v>142373483</v>
      </c>
      <c r="G58" s="6">
        <v>142373483</v>
      </c>
      <c r="H58" s="6"/>
      <c r="I58" s="9">
        <v>157672</v>
      </c>
      <c r="J58" s="10">
        <v>151485386</v>
      </c>
      <c r="K58" s="6">
        <v>160120053</v>
      </c>
      <c r="L58" s="7">
        <v>169086776</v>
      </c>
    </row>
    <row r="59" spans="1:12" ht="13.5">
      <c r="A59" s="77" t="s">
        <v>26</v>
      </c>
      <c r="B59" s="39"/>
      <c r="C59" s="11">
        <v>2370000</v>
      </c>
      <c r="D59" s="11">
        <v>11571645</v>
      </c>
      <c r="E59" s="12">
        <v>11571645</v>
      </c>
      <c r="F59" s="13"/>
      <c r="G59" s="11"/>
      <c r="H59" s="11"/>
      <c r="I59" s="14">
        <v>13452791</v>
      </c>
      <c r="J59" s="15"/>
      <c r="K59" s="11"/>
      <c r="L59" s="12"/>
    </row>
    <row r="60" spans="1:12" ht="13.5">
      <c r="A60" s="77" t="s">
        <v>27</v>
      </c>
      <c r="B60" s="39"/>
      <c r="C60" s="6">
        <v>199756</v>
      </c>
      <c r="D60" s="6">
        <v>187994</v>
      </c>
      <c r="E60" s="7"/>
      <c r="F60" s="8">
        <v>87235791</v>
      </c>
      <c r="G60" s="6">
        <v>87235791</v>
      </c>
      <c r="H60" s="6"/>
      <c r="I60" s="9">
        <v>67783409</v>
      </c>
      <c r="J60" s="10">
        <v>92818882</v>
      </c>
      <c r="K60" s="6">
        <v>98109558</v>
      </c>
      <c r="L60" s="7">
        <v>103603693</v>
      </c>
    </row>
    <row r="61" spans="1:12" ht="13.5">
      <c r="A61" s="77" t="s">
        <v>28</v>
      </c>
      <c r="B61" s="39" t="s">
        <v>29</v>
      </c>
      <c r="C61" s="6">
        <v>137794914</v>
      </c>
      <c r="D61" s="6">
        <v>119553037</v>
      </c>
      <c r="E61" s="7">
        <v>-1964411</v>
      </c>
      <c r="F61" s="8">
        <v>245768129</v>
      </c>
      <c r="G61" s="6">
        <v>245768129</v>
      </c>
      <c r="H61" s="6"/>
      <c r="I61" s="9">
        <v>1045431415</v>
      </c>
      <c r="J61" s="10">
        <v>141828855</v>
      </c>
      <c r="K61" s="6">
        <v>149913099</v>
      </c>
      <c r="L61" s="7">
        <v>158308232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>
        <v>659000</v>
      </c>
      <c r="G63" s="6">
        <v>659000</v>
      </c>
      <c r="H63" s="6"/>
      <c r="I63" s="9"/>
      <c r="J63" s="10">
        <v>701176</v>
      </c>
      <c r="K63" s="6">
        <v>741143</v>
      </c>
      <c r="L63" s="7">
        <v>782647</v>
      </c>
    </row>
    <row r="64" spans="1:12" ht="13.5">
      <c r="A64" s="77" t="s">
        <v>32</v>
      </c>
      <c r="B64" s="39"/>
      <c r="C64" s="6">
        <v>31669</v>
      </c>
      <c r="D64" s="6">
        <v>17159</v>
      </c>
      <c r="E64" s="7">
        <v>44556</v>
      </c>
      <c r="F64" s="8">
        <v>130987</v>
      </c>
      <c r="G64" s="6">
        <v>130987</v>
      </c>
      <c r="H64" s="6"/>
      <c r="I64" s="9">
        <v>252863</v>
      </c>
      <c r="J64" s="10">
        <v>139370</v>
      </c>
      <c r="K64" s="6">
        <v>147314</v>
      </c>
      <c r="L64" s="7">
        <v>155564</v>
      </c>
    </row>
    <row r="65" spans="1:12" ht="13.5">
      <c r="A65" s="70" t="s">
        <v>40</v>
      </c>
      <c r="B65" s="71"/>
      <c r="C65" s="72">
        <f>SUM(C57:C64)</f>
        <v>661657746</v>
      </c>
      <c r="D65" s="72">
        <f aca="true" t="shared" si="8" ref="D65:L65">SUM(D57:D64)</f>
        <v>660295215</v>
      </c>
      <c r="E65" s="73">
        <f t="shared" si="8"/>
        <v>643774093</v>
      </c>
      <c r="F65" s="74">
        <f t="shared" si="8"/>
        <v>1295102470</v>
      </c>
      <c r="G65" s="72">
        <f t="shared" si="8"/>
        <v>1295102470</v>
      </c>
      <c r="H65" s="72">
        <f>SUM(H57:H64)</f>
        <v>0</v>
      </c>
      <c r="I65" s="75">
        <f t="shared" si="8"/>
        <v>1188514507</v>
      </c>
      <c r="J65" s="82">
        <f t="shared" si="8"/>
        <v>1258320593</v>
      </c>
      <c r="K65" s="72">
        <f t="shared" si="8"/>
        <v>1330044866</v>
      </c>
      <c r="L65" s="73">
        <f t="shared" si="8"/>
        <v>1404527379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39486158</v>
      </c>
      <c r="D68" s="60">
        <v>40971508</v>
      </c>
      <c r="E68" s="61">
        <v>41081275</v>
      </c>
      <c r="F68" s="62">
        <v>66612455</v>
      </c>
      <c r="G68" s="60">
        <v>66612455</v>
      </c>
      <c r="H68" s="60"/>
      <c r="I68" s="63">
        <v>65309238</v>
      </c>
      <c r="J68" s="64">
        <v>71164730</v>
      </c>
      <c r="K68" s="60">
        <v>75221120</v>
      </c>
      <c r="L68" s="61">
        <v>79433502</v>
      </c>
    </row>
    <row r="69" spans="1:12" ht="13.5">
      <c r="A69" s="84" t="s">
        <v>43</v>
      </c>
      <c r="B69" s="39" t="s">
        <v>44</v>
      </c>
      <c r="C69" s="60">
        <f>SUM(C75:C79)</f>
        <v>12437341</v>
      </c>
      <c r="D69" s="60">
        <f aca="true" t="shared" si="9" ref="D69:L69">SUM(D75:D79)</f>
        <v>12781995</v>
      </c>
      <c r="E69" s="61">
        <f t="shared" si="9"/>
        <v>11540142</v>
      </c>
      <c r="F69" s="62">
        <f t="shared" si="9"/>
        <v>18581825</v>
      </c>
      <c r="G69" s="60">
        <f t="shared" si="9"/>
        <v>18581825</v>
      </c>
      <c r="H69" s="60">
        <f>SUM(H75:H79)</f>
        <v>0</v>
      </c>
      <c r="I69" s="63">
        <f t="shared" si="9"/>
        <v>4505563</v>
      </c>
      <c r="J69" s="64">
        <f t="shared" si="9"/>
        <v>17853514</v>
      </c>
      <c r="K69" s="60">
        <f t="shared" si="9"/>
        <v>18871164</v>
      </c>
      <c r="L69" s="61">
        <f t="shared" si="9"/>
        <v>19927949</v>
      </c>
    </row>
    <row r="70" spans="1:12" ht="13.5">
      <c r="A70" s="79" t="s">
        <v>19</v>
      </c>
      <c r="B70" s="47"/>
      <c r="C70" s="6"/>
      <c r="D70" s="6"/>
      <c r="E70" s="7"/>
      <c r="F70" s="8">
        <v>4521370</v>
      </c>
      <c r="G70" s="6">
        <v>4521370</v>
      </c>
      <c r="H70" s="6"/>
      <c r="I70" s="9"/>
      <c r="J70" s="10">
        <v>4465119</v>
      </c>
      <c r="K70" s="6">
        <v>4719631</v>
      </c>
      <c r="L70" s="7">
        <v>4983930</v>
      </c>
    </row>
    <row r="71" spans="1:12" ht="13.5">
      <c r="A71" s="79" t="s">
        <v>20</v>
      </c>
      <c r="B71" s="47"/>
      <c r="C71" s="6"/>
      <c r="D71" s="6"/>
      <c r="E71" s="7"/>
      <c r="F71" s="8">
        <v>2553899</v>
      </c>
      <c r="G71" s="6">
        <v>2553899</v>
      </c>
      <c r="H71" s="6"/>
      <c r="I71" s="9"/>
      <c r="J71" s="10">
        <v>692230</v>
      </c>
      <c r="K71" s="6">
        <v>731687</v>
      </c>
      <c r="L71" s="7">
        <v>772662</v>
      </c>
    </row>
    <row r="72" spans="1:12" ht="13.5">
      <c r="A72" s="79" t="s">
        <v>21</v>
      </c>
      <c r="B72" s="47"/>
      <c r="C72" s="6"/>
      <c r="D72" s="6"/>
      <c r="E72" s="7"/>
      <c r="F72" s="8">
        <v>2857309</v>
      </c>
      <c r="G72" s="6">
        <v>2857309</v>
      </c>
      <c r="H72" s="6"/>
      <c r="I72" s="9"/>
      <c r="J72" s="10">
        <v>2800933</v>
      </c>
      <c r="K72" s="6">
        <v>2960586</v>
      </c>
      <c r="L72" s="7">
        <v>3126379</v>
      </c>
    </row>
    <row r="73" spans="1:12" ht="13.5">
      <c r="A73" s="79" t="s">
        <v>22</v>
      </c>
      <c r="B73" s="47"/>
      <c r="C73" s="6"/>
      <c r="D73" s="6"/>
      <c r="E73" s="7"/>
      <c r="F73" s="8">
        <v>1701091</v>
      </c>
      <c r="G73" s="6">
        <v>1701091</v>
      </c>
      <c r="H73" s="6"/>
      <c r="I73" s="9"/>
      <c r="J73" s="10">
        <v>1600634</v>
      </c>
      <c r="K73" s="6">
        <v>1691870</v>
      </c>
      <c r="L73" s="7">
        <v>1786615</v>
      </c>
    </row>
    <row r="74" spans="1:12" ht="13.5">
      <c r="A74" s="79" t="s">
        <v>23</v>
      </c>
      <c r="B74" s="47"/>
      <c r="C74" s="6"/>
      <c r="D74" s="6"/>
      <c r="E74" s="7"/>
      <c r="F74" s="8">
        <v>1226753</v>
      </c>
      <c r="G74" s="6">
        <v>1226753</v>
      </c>
      <c r="H74" s="6"/>
      <c r="I74" s="9"/>
      <c r="J74" s="10">
        <v>1226752</v>
      </c>
      <c r="K74" s="6">
        <v>1296677</v>
      </c>
      <c r="L74" s="7">
        <v>1369291</v>
      </c>
    </row>
    <row r="75" spans="1:12" ht="13.5">
      <c r="A75" s="85" t="s">
        <v>24</v>
      </c>
      <c r="B75" s="47"/>
      <c r="C75" s="21">
        <f>SUM(C70:C74)</f>
        <v>0</v>
      </c>
      <c r="D75" s="21">
        <f aca="true" t="shared" si="10" ref="D75:L75">SUM(D70:D74)</f>
        <v>0</v>
      </c>
      <c r="E75" s="22">
        <f t="shared" si="10"/>
        <v>0</v>
      </c>
      <c r="F75" s="23">
        <f t="shared" si="10"/>
        <v>12860422</v>
      </c>
      <c r="G75" s="21">
        <f t="shared" si="10"/>
        <v>12860422</v>
      </c>
      <c r="H75" s="21">
        <f>SUM(H70:H74)</f>
        <v>0</v>
      </c>
      <c r="I75" s="24">
        <f t="shared" si="10"/>
        <v>0</v>
      </c>
      <c r="J75" s="25">
        <f t="shared" si="10"/>
        <v>10785668</v>
      </c>
      <c r="K75" s="21">
        <f t="shared" si="10"/>
        <v>11400451</v>
      </c>
      <c r="L75" s="22">
        <f t="shared" si="10"/>
        <v>12038877</v>
      </c>
    </row>
    <row r="76" spans="1:12" ht="13.5">
      <c r="A76" s="86" t="s">
        <v>25</v>
      </c>
      <c r="B76" s="39"/>
      <c r="C76" s="6"/>
      <c r="D76" s="6"/>
      <c r="E76" s="7"/>
      <c r="F76" s="8">
        <v>1304569</v>
      </c>
      <c r="G76" s="6">
        <v>1304569</v>
      </c>
      <c r="H76" s="6"/>
      <c r="I76" s="9">
        <v>195620</v>
      </c>
      <c r="J76" s="10">
        <v>1437889</v>
      </c>
      <c r="K76" s="6">
        <v>1519848</v>
      </c>
      <c r="L76" s="7">
        <v>1604960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12437341</v>
      </c>
      <c r="D79" s="6">
        <v>12781995</v>
      </c>
      <c r="E79" s="7">
        <v>11540142</v>
      </c>
      <c r="F79" s="8">
        <v>4416834</v>
      </c>
      <c r="G79" s="6">
        <v>4416834</v>
      </c>
      <c r="H79" s="6"/>
      <c r="I79" s="9">
        <v>4309943</v>
      </c>
      <c r="J79" s="10">
        <v>5629957</v>
      </c>
      <c r="K79" s="6">
        <v>5950865</v>
      </c>
      <c r="L79" s="7">
        <v>6284112</v>
      </c>
    </row>
    <row r="80" spans="1:12" ht="13.5">
      <c r="A80" s="87" t="s">
        <v>46</v>
      </c>
      <c r="B80" s="71"/>
      <c r="C80" s="72">
        <f>SUM(C68:C69)</f>
        <v>51923499</v>
      </c>
      <c r="D80" s="72">
        <f aca="true" t="shared" si="11" ref="D80:L80">SUM(D68:D69)</f>
        <v>53753503</v>
      </c>
      <c r="E80" s="73">
        <f t="shared" si="11"/>
        <v>52621417</v>
      </c>
      <c r="F80" s="74">
        <f t="shared" si="11"/>
        <v>85194280</v>
      </c>
      <c r="G80" s="72">
        <f t="shared" si="11"/>
        <v>85194280</v>
      </c>
      <c r="H80" s="72">
        <f>SUM(H68:H69)</f>
        <v>0</v>
      </c>
      <c r="I80" s="75">
        <f t="shared" si="11"/>
        <v>69814801</v>
      </c>
      <c r="J80" s="76">
        <f t="shared" si="11"/>
        <v>89018244</v>
      </c>
      <c r="K80" s="72">
        <f t="shared" si="11"/>
        <v>94092284</v>
      </c>
      <c r="L80" s="73">
        <f t="shared" si="11"/>
        <v>99361451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91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92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93</v>
      </c>
      <c r="B84" s="94"/>
      <c r="C84" s="95">
        <f aca="true" t="shared" si="14" ref="C84:L84">IF(ISERROR(ROUND(C69/C65,3)),0,(ROUND(C69/C65,3)))</f>
        <v>0.019</v>
      </c>
      <c r="D84" s="95">
        <f t="shared" si="14"/>
        <v>0.019</v>
      </c>
      <c r="E84" s="96">
        <f t="shared" si="14"/>
        <v>0.018</v>
      </c>
      <c r="F84" s="97">
        <f t="shared" si="14"/>
        <v>0.014</v>
      </c>
      <c r="G84" s="95">
        <f t="shared" si="14"/>
        <v>0.014</v>
      </c>
      <c r="H84" s="95">
        <f t="shared" si="14"/>
        <v>0</v>
      </c>
      <c r="I84" s="98">
        <f t="shared" si="14"/>
        <v>0.004</v>
      </c>
      <c r="J84" s="99">
        <f t="shared" si="14"/>
        <v>0.014</v>
      </c>
      <c r="K84" s="95">
        <f t="shared" si="14"/>
        <v>0.014</v>
      </c>
      <c r="L84" s="96">
        <f t="shared" si="14"/>
        <v>0.014</v>
      </c>
    </row>
    <row r="85" spans="1:12" ht="13.5">
      <c r="A85" s="93" t="s">
        <v>94</v>
      </c>
      <c r="B85" s="94"/>
      <c r="C85" s="95">
        <f aca="true" t="shared" si="15" ref="C85:L85">IF(ISERROR(ROUND((C20+C69)/C65,2)),0,(ROUND((C20+C69)/C65,2)))</f>
        <v>0.02</v>
      </c>
      <c r="D85" s="95">
        <f t="shared" si="15"/>
        <v>0.02</v>
      </c>
      <c r="E85" s="96">
        <f t="shared" si="15"/>
        <v>0.02</v>
      </c>
      <c r="F85" s="97">
        <f t="shared" si="15"/>
        <v>0.01</v>
      </c>
      <c r="G85" s="95">
        <f t="shared" si="15"/>
        <v>0.01</v>
      </c>
      <c r="H85" s="95">
        <f t="shared" si="15"/>
        <v>0</v>
      </c>
      <c r="I85" s="98">
        <f t="shared" si="15"/>
        <v>0</v>
      </c>
      <c r="J85" s="99">
        <f t="shared" si="15"/>
        <v>0.01</v>
      </c>
      <c r="K85" s="95">
        <f t="shared" si="15"/>
        <v>0.01</v>
      </c>
      <c r="L85" s="96">
        <f t="shared" si="15"/>
        <v>0.01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>
        <v>4543451</v>
      </c>
      <c r="I90" s="14"/>
      <c r="J90" s="15">
        <v>9771924</v>
      </c>
      <c r="K90" s="11">
        <v>10328924</v>
      </c>
      <c r="L90" s="27">
        <v>10907343</v>
      </c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>
        <v>1306376</v>
      </c>
      <c r="I91" s="9"/>
      <c r="J91" s="10">
        <v>4215867</v>
      </c>
      <c r="K91" s="6">
        <v>4456171</v>
      </c>
      <c r="L91" s="26">
        <v>4705717</v>
      </c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>
        <v>646013</v>
      </c>
      <c r="I92" s="9"/>
      <c r="J92" s="10">
        <v>4065745</v>
      </c>
      <c r="K92" s="6">
        <v>4297492</v>
      </c>
      <c r="L92" s="26">
        <v>4538152</v>
      </c>
    </row>
    <row r="93" spans="1:12" ht="13.5">
      <c r="A93" s="87" t="s">
        <v>103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0</v>
      </c>
      <c r="G93" s="72">
        <f t="shared" si="16"/>
        <v>0</v>
      </c>
      <c r="H93" s="72">
        <f>SUM(H89:H92)</f>
        <v>6495840</v>
      </c>
      <c r="I93" s="75">
        <f t="shared" si="16"/>
        <v>0</v>
      </c>
      <c r="J93" s="76">
        <f t="shared" si="16"/>
        <v>18053536</v>
      </c>
      <c r="K93" s="72">
        <f t="shared" si="16"/>
        <v>19082587</v>
      </c>
      <c r="L93" s="121">
        <f t="shared" si="16"/>
        <v>20151212</v>
      </c>
    </row>
    <row r="94" spans="1:12" ht="13.5">
      <c r="A94" s="1" t="s">
        <v>95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96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97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98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99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100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101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102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89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296156137</v>
      </c>
      <c r="D5" s="40">
        <f aca="true" t="shared" si="0" ref="D5:L5">SUM(D11:D18)</f>
        <v>508009766</v>
      </c>
      <c r="E5" s="41">
        <f t="shared" si="0"/>
        <v>479983107</v>
      </c>
      <c r="F5" s="42">
        <f t="shared" si="0"/>
        <v>1496782752</v>
      </c>
      <c r="G5" s="40">
        <f t="shared" si="0"/>
        <v>571915585</v>
      </c>
      <c r="H5" s="40">
        <f>SUM(H11:H18)</f>
        <v>422184036</v>
      </c>
      <c r="I5" s="43">
        <f t="shared" si="0"/>
        <v>431428843</v>
      </c>
      <c r="J5" s="44">
        <f t="shared" si="0"/>
        <v>532273748</v>
      </c>
      <c r="K5" s="40">
        <f t="shared" si="0"/>
        <v>550742897</v>
      </c>
      <c r="L5" s="41">
        <f t="shared" si="0"/>
        <v>560402210</v>
      </c>
    </row>
    <row r="6" spans="1:12" ht="13.5">
      <c r="A6" s="46" t="s">
        <v>19</v>
      </c>
      <c r="B6" s="47"/>
      <c r="C6" s="6"/>
      <c r="D6" s="6"/>
      <c r="E6" s="7"/>
      <c r="F6" s="8"/>
      <c r="G6" s="6"/>
      <c r="H6" s="6"/>
      <c r="I6" s="9"/>
      <c r="J6" s="10"/>
      <c r="K6" s="6"/>
      <c r="L6" s="7"/>
    </row>
    <row r="7" spans="1:12" ht="13.5">
      <c r="A7" s="46" t="s">
        <v>20</v>
      </c>
      <c r="B7" s="47"/>
      <c r="C7" s="6"/>
      <c r="D7" s="6"/>
      <c r="E7" s="7"/>
      <c r="F7" s="8"/>
      <c r="G7" s="6"/>
      <c r="H7" s="6"/>
      <c r="I7" s="9"/>
      <c r="J7" s="10"/>
      <c r="K7" s="6"/>
      <c r="L7" s="7"/>
    </row>
    <row r="8" spans="1:12" ht="13.5">
      <c r="A8" s="46" t="s">
        <v>21</v>
      </c>
      <c r="B8" s="47"/>
      <c r="C8" s="6">
        <v>288232636</v>
      </c>
      <c r="D8" s="6"/>
      <c r="E8" s="7">
        <v>464607750</v>
      </c>
      <c r="F8" s="8">
        <v>1371382752</v>
      </c>
      <c r="G8" s="6">
        <v>545456773</v>
      </c>
      <c r="H8" s="6">
        <v>398437223</v>
      </c>
      <c r="I8" s="9">
        <v>422088885</v>
      </c>
      <c r="J8" s="10">
        <v>520112058</v>
      </c>
      <c r="K8" s="6">
        <v>538488444</v>
      </c>
      <c r="L8" s="7">
        <v>547768025</v>
      </c>
    </row>
    <row r="9" spans="1:12" ht="13.5">
      <c r="A9" s="46" t="s">
        <v>22</v>
      </c>
      <c r="B9" s="47"/>
      <c r="C9" s="6">
        <v>7568401</v>
      </c>
      <c r="D9" s="6"/>
      <c r="E9" s="7"/>
      <c r="F9" s="8"/>
      <c r="G9" s="6"/>
      <c r="H9" s="6">
        <v>10524319</v>
      </c>
      <c r="I9" s="9"/>
      <c r="J9" s="10"/>
      <c r="K9" s="6"/>
      <c r="L9" s="7"/>
    </row>
    <row r="10" spans="1:12" ht="13.5">
      <c r="A10" s="46" t="s">
        <v>23</v>
      </c>
      <c r="B10" s="47"/>
      <c r="C10" s="6"/>
      <c r="D10" s="6">
        <v>505978463</v>
      </c>
      <c r="E10" s="7"/>
      <c r="F10" s="8"/>
      <c r="G10" s="6"/>
      <c r="H10" s="6"/>
      <c r="I10" s="9"/>
      <c r="J10" s="10"/>
      <c r="K10" s="6"/>
      <c r="L10" s="7"/>
    </row>
    <row r="11" spans="1:12" ht="13.5">
      <c r="A11" s="48" t="s">
        <v>24</v>
      </c>
      <c r="B11" s="47"/>
      <c r="C11" s="21">
        <f>SUM(C6:C10)</f>
        <v>295801037</v>
      </c>
      <c r="D11" s="21">
        <f aca="true" t="shared" si="1" ref="D11:L11">SUM(D6:D10)</f>
        <v>505978463</v>
      </c>
      <c r="E11" s="22">
        <f t="shared" si="1"/>
        <v>464607750</v>
      </c>
      <c r="F11" s="23">
        <f t="shared" si="1"/>
        <v>1371382752</v>
      </c>
      <c r="G11" s="21">
        <f t="shared" si="1"/>
        <v>545456773</v>
      </c>
      <c r="H11" s="21">
        <f>SUM(H6:H10)</f>
        <v>408961542</v>
      </c>
      <c r="I11" s="24">
        <f t="shared" si="1"/>
        <v>422088885</v>
      </c>
      <c r="J11" s="25">
        <f t="shared" si="1"/>
        <v>520112058</v>
      </c>
      <c r="K11" s="21">
        <f t="shared" si="1"/>
        <v>538488444</v>
      </c>
      <c r="L11" s="22">
        <f t="shared" si="1"/>
        <v>547768025</v>
      </c>
    </row>
    <row r="12" spans="1:12" ht="13.5">
      <c r="A12" s="49" t="s">
        <v>25</v>
      </c>
      <c r="B12" s="39"/>
      <c r="C12" s="6"/>
      <c r="D12" s="6"/>
      <c r="E12" s="7"/>
      <c r="F12" s="8">
        <v>21700000</v>
      </c>
      <c r="G12" s="6"/>
      <c r="H12" s="6"/>
      <c r="I12" s="9"/>
      <c r="J12" s="10"/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/>
      <c r="D15" s="6"/>
      <c r="E15" s="7">
        <v>15375357</v>
      </c>
      <c r="F15" s="8">
        <v>103700000</v>
      </c>
      <c r="G15" s="6">
        <v>26458812</v>
      </c>
      <c r="H15" s="6">
        <v>13222494</v>
      </c>
      <c r="I15" s="9">
        <v>9339958</v>
      </c>
      <c r="J15" s="10">
        <v>12161690</v>
      </c>
      <c r="K15" s="6">
        <v>12254453</v>
      </c>
      <c r="L15" s="7">
        <v>12634185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>
        <v>355100</v>
      </c>
      <c r="D18" s="16">
        <v>2031303</v>
      </c>
      <c r="E18" s="17"/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0</v>
      </c>
      <c r="D36" s="6">
        <f t="shared" si="4"/>
        <v>0</v>
      </c>
      <c r="E36" s="7">
        <f t="shared" si="4"/>
        <v>0</v>
      </c>
      <c r="F36" s="8">
        <f t="shared" si="4"/>
        <v>0</v>
      </c>
      <c r="G36" s="6">
        <f t="shared" si="4"/>
        <v>0</v>
      </c>
      <c r="H36" s="6">
        <f>H6+H21</f>
        <v>0</v>
      </c>
      <c r="I36" s="9">
        <f t="shared" si="4"/>
        <v>0</v>
      </c>
      <c r="J36" s="10">
        <f t="shared" si="4"/>
        <v>0</v>
      </c>
      <c r="K36" s="6">
        <f t="shared" si="4"/>
        <v>0</v>
      </c>
      <c r="L36" s="7">
        <f t="shared" si="4"/>
        <v>0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0</v>
      </c>
      <c r="E37" s="7">
        <f t="shared" si="4"/>
        <v>0</v>
      </c>
      <c r="F37" s="8">
        <f t="shared" si="4"/>
        <v>0</v>
      </c>
      <c r="G37" s="6">
        <f t="shared" si="4"/>
        <v>0</v>
      </c>
      <c r="H37" s="6">
        <f>H7+H22</f>
        <v>0</v>
      </c>
      <c r="I37" s="9">
        <f t="shared" si="4"/>
        <v>0</v>
      </c>
      <c r="J37" s="10">
        <f t="shared" si="4"/>
        <v>0</v>
      </c>
      <c r="K37" s="6">
        <f t="shared" si="4"/>
        <v>0</v>
      </c>
      <c r="L37" s="7">
        <f t="shared" si="4"/>
        <v>0</v>
      </c>
    </row>
    <row r="38" spans="1:12" ht="13.5">
      <c r="A38" s="46" t="s">
        <v>21</v>
      </c>
      <c r="B38" s="47"/>
      <c r="C38" s="6">
        <f t="shared" si="4"/>
        <v>288232636</v>
      </c>
      <c r="D38" s="6">
        <f t="shared" si="4"/>
        <v>0</v>
      </c>
      <c r="E38" s="7">
        <f t="shared" si="4"/>
        <v>464607750</v>
      </c>
      <c r="F38" s="8">
        <f t="shared" si="4"/>
        <v>1371382752</v>
      </c>
      <c r="G38" s="6">
        <f t="shared" si="4"/>
        <v>545456773</v>
      </c>
      <c r="H38" s="6">
        <f>H8+H23</f>
        <v>398437223</v>
      </c>
      <c r="I38" s="9">
        <f t="shared" si="4"/>
        <v>422088885</v>
      </c>
      <c r="J38" s="10">
        <f t="shared" si="4"/>
        <v>520112058</v>
      </c>
      <c r="K38" s="6">
        <f t="shared" si="4"/>
        <v>538488444</v>
      </c>
      <c r="L38" s="7">
        <f t="shared" si="4"/>
        <v>547768025</v>
      </c>
    </row>
    <row r="39" spans="1:12" ht="13.5">
      <c r="A39" s="46" t="s">
        <v>22</v>
      </c>
      <c r="B39" s="47"/>
      <c r="C39" s="6">
        <f t="shared" si="4"/>
        <v>7568401</v>
      </c>
      <c r="D39" s="6">
        <f t="shared" si="4"/>
        <v>0</v>
      </c>
      <c r="E39" s="7">
        <f t="shared" si="4"/>
        <v>0</v>
      </c>
      <c r="F39" s="8">
        <f t="shared" si="4"/>
        <v>0</v>
      </c>
      <c r="G39" s="6">
        <f t="shared" si="4"/>
        <v>0</v>
      </c>
      <c r="H39" s="6">
        <f>H9+H24</f>
        <v>10524319</v>
      </c>
      <c r="I39" s="9">
        <f t="shared" si="4"/>
        <v>0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505978463</v>
      </c>
      <c r="E40" s="7">
        <f t="shared" si="4"/>
        <v>0</v>
      </c>
      <c r="F40" s="8">
        <f t="shared" si="4"/>
        <v>0</v>
      </c>
      <c r="G40" s="6">
        <f t="shared" si="4"/>
        <v>0</v>
      </c>
      <c r="H40" s="6">
        <f>H10+H25</f>
        <v>0</v>
      </c>
      <c r="I40" s="9">
        <f t="shared" si="4"/>
        <v>0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295801037</v>
      </c>
      <c r="D41" s="21">
        <f aca="true" t="shared" si="5" ref="D41:L41">SUM(D36:D40)</f>
        <v>505978463</v>
      </c>
      <c r="E41" s="22">
        <f t="shared" si="5"/>
        <v>464607750</v>
      </c>
      <c r="F41" s="23">
        <f t="shared" si="5"/>
        <v>1371382752</v>
      </c>
      <c r="G41" s="21">
        <f t="shared" si="5"/>
        <v>545456773</v>
      </c>
      <c r="H41" s="21">
        <f>SUM(H36:H40)</f>
        <v>408961542</v>
      </c>
      <c r="I41" s="24">
        <f t="shared" si="5"/>
        <v>422088885</v>
      </c>
      <c r="J41" s="25">
        <f t="shared" si="5"/>
        <v>520112058</v>
      </c>
      <c r="K41" s="21">
        <f t="shared" si="5"/>
        <v>538488444</v>
      </c>
      <c r="L41" s="22">
        <f t="shared" si="5"/>
        <v>547768025</v>
      </c>
    </row>
    <row r="42" spans="1:12" ht="13.5">
      <c r="A42" s="49" t="s">
        <v>25</v>
      </c>
      <c r="B42" s="39"/>
      <c r="C42" s="6">
        <f t="shared" si="4"/>
        <v>0</v>
      </c>
      <c r="D42" s="6">
        <f t="shared" si="4"/>
        <v>0</v>
      </c>
      <c r="E42" s="61">
        <f t="shared" si="4"/>
        <v>0</v>
      </c>
      <c r="F42" s="62">
        <f t="shared" si="4"/>
        <v>21700000</v>
      </c>
      <c r="G42" s="60">
        <f t="shared" si="4"/>
        <v>0</v>
      </c>
      <c r="H42" s="60">
        <f t="shared" si="4"/>
        <v>0</v>
      </c>
      <c r="I42" s="63">
        <f t="shared" si="4"/>
        <v>0</v>
      </c>
      <c r="J42" s="64">
        <f t="shared" si="4"/>
        <v>0</v>
      </c>
      <c r="K42" s="60">
        <f t="shared" si="4"/>
        <v>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0</v>
      </c>
      <c r="D45" s="6">
        <f t="shared" si="4"/>
        <v>0</v>
      </c>
      <c r="E45" s="61">
        <f t="shared" si="4"/>
        <v>15375357</v>
      </c>
      <c r="F45" s="62">
        <f t="shared" si="4"/>
        <v>103700000</v>
      </c>
      <c r="G45" s="60">
        <f t="shared" si="4"/>
        <v>26458812</v>
      </c>
      <c r="H45" s="60">
        <f t="shared" si="4"/>
        <v>13222494</v>
      </c>
      <c r="I45" s="63">
        <f t="shared" si="4"/>
        <v>9339958</v>
      </c>
      <c r="J45" s="64">
        <f t="shared" si="4"/>
        <v>12161690</v>
      </c>
      <c r="K45" s="60">
        <f t="shared" si="4"/>
        <v>12254453</v>
      </c>
      <c r="L45" s="61">
        <f t="shared" si="4"/>
        <v>12634185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355100</v>
      </c>
      <c r="D48" s="6">
        <f t="shared" si="4"/>
        <v>2031303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296156137</v>
      </c>
      <c r="D49" s="72">
        <f aca="true" t="shared" si="6" ref="D49:L49">SUM(D41:D48)</f>
        <v>508009766</v>
      </c>
      <c r="E49" s="73">
        <f t="shared" si="6"/>
        <v>479983107</v>
      </c>
      <c r="F49" s="74">
        <f t="shared" si="6"/>
        <v>1496782752</v>
      </c>
      <c r="G49" s="72">
        <f t="shared" si="6"/>
        <v>571915585</v>
      </c>
      <c r="H49" s="72">
        <f>SUM(H41:H48)</f>
        <v>422184036</v>
      </c>
      <c r="I49" s="75">
        <f t="shared" si="6"/>
        <v>431428843</v>
      </c>
      <c r="J49" s="76">
        <f t="shared" si="6"/>
        <v>532273748</v>
      </c>
      <c r="K49" s="72">
        <f t="shared" si="6"/>
        <v>550742897</v>
      </c>
      <c r="L49" s="73">
        <f t="shared" si="6"/>
        <v>560402210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/>
      <c r="D52" s="6"/>
      <c r="E52" s="7"/>
      <c r="F52" s="8"/>
      <c r="G52" s="6"/>
      <c r="H52" s="6"/>
      <c r="I52" s="9"/>
      <c r="J52" s="10"/>
      <c r="K52" s="6"/>
      <c r="L52" s="7"/>
    </row>
    <row r="53" spans="1:12" ht="13.5">
      <c r="A53" s="79" t="s">
        <v>20</v>
      </c>
      <c r="B53" s="47"/>
      <c r="C53" s="6"/>
      <c r="D53" s="6"/>
      <c r="E53" s="7"/>
      <c r="F53" s="8"/>
      <c r="G53" s="6"/>
      <c r="H53" s="6"/>
      <c r="I53" s="9"/>
      <c r="J53" s="10"/>
      <c r="K53" s="6"/>
      <c r="L53" s="7"/>
    </row>
    <row r="54" spans="1:12" ht="13.5">
      <c r="A54" s="79" t="s">
        <v>21</v>
      </c>
      <c r="B54" s="47"/>
      <c r="C54" s="6">
        <v>1849338036</v>
      </c>
      <c r="D54" s="6">
        <v>1796298939</v>
      </c>
      <c r="E54" s="7">
        <v>2713164150</v>
      </c>
      <c r="F54" s="8">
        <v>2551126468</v>
      </c>
      <c r="G54" s="6">
        <v>1725200489</v>
      </c>
      <c r="H54" s="6"/>
      <c r="I54" s="9">
        <v>3083695178</v>
      </c>
      <c r="J54" s="10">
        <v>520112058</v>
      </c>
      <c r="K54" s="6">
        <v>538488444</v>
      </c>
      <c r="L54" s="7">
        <v>547768025</v>
      </c>
    </row>
    <row r="55" spans="1:12" ht="13.5">
      <c r="A55" s="79" t="s">
        <v>22</v>
      </c>
      <c r="B55" s="47"/>
      <c r="C55" s="6">
        <v>7568401</v>
      </c>
      <c r="D55" s="6"/>
      <c r="E55" s="7"/>
      <c r="F55" s="8"/>
      <c r="G55" s="6"/>
      <c r="H55" s="6"/>
      <c r="I55" s="9"/>
      <c r="J55" s="10">
        <v>1810964274</v>
      </c>
      <c r="K55" s="6">
        <v>2312690729</v>
      </c>
      <c r="L55" s="7">
        <v>2851169603</v>
      </c>
    </row>
    <row r="56" spans="1:12" ht="13.5">
      <c r="A56" s="79" t="s">
        <v>23</v>
      </c>
      <c r="B56" s="47"/>
      <c r="C56" s="6">
        <v>40995752</v>
      </c>
      <c r="D56" s="6">
        <v>505978463</v>
      </c>
      <c r="E56" s="7"/>
      <c r="F56" s="8">
        <v>1200000</v>
      </c>
      <c r="G56" s="6">
        <v>1200000</v>
      </c>
      <c r="H56" s="6"/>
      <c r="I56" s="9"/>
      <c r="J56" s="10"/>
      <c r="K56" s="6"/>
      <c r="L56" s="7"/>
    </row>
    <row r="57" spans="1:12" ht="13.5">
      <c r="A57" s="80" t="s">
        <v>24</v>
      </c>
      <c r="B57" s="47"/>
      <c r="C57" s="21">
        <f>SUM(C52:C56)</f>
        <v>1897902189</v>
      </c>
      <c r="D57" s="21">
        <f aca="true" t="shared" si="7" ref="D57:L57">SUM(D52:D56)</f>
        <v>2302277402</v>
      </c>
      <c r="E57" s="22">
        <f t="shared" si="7"/>
        <v>2713164150</v>
      </c>
      <c r="F57" s="23">
        <f t="shared" si="7"/>
        <v>2552326468</v>
      </c>
      <c r="G57" s="21">
        <f t="shared" si="7"/>
        <v>1726400489</v>
      </c>
      <c r="H57" s="21">
        <f>SUM(H52:H56)</f>
        <v>0</v>
      </c>
      <c r="I57" s="24">
        <f t="shared" si="7"/>
        <v>3083695178</v>
      </c>
      <c r="J57" s="25">
        <f t="shared" si="7"/>
        <v>2331076332</v>
      </c>
      <c r="K57" s="21">
        <f t="shared" si="7"/>
        <v>2851179173</v>
      </c>
      <c r="L57" s="22">
        <f t="shared" si="7"/>
        <v>3398937628</v>
      </c>
    </row>
    <row r="58" spans="1:12" ht="13.5">
      <c r="A58" s="77" t="s">
        <v>25</v>
      </c>
      <c r="B58" s="39"/>
      <c r="C58" s="6"/>
      <c r="D58" s="6"/>
      <c r="E58" s="7"/>
      <c r="F58" s="8">
        <v>21920000</v>
      </c>
      <c r="G58" s="6">
        <v>220000</v>
      </c>
      <c r="H58" s="6"/>
      <c r="I58" s="9"/>
      <c r="J58" s="10"/>
      <c r="K58" s="6"/>
      <c r="L58" s="7"/>
    </row>
    <row r="59" spans="1:12" ht="13.5">
      <c r="A59" s="77" t="s">
        <v>26</v>
      </c>
      <c r="B59" s="39"/>
      <c r="C59" s="11">
        <v>131100</v>
      </c>
      <c r="D59" s="11">
        <v>131100</v>
      </c>
      <c r="E59" s="12">
        <v>131100</v>
      </c>
      <c r="F59" s="13"/>
      <c r="G59" s="11"/>
      <c r="H59" s="11"/>
      <c r="I59" s="14">
        <v>131100</v>
      </c>
      <c r="J59" s="15"/>
      <c r="K59" s="11"/>
      <c r="L59" s="12"/>
    </row>
    <row r="60" spans="1:12" ht="13.5">
      <c r="A60" s="77" t="s">
        <v>27</v>
      </c>
      <c r="B60" s="39"/>
      <c r="C60" s="6">
        <v>100</v>
      </c>
      <c r="D60" s="6">
        <v>39788191</v>
      </c>
      <c r="E60" s="7"/>
      <c r="F60" s="8">
        <v>36284292</v>
      </c>
      <c r="G60" s="6">
        <v>36284292</v>
      </c>
      <c r="H60" s="6"/>
      <c r="I60" s="9"/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230846</v>
      </c>
      <c r="D61" s="6">
        <v>51469557</v>
      </c>
      <c r="E61" s="7">
        <v>96875971</v>
      </c>
      <c r="F61" s="8">
        <v>127460000</v>
      </c>
      <c r="G61" s="6">
        <v>50218812</v>
      </c>
      <c r="H61" s="6"/>
      <c r="I61" s="9">
        <v>92934124</v>
      </c>
      <c r="J61" s="10">
        <v>12161690</v>
      </c>
      <c r="K61" s="6">
        <v>12254453</v>
      </c>
      <c r="L61" s="7">
        <v>12634185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2568297</v>
      </c>
      <c r="D64" s="6">
        <v>3117620</v>
      </c>
      <c r="E64" s="7">
        <v>3674643</v>
      </c>
      <c r="F64" s="8">
        <v>952270</v>
      </c>
      <c r="G64" s="6">
        <v>952270</v>
      </c>
      <c r="H64" s="6"/>
      <c r="I64" s="9">
        <v>3597557</v>
      </c>
      <c r="J64" s="10"/>
      <c r="K64" s="6"/>
      <c r="L64" s="7"/>
    </row>
    <row r="65" spans="1:12" ht="13.5">
      <c r="A65" s="70" t="s">
        <v>40</v>
      </c>
      <c r="B65" s="71"/>
      <c r="C65" s="72">
        <f>SUM(C57:C64)</f>
        <v>1900832532</v>
      </c>
      <c r="D65" s="72">
        <f aca="true" t="shared" si="8" ref="D65:L65">SUM(D57:D64)</f>
        <v>2396783870</v>
      </c>
      <c r="E65" s="73">
        <f t="shared" si="8"/>
        <v>2813845864</v>
      </c>
      <c r="F65" s="74">
        <f t="shared" si="8"/>
        <v>2738943030</v>
      </c>
      <c r="G65" s="72">
        <f t="shared" si="8"/>
        <v>1814075863</v>
      </c>
      <c r="H65" s="72">
        <f>SUM(H57:H64)</f>
        <v>0</v>
      </c>
      <c r="I65" s="75">
        <f t="shared" si="8"/>
        <v>3180357959</v>
      </c>
      <c r="J65" s="82">
        <f t="shared" si="8"/>
        <v>2343238022</v>
      </c>
      <c r="K65" s="72">
        <f t="shared" si="8"/>
        <v>2863433626</v>
      </c>
      <c r="L65" s="73">
        <f t="shared" si="8"/>
        <v>3411571813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51886504</v>
      </c>
      <c r="D68" s="60">
        <v>51429966</v>
      </c>
      <c r="E68" s="61">
        <v>58862137</v>
      </c>
      <c r="F68" s="62">
        <v>55000000</v>
      </c>
      <c r="G68" s="60">
        <v>55000000</v>
      </c>
      <c r="H68" s="60"/>
      <c r="I68" s="63">
        <v>66384182</v>
      </c>
      <c r="J68" s="64">
        <v>55000000</v>
      </c>
      <c r="K68" s="60">
        <v>58135000</v>
      </c>
      <c r="L68" s="61">
        <v>61390560</v>
      </c>
    </row>
    <row r="69" spans="1:12" ht="13.5">
      <c r="A69" s="84" t="s">
        <v>43</v>
      </c>
      <c r="B69" s="39" t="s">
        <v>44</v>
      </c>
      <c r="C69" s="60">
        <f>SUM(C75:C79)</f>
        <v>13699087</v>
      </c>
      <c r="D69" s="60">
        <f aca="true" t="shared" si="9" ref="D69:L69">SUM(D75:D79)</f>
        <v>29110993</v>
      </c>
      <c r="E69" s="61">
        <f t="shared" si="9"/>
        <v>0</v>
      </c>
      <c r="F69" s="62">
        <f t="shared" si="9"/>
        <v>0</v>
      </c>
      <c r="G69" s="60">
        <f t="shared" si="9"/>
        <v>0</v>
      </c>
      <c r="H69" s="60">
        <f>SUM(H75:H79)</f>
        <v>0</v>
      </c>
      <c r="I69" s="63">
        <f t="shared" si="9"/>
        <v>0</v>
      </c>
      <c r="J69" s="64">
        <f t="shared" si="9"/>
        <v>55000000</v>
      </c>
      <c r="K69" s="60">
        <f t="shared" si="9"/>
        <v>58135000</v>
      </c>
      <c r="L69" s="61">
        <f t="shared" si="9"/>
        <v>61390560</v>
      </c>
    </row>
    <row r="70" spans="1:12" ht="13.5">
      <c r="A70" s="79" t="s">
        <v>19</v>
      </c>
      <c r="B70" s="47"/>
      <c r="C70" s="6"/>
      <c r="D70" s="6"/>
      <c r="E70" s="7"/>
      <c r="F70" s="8"/>
      <c r="G70" s="6"/>
      <c r="H70" s="6"/>
      <c r="I70" s="9"/>
      <c r="J70" s="10"/>
      <c r="K70" s="6"/>
      <c r="L70" s="7"/>
    </row>
    <row r="71" spans="1:12" ht="13.5">
      <c r="A71" s="79" t="s">
        <v>20</v>
      </c>
      <c r="B71" s="47"/>
      <c r="C71" s="6"/>
      <c r="D71" s="6"/>
      <c r="E71" s="7"/>
      <c r="F71" s="8"/>
      <c r="G71" s="6"/>
      <c r="H71" s="6"/>
      <c r="I71" s="9"/>
      <c r="J71" s="10"/>
      <c r="K71" s="6"/>
      <c r="L71" s="7"/>
    </row>
    <row r="72" spans="1:12" ht="13.5">
      <c r="A72" s="79" t="s">
        <v>21</v>
      </c>
      <c r="B72" s="47"/>
      <c r="C72" s="6">
        <v>13699087</v>
      </c>
      <c r="D72" s="6">
        <v>29110993</v>
      </c>
      <c r="E72" s="7"/>
      <c r="F72" s="8"/>
      <c r="G72" s="6"/>
      <c r="H72" s="6"/>
      <c r="I72" s="9"/>
      <c r="J72" s="10">
        <v>55000000</v>
      </c>
      <c r="K72" s="6">
        <v>58135000</v>
      </c>
      <c r="L72" s="7">
        <v>61390560</v>
      </c>
    </row>
    <row r="73" spans="1:12" ht="13.5">
      <c r="A73" s="79" t="s">
        <v>22</v>
      </c>
      <c r="B73" s="47"/>
      <c r="C73" s="6"/>
      <c r="D73" s="6"/>
      <c r="E73" s="7"/>
      <c r="F73" s="8"/>
      <c r="G73" s="6"/>
      <c r="H73" s="6"/>
      <c r="I73" s="9"/>
      <c r="J73" s="10"/>
      <c r="K73" s="6"/>
      <c r="L73" s="7"/>
    </row>
    <row r="74" spans="1:12" ht="13.5">
      <c r="A74" s="79" t="s">
        <v>23</v>
      </c>
      <c r="B74" s="47"/>
      <c r="C74" s="6"/>
      <c r="D74" s="6"/>
      <c r="E74" s="7"/>
      <c r="F74" s="8"/>
      <c r="G74" s="6"/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13699087</v>
      </c>
      <c r="D75" s="21">
        <f aca="true" t="shared" si="10" ref="D75:L75">SUM(D70:D74)</f>
        <v>29110993</v>
      </c>
      <c r="E75" s="22">
        <f t="shared" si="10"/>
        <v>0</v>
      </c>
      <c r="F75" s="23">
        <f t="shared" si="10"/>
        <v>0</v>
      </c>
      <c r="G75" s="21">
        <f t="shared" si="10"/>
        <v>0</v>
      </c>
      <c r="H75" s="21">
        <f>SUM(H70:H74)</f>
        <v>0</v>
      </c>
      <c r="I75" s="24">
        <f t="shared" si="10"/>
        <v>0</v>
      </c>
      <c r="J75" s="25">
        <f t="shared" si="10"/>
        <v>55000000</v>
      </c>
      <c r="K75" s="21">
        <f t="shared" si="10"/>
        <v>58135000</v>
      </c>
      <c r="L75" s="22">
        <f t="shared" si="10"/>
        <v>61390560</v>
      </c>
    </row>
    <row r="76" spans="1:12" ht="13.5">
      <c r="A76" s="86" t="s">
        <v>25</v>
      </c>
      <c r="B76" s="39"/>
      <c r="C76" s="6"/>
      <c r="D76" s="6"/>
      <c r="E76" s="7"/>
      <c r="F76" s="8"/>
      <c r="G76" s="6"/>
      <c r="H76" s="6"/>
      <c r="I76" s="9"/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/>
      <c r="D79" s="6"/>
      <c r="E79" s="7"/>
      <c r="F79" s="8"/>
      <c r="G79" s="6"/>
      <c r="H79" s="6"/>
      <c r="I79" s="9"/>
      <c r="J79" s="10"/>
      <c r="K79" s="6"/>
      <c r="L79" s="7"/>
    </row>
    <row r="80" spans="1:12" ht="13.5">
      <c r="A80" s="87" t="s">
        <v>46</v>
      </c>
      <c r="B80" s="71"/>
      <c r="C80" s="72">
        <f>SUM(C68:C69)</f>
        <v>65585591</v>
      </c>
      <c r="D80" s="72">
        <f aca="true" t="shared" si="11" ref="D80:L80">SUM(D68:D69)</f>
        <v>80540959</v>
      </c>
      <c r="E80" s="73">
        <f t="shared" si="11"/>
        <v>58862137</v>
      </c>
      <c r="F80" s="74">
        <f t="shared" si="11"/>
        <v>55000000</v>
      </c>
      <c r="G80" s="72">
        <f t="shared" si="11"/>
        <v>55000000</v>
      </c>
      <c r="H80" s="72">
        <f>SUM(H68:H69)</f>
        <v>0</v>
      </c>
      <c r="I80" s="75">
        <f t="shared" si="11"/>
        <v>66384182</v>
      </c>
      <c r="J80" s="76">
        <f t="shared" si="11"/>
        <v>110000000</v>
      </c>
      <c r="K80" s="72">
        <f t="shared" si="11"/>
        <v>116270000</v>
      </c>
      <c r="L80" s="73">
        <f t="shared" si="11"/>
        <v>122781120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91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92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93</v>
      </c>
      <c r="B84" s="94"/>
      <c r="C84" s="95">
        <f aca="true" t="shared" si="14" ref="C84:L84">IF(ISERROR(ROUND(C69/C65,3)),0,(ROUND(C69/C65,3)))</f>
        <v>0.007</v>
      </c>
      <c r="D84" s="95">
        <f t="shared" si="14"/>
        <v>0.012</v>
      </c>
      <c r="E84" s="96">
        <f t="shared" si="14"/>
        <v>0</v>
      </c>
      <c r="F84" s="97">
        <f t="shared" si="14"/>
        <v>0</v>
      </c>
      <c r="G84" s="95">
        <f t="shared" si="14"/>
        <v>0</v>
      </c>
      <c r="H84" s="95">
        <f t="shared" si="14"/>
        <v>0</v>
      </c>
      <c r="I84" s="98">
        <f t="shared" si="14"/>
        <v>0</v>
      </c>
      <c r="J84" s="99">
        <f t="shared" si="14"/>
        <v>0.023</v>
      </c>
      <c r="K84" s="95">
        <f t="shared" si="14"/>
        <v>0.02</v>
      </c>
      <c r="L84" s="96">
        <f t="shared" si="14"/>
        <v>0.018</v>
      </c>
    </row>
    <row r="85" spans="1:12" ht="13.5">
      <c r="A85" s="93" t="s">
        <v>94</v>
      </c>
      <c r="B85" s="94"/>
      <c r="C85" s="95">
        <f aca="true" t="shared" si="15" ref="C85:L85">IF(ISERROR(ROUND((C20+C69)/C65,2)),0,(ROUND((C20+C69)/C65,2)))</f>
        <v>0.01</v>
      </c>
      <c r="D85" s="95">
        <f t="shared" si="15"/>
        <v>0.01</v>
      </c>
      <c r="E85" s="96">
        <f t="shared" si="15"/>
        <v>0</v>
      </c>
      <c r="F85" s="97">
        <f t="shared" si="15"/>
        <v>0</v>
      </c>
      <c r="G85" s="95">
        <f t="shared" si="15"/>
        <v>0</v>
      </c>
      <c r="H85" s="95">
        <f t="shared" si="15"/>
        <v>0</v>
      </c>
      <c r="I85" s="98">
        <f t="shared" si="15"/>
        <v>0</v>
      </c>
      <c r="J85" s="99">
        <f t="shared" si="15"/>
        <v>0.02</v>
      </c>
      <c r="K85" s="95">
        <f t="shared" si="15"/>
        <v>0.02</v>
      </c>
      <c r="L85" s="96">
        <f t="shared" si="15"/>
        <v>0.02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>
        <v>210008524</v>
      </c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>
        <v>24474101</v>
      </c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>
        <v>115865974</v>
      </c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>
        <v>5455536</v>
      </c>
      <c r="F92" s="8"/>
      <c r="G92" s="6"/>
      <c r="H92" s="6">
        <v>105532963</v>
      </c>
      <c r="I92" s="9"/>
      <c r="J92" s="10"/>
      <c r="K92" s="6"/>
      <c r="L92" s="26"/>
    </row>
    <row r="93" spans="1:12" ht="13.5">
      <c r="A93" s="87" t="s">
        <v>103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5455536</v>
      </c>
      <c r="F93" s="74">
        <f t="shared" si="16"/>
        <v>0</v>
      </c>
      <c r="G93" s="72">
        <f t="shared" si="16"/>
        <v>0</v>
      </c>
      <c r="H93" s="72">
        <f>SUM(H89:H92)</f>
        <v>455881562</v>
      </c>
      <c r="I93" s="75">
        <f t="shared" si="16"/>
        <v>0</v>
      </c>
      <c r="J93" s="76">
        <f t="shared" si="16"/>
        <v>0</v>
      </c>
      <c r="K93" s="72">
        <f t="shared" si="16"/>
        <v>0</v>
      </c>
      <c r="L93" s="121">
        <f t="shared" si="16"/>
        <v>0</v>
      </c>
    </row>
    <row r="94" spans="1:12" ht="13.5">
      <c r="A94" s="1" t="s">
        <v>95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96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97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98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99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100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101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102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54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38691561</v>
      </c>
      <c r="D5" s="40">
        <f aca="true" t="shared" si="0" ref="D5:L5">SUM(D11:D18)</f>
        <v>37118283</v>
      </c>
      <c r="E5" s="41">
        <f t="shared" si="0"/>
        <v>12331421</v>
      </c>
      <c r="F5" s="42">
        <f t="shared" si="0"/>
        <v>27556200</v>
      </c>
      <c r="G5" s="40">
        <f t="shared" si="0"/>
        <v>15671850</v>
      </c>
      <c r="H5" s="40">
        <f>SUM(H11:H18)</f>
        <v>15854166</v>
      </c>
      <c r="I5" s="43">
        <f t="shared" si="0"/>
        <v>16632054</v>
      </c>
      <c r="J5" s="44">
        <f t="shared" si="0"/>
        <v>30650200</v>
      </c>
      <c r="K5" s="40">
        <f t="shared" si="0"/>
        <v>22699800</v>
      </c>
      <c r="L5" s="41">
        <f t="shared" si="0"/>
        <v>19819750</v>
      </c>
    </row>
    <row r="6" spans="1:12" ht="13.5">
      <c r="A6" s="46" t="s">
        <v>19</v>
      </c>
      <c r="B6" s="47"/>
      <c r="C6" s="6">
        <v>11091613</v>
      </c>
      <c r="D6" s="6">
        <v>2473704</v>
      </c>
      <c r="E6" s="7">
        <v>505924</v>
      </c>
      <c r="F6" s="8">
        <v>2870980</v>
      </c>
      <c r="G6" s="6"/>
      <c r="H6" s="6"/>
      <c r="I6" s="9"/>
      <c r="J6" s="10">
        <v>6771200</v>
      </c>
      <c r="K6" s="6">
        <v>3000000</v>
      </c>
      <c r="L6" s="7">
        <v>3000000</v>
      </c>
    </row>
    <row r="7" spans="1:12" ht="13.5">
      <c r="A7" s="46" t="s">
        <v>20</v>
      </c>
      <c r="B7" s="47"/>
      <c r="C7" s="6">
        <v>1155127</v>
      </c>
      <c r="D7" s="6">
        <v>2265113</v>
      </c>
      <c r="E7" s="7">
        <v>344695</v>
      </c>
      <c r="F7" s="8"/>
      <c r="G7" s="6"/>
      <c r="H7" s="6">
        <v>2347697</v>
      </c>
      <c r="I7" s="9">
        <v>2347669</v>
      </c>
      <c r="J7" s="10">
        <v>60000</v>
      </c>
      <c r="K7" s="6">
        <v>8080000</v>
      </c>
      <c r="L7" s="7">
        <v>8100000</v>
      </c>
    </row>
    <row r="8" spans="1:12" ht="13.5">
      <c r="A8" s="46" t="s">
        <v>21</v>
      </c>
      <c r="B8" s="47"/>
      <c r="C8" s="6">
        <v>3779346</v>
      </c>
      <c r="D8" s="6">
        <v>3295473</v>
      </c>
      <c r="E8" s="7">
        <v>2731785</v>
      </c>
      <c r="F8" s="8">
        <v>700000</v>
      </c>
      <c r="G8" s="6">
        <v>50000</v>
      </c>
      <c r="H8" s="6">
        <v>242086</v>
      </c>
      <c r="I8" s="9">
        <v>242086</v>
      </c>
      <c r="J8" s="10">
        <v>17000000</v>
      </c>
      <c r="K8" s="6"/>
      <c r="L8" s="7"/>
    </row>
    <row r="9" spans="1:12" ht="13.5">
      <c r="A9" s="46" t="s">
        <v>22</v>
      </c>
      <c r="B9" s="47"/>
      <c r="C9" s="6">
        <v>12034948</v>
      </c>
      <c r="D9" s="6">
        <v>16449922</v>
      </c>
      <c r="E9" s="7">
        <v>1534676</v>
      </c>
      <c r="F9" s="8">
        <v>15086720</v>
      </c>
      <c r="G9" s="6">
        <v>9996720</v>
      </c>
      <c r="H9" s="6">
        <v>7735105</v>
      </c>
      <c r="I9" s="9">
        <v>8534159</v>
      </c>
      <c r="J9" s="10"/>
      <c r="K9" s="6"/>
      <c r="L9" s="7"/>
    </row>
    <row r="10" spans="1:12" ht="13.5">
      <c r="A10" s="46" t="s">
        <v>23</v>
      </c>
      <c r="B10" s="47"/>
      <c r="C10" s="6"/>
      <c r="D10" s="6"/>
      <c r="E10" s="7"/>
      <c r="F10" s="8"/>
      <c r="G10" s="6"/>
      <c r="H10" s="6"/>
      <c r="I10" s="9"/>
      <c r="J10" s="10"/>
      <c r="K10" s="6"/>
      <c r="L10" s="7"/>
    </row>
    <row r="11" spans="1:12" ht="13.5">
      <c r="A11" s="48" t="s">
        <v>24</v>
      </c>
      <c r="B11" s="47"/>
      <c r="C11" s="21">
        <f>SUM(C6:C10)</f>
        <v>28061034</v>
      </c>
      <c r="D11" s="21">
        <f aca="true" t="shared" si="1" ref="D11:L11">SUM(D6:D10)</f>
        <v>24484212</v>
      </c>
      <c r="E11" s="22">
        <f t="shared" si="1"/>
        <v>5117080</v>
      </c>
      <c r="F11" s="23">
        <f t="shared" si="1"/>
        <v>18657700</v>
      </c>
      <c r="G11" s="21">
        <f t="shared" si="1"/>
        <v>10046720</v>
      </c>
      <c r="H11" s="21">
        <f>SUM(H6:H10)</f>
        <v>10324888</v>
      </c>
      <c r="I11" s="24">
        <f t="shared" si="1"/>
        <v>11123914</v>
      </c>
      <c r="J11" s="25">
        <f t="shared" si="1"/>
        <v>23831200</v>
      </c>
      <c r="K11" s="21">
        <f t="shared" si="1"/>
        <v>11080000</v>
      </c>
      <c r="L11" s="22">
        <f t="shared" si="1"/>
        <v>11100000</v>
      </c>
    </row>
    <row r="12" spans="1:12" ht="13.5">
      <c r="A12" s="49" t="s">
        <v>25</v>
      </c>
      <c r="B12" s="39"/>
      <c r="C12" s="6">
        <v>8307729</v>
      </c>
      <c r="D12" s="6">
        <v>2871821</v>
      </c>
      <c r="E12" s="7">
        <v>1648953</v>
      </c>
      <c r="F12" s="8">
        <v>2925000</v>
      </c>
      <c r="G12" s="6">
        <v>4664350</v>
      </c>
      <c r="H12" s="6">
        <v>4296941</v>
      </c>
      <c r="I12" s="9">
        <v>4314990</v>
      </c>
      <c r="J12" s="10">
        <v>4573000</v>
      </c>
      <c r="K12" s="6">
        <v>6499800</v>
      </c>
      <c r="L12" s="7">
        <v>-250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2322798</v>
      </c>
      <c r="D15" s="6">
        <v>9762250</v>
      </c>
      <c r="E15" s="7">
        <v>5565388</v>
      </c>
      <c r="F15" s="8">
        <v>5973500</v>
      </c>
      <c r="G15" s="6">
        <v>960780</v>
      </c>
      <c r="H15" s="6">
        <v>1232337</v>
      </c>
      <c r="I15" s="9">
        <v>1193150</v>
      </c>
      <c r="J15" s="10">
        <v>2246000</v>
      </c>
      <c r="K15" s="6">
        <v>5120000</v>
      </c>
      <c r="L15" s="7">
        <v>8720000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762066</v>
      </c>
      <c r="D20" s="53">
        <f aca="true" t="shared" si="2" ref="D20:L20">SUM(D26:D33)</f>
        <v>1389561</v>
      </c>
      <c r="E20" s="54">
        <f t="shared" si="2"/>
        <v>0</v>
      </c>
      <c r="F20" s="55">
        <f t="shared" si="2"/>
        <v>5640000</v>
      </c>
      <c r="G20" s="53">
        <f t="shared" si="2"/>
        <v>4958980</v>
      </c>
      <c r="H20" s="53">
        <f>SUM(H26:H33)</f>
        <v>0</v>
      </c>
      <c r="I20" s="56">
        <f t="shared" si="2"/>
        <v>119780</v>
      </c>
      <c r="J20" s="57">
        <f t="shared" si="2"/>
        <v>2500000</v>
      </c>
      <c r="K20" s="53">
        <f t="shared" si="2"/>
        <v>0</v>
      </c>
      <c r="L20" s="54">
        <f t="shared" si="2"/>
        <v>3500000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>
        <v>5200000</v>
      </c>
      <c r="G22" s="6">
        <v>4585980</v>
      </c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>
        <v>100000</v>
      </c>
      <c r="G23" s="6">
        <v>223000</v>
      </c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>
        <v>266777</v>
      </c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266777</v>
      </c>
      <c r="D26" s="21">
        <f t="shared" si="3"/>
        <v>0</v>
      </c>
      <c r="E26" s="22">
        <f t="shared" si="3"/>
        <v>0</v>
      </c>
      <c r="F26" s="23">
        <f t="shared" si="3"/>
        <v>5300000</v>
      </c>
      <c r="G26" s="21">
        <f t="shared" si="3"/>
        <v>4808980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>
        <v>2500000</v>
      </c>
      <c r="K27" s="6"/>
      <c r="L27" s="7">
        <v>3500000</v>
      </c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>
        <v>495289</v>
      </c>
      <c r="D30" s="6">
        <v>1389561</v>
      </c>
      <c r="E30" s="7"/>
      <c r="F30" s="8">
        <v>340000</v>
      </c>
      <c r="G30" s="6">
        <v>150000</v>
      </c>
      <c r="H30" s="6"/>
      <c r="I30" s="9">
        <v>119780</v>
      </c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11091613</v>
      </c>
      <c r="D36" s="6">
        <f t="shared" si="4"/>
        <v>2473704</v>
      </c>
      <c r="E36" s="7">
        <f t="shared" si="4"/>
        <v>505924</v>
      </c>
      <c r="F36" s="8">
        <f t="shared" si="4"/>
        <v>2870980</v>
      </c>
      <c r="G36" s="6">
        <f t="shared" si="4"/>
        <v>0</v>
      </c>
      <c r="H36" s="6">
        <f>H6+H21</f>
        <v>0</v>
      </c>
      <c r="I36" s="9">
        <f t="shared" si="4"/>
        <v>0</v>
      </c>
      <c r="J36" s="10">
        <f t="shared" si="4"/>
        <v>6771200</v>
      </c>
      <c r="K36" s="6">
        <f t="shared" si="4"/>
        <v>3000000</v>
      </c>
      <c r="L36" s="7">
        <f t="shared" si="4"/>
        <v>3000000</v>
      </c>
    </row>
    <row r="37" spans="1:12" ht="13.5">
      <c r="A37" s="46" t="s">
        <v>20</v>
      </c>
      <c r="B37" s="47"/>
      <c r="C37" s="6">
        <f t="shared" si="4"/>
        <v>1155127</v>
      </c>
      <c r="D37" s="6">
        <f t="shared" si="4"/>
        <v>2265113</v>
      </c>
      <c r="E37" s="7">
        <f t="shared" si="4"/>
        <v>344695</v>
      </c>
      <c r="F37" s="8">
        <f t="shared" si="4"/>
        <v>5200000</v>
      </c>
      <c r="G37" s="6">
        <f t="shared" si="4"/>
        <v>4585980</v>
      </c>
      <c r="H37" s="6">
        <f>H7+H22</f>
        <v>2347697</v>
      </c>
      <c r="I37" s="9">
        <f t="shared" si="4"/>
        <v>2347669</v>
      </c>
      <c r="J37" s="10">
        <f t="shared" si="4"/>
        <v>60000</v>
      </c>
      <c r="K37" s="6">
        <f t="shared" si="4"/>
        <v>8080000</v>
      </c>
      <c r="L37" s="7">
        <f t="shared" si="4"/>
        <v>8100000</v>
      </c>
    </row>
    <row r="38" spans="1:12" ht="13.5">
      <c r="A38" s="46" t="s">
        <v>21</v>
      </c>
      <c r="B38" s="47"/>
      <c r="C38" s="6">
        <f t="shared" si="4"/>
        <v>3779346</v>
      </c>
      <c r="D38" s="6">
        <f t="shared" si="4"/>
        <v>3295473</v>
      </c>
      <c r="E38" s="7">
        <f t="shared" si="4"/>
        <v>2731785</v>
      </c>
      <c r="F38" s="8">
        <f t="shared" si="4"/>
        <v>800000</v>
      </c>
      <c r="G38" s="6">
        <f t="shared" si="4"/>
        <v>273000</v>
      </c>
      <c r="H38" s="6">
        <f>H8+H23</f>
        <v>242086</v>
      </c>
      <c r="I38" s="9">
        <f t="shared" si="4"/>
        <v>242086</v>
      </c>
      <c r="J38" s="10">
        <f t="shared" si="4"/>
        <v>17000000</v>
      </c>
      <c r="K38" s="6">
        <f t="shared" si="4"/>
        <v>0</v>
      </c>
      <c r="L38" s="7">
        <f t="shared" si="4"/>
        <v>0</v>
      </c>
    </row>
    <row r="39" spans="1:12" ht="13.5">
      <c r="A39" s="46" t="s">
        <v>22</v>
      </c>
      <c r="B39" s="47"/>
      <c r="C39" s="6">
        <f t="shared" si="4"/>
        <v>12034948</v>
      </c>
      <c r="D39" s="6">
        <f t="shared" si="4"/>
        <v>16449922</v>
      </c>
      <c r="E39" s="7">
        <f t="shared" si="4"/>
        <v>1534676</v>
      </c>
      <c r="F39" s="8">
        <f t="shared" si="4"/>
        <v>15086720</v>
      </c>
      <c r="G39" s="6">
        <f t="shared" si="4"/>
        <v>9996720</v>
      </c>
      <c r="H39" s="6">
        <f>H9+H24</f>
        <v>7735105</v>
      </c>
      <c r="I39" s="9">
        <f t="shared" si="4"/>
        <v>8534159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266777</v>
      </c>
      <c r="D40" s="6">
        <f t="shared" si="4"/>
        <v>0</v>
      </c>
      <c r="E40" s="7">
        <f t="shared" si="4"/>
        <v>0</v>
      </c>
      <c r="F40" s="8">
        <f t="shared" si="4"/>
        <v>0</v>
      </c>
      <c r="G40" s="6">
        <f t="shared" si="4"/>
        <v>0</v>
      </c>
      <c r="H40" s="6">
        <f>H10+H25</f>
        <v>0</v>
      </c>
      <c r="I40" s="9">
        <f t="shared" si="4"/>
        <v>0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28327811</v>
      </c>
      <c r="D41" s="21">
        <f aca="true" t="shared" si="5" ref="D41:L41">SUM(D36:D40)</f>
        <v>24484212</v>
      </c>
      <c r="E41" s="22">
        <f t="shared" si="5"/>
        <v>5117080</v>
      </c>
      <c r="F41" s="23">
        <f t="shared" si="5"/>
        <v>23957700</v>
      </c>
      <c r="G41" s="21">
        <f t="shared" si="5"/>
        <v>14855700</v>
      </c>
      <c r="H41" s="21">
        <f>SUM(H36:H40)</f>
        <v>10324888</v>
      </c>
      <c r="I41" s="24">
        <f t="shared" si="5"/>
        <v>11123914</v>
      </c>
      <c r="J41" s="25">
        <f t="shared" si="5"/>
        <v>23831200</v>
      </c>
      <c r="K41" s="21">
        <f t="shared" si="5"/>
        <v>11080000</v>
      </c>
      <c r="L41" s="22">
        <f t="shared" si="5"/>
        <v>11100000</v>
      </c>
    </row>
    <row r="42" spans="1:12" ht="13.5">
      <c r="A42" s="49" t="s">
        <v>25</v>
      </c>
      <c r="B42" s="39"/>
      <c r="C42" s="6">
        <f t="shared" si="4"/>
        <v>8307729</v>
      </c>
      <c r="D42" s="6">
        <f t="shared" si="4"/>
        <v>2871821</v>
      </c>
      <c r="E42" s="61">
        <f t="shared" si="4"/>
        <v>1648953</v>
      </c>
      <c r="F42" s="62">
        <f t="shared" si="4"/>
        <v>2925000</v>
      </c>
      <c r="G42" s="60">
        <f t="shared" si="4"/>
        <v>4664350</v>
      </c>
      <c r="H42" s="60">
        <f t="shared" si="4"/>
        <v>4296941</v>
      </c>
      <c r="I42" s="63">
        <f t="shared" si="4"/>
        <v>4314990</v>
      </c>
      <c r="J42" s="64">
        <f t="shared" si="4"/>
        <v>7073000</v>
      </c>
      <c r="K42" s="60">
        <f t="shared" si="4"/>
        <v>6499800</v>
      </c>
      <c r="L42" s="61">
        <f t="shared" si="4"/>
        <v>3499750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2818087</v>
      </c>
      <c r="D45" s="6">
        <f t="shared" si="4"/>
        <v>11151811</v>
      </c>
      <c r="E45" s="61">
        <f t="shared" si="4"/>
        <v>5565388</v>
      </c>
      <c r="F45" s="62">
        <f t="shared" si="4"/>
        <v>6313500</v>
      </c>
      <c r="G45" s="60">
        <f t="shared" si="4"/>
        <v>1110780</v>
      </c>
      <c r="H45" s="60">
        <f t="shared" si="4"/>
        <v>1232337</v>
      </c>
      <c r="I45" s="63">
        <f t="shared" si="4"/>
        <v>1312930</v>
      </c>
      <c r="J45" s="64">
        <f t="shared" si="4"/>
        <v>2246000</v>
      </c>
      <c r="K45" s="60">
        <f t="shared" si="4"/>
        <v>5120000</v>
      </c>
      <c r="L45" s="61">
        <f t="shared" si="4"/>
        <v>8720000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39453627</v>
      </c>
      <c r="D49" s="72">
        <f aca="true" t="shared" si="6" ref="D49:L49">SUM(D41:D48)</f>
        <v>38507844</v>
      </c>
      <c r="E49" s="73">
        <f t="shared" si="6"/>
        <v>12331421</v>
      </c>
      <c r="F49" s="74">
        <f t="shared" si="6"/>
        <v>33196200</v>
      </c>
      <c r="G49" s="72">
        <f t="shared" si="6"/>
        <v>20630830</v>
      </c>
      <c r="H49" s="72">
        <f>SUM(H41:H48)</f>
        <v>15854166</v>
      </c>
      <c r="I49" s="75">
        <f t="shared" si="6"/>
        <v>16751834</v>
      </c>
      <c r="J49" s="76">
        <f t="shared" si="6"/>
        <v>33150200</v>
      </c>
      <c r="K49" s="72">
        <f t="shared" si="6"/>
        <v>22699800</v>
      </c>
      <c r="L49" s="73">
        <f t="shared" si="6"/>
        <v>23319750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474486989</v>
      </c>
      <c r="D52" s="6">
        <v>477109359</v>
      </c>
      <c r="E52" s="7">
        <v>105256623</v>
      </c>
      <c r="F52" s="8">
        <v>157242744</v>
      </c>
      <c r="G52" s="6">
        <v>157519244</v>
      </c>
      <c r="H52" s="6"/>
      <c r="I52" s="9">
        <v>96695032</v>
      </c>
      <c r="J52" s="10">
        <v>105256760</v>
      </c>
      <c r="K52" s="6">
        <v>104360844</v>
      </c>
      <c r="L52" s="7">
        <v>103004776</v>
      </c>
    </row>
    <row r="53" spans="1:12" ht="13.5">
      <c r="A53" s="79" t="s">
        <v>20</v>
      </c>
      <c r="B53" s="47"/>
      <c r="C53" s="6">
        <v>1155127</v>
      </c>
      <c r="D53" s="6">
        <v>3356083</v>
      </c>
      <c r="E53" s="7">
        <v>203796459</v>
      </c>
      <c r="F53" s="8">
        <v>148557756</v>
      </c>
      <c r="G53" s="6">
        <v>148837884</v>
      </c>
      <c r="H53" s="6"/>
      <c r="I53" s="9">
        <v>199595892</v>
      </c>
      <c r="J53" s="10">
        <v>203796460</v>
      </c>
      <c r="K53" s="6">
        <v>199720531</v>
      </c>
      <c r="L53" s="7">
        <v>192409804</v>
      </c>
    </row>
    <row r="54" spans="1:12" ht="13.5">
      <c r="A54" s="79" t="s">
        <v>21</v>
      </c>
      <c r="B54" s="47"/>
      <c r="C54" s="6">
        <v>3779346</v>
      </c>
      <c r="D54" s="6">
        <v>6864920</v>
      </c>
      <c r="E54" s="7">
        <v>85208096</v>
      </c>
      <c r="F54" s="8">
        <v>107624126</v>
      </c>
      <c r="G54" s="6">
        <v>107827068</v>
      </c>
      <c r="H54" s="6"/>
      <c r="I54" s="9">
        <v>77776493</v>
      </c>
      <c r="J54" s="10">
        <v>85208090</v>
      </c>
      <c r="K54" s="6">
        <v>83503928</v>
      </c>
      <c r="L54" s="7">
        <v>82418377</v>
      </c>
    </row>
    <row r="55" spans="1:12" ht="13.5">
      <c r="A55" s="79" t="s">
        <v>22</v>
      </c>
      <c r="B55" s="47"/>
      <c r="C55" s="6">
        <v>12034948</v>
      </c>
      <c r="D55" s="6">
        <v>27816466</v>
      </c>
      <c r="E55" s="7">
        <v>49721691</v>
      </c>
      <c r="F55" s="8">
        <v>162575698</v>
      </c>
      <c r="G55" s="6">
        <v>162902264</v>
      </c>
      <c r="H55" s="6"/>
      <c r="I55" s="9">
        <v>54257769</v>
      </c>
      <c r="J55" s="10">
        <v>147532681</v>
      </c>
      <c r="K55" s="6">
        <v>144582027</v>
      </c>
      <c r="L55" s="7">
        <v>142702461</v>
      </c>
    </row>
    <row r="56" spans="1:12" ht="13.5">
      <c r="A56" s="79" t="s">
        <v>23</v>
      </c>
      <c r="B56" s="47"/>
      <c r="C56" s="6">
        <v>105531858</v>
      </c>
      <c r="D56" s="6">
        <v>99670768</v>
      </c>
      <c r="E56" s="7">
        <v>39328684</v>
      </c>
      <c r="F56" s="8"/>
      <c r="G56" s="6"/>
      <c r="H56" s="6"/>
      <c r="I56" s="9">
        <v>37443041</v>
      </c>
      <c r="J56" s="10">
        <v>9630000</v>
      </c>
      <c r="K56" s="6">
        <v>9437400</v>
      </c>
      <c r="L56" s="7">
        <v>9314714</v>
      </c>
    </row>
    <row r="57" spans="1:12" ht="13.5">
      <c r="A57" s="80" t="s">
        <v>24</v>
      </c>
      <c r="B57" s="47"/>
      <c r="C57" s="21">
        <f>SUM(C52:C56)</f>
        <v>596988268</v>
      </c>
      <c r="D57" s="21">
        <f aca="true" t="shared" si="7" ref="D57:L57">SUM(D52:D56)</f>
        <v>614817596</v>
      </c>
      <c r="E57" s="22">
        <f t="shared" si="7"/>
        <v>483311553</v>
      </c>
      <c r="F57" s="23">
        <f t="shared" si="7"/>
        <v>576000324</v>
      </c>
      <c r="G57" s="21">
        <f t="shared" si="7"/>
        <v>577086460</v>
      </c>
      <c r="H57" s="21">
        <f>SUM(H52:H56)</f>
        <v>0</v>
      </c>
      <c r="I57" s="24">
        <f t="shared" si="7"/>
        <v>465768227</v>
      </c>
      <c r="J57" s="25">
        <f t="shared" si="7"/>
        <v>551423991</v>
      </c>
      <c r="K57" s="21">
        <f t="shared" si="7"/>
        <v>541604730</v>
      </c>
      <c r="L57" s="22">
        <f t="shared" si="7"/>
        <v>529850132</v>
      </c>
    </row>
    <row r="58" spans="1:12" ht="13.5">
      <c r="A58" s="77" t="s">
        <v>25</v>
      </c>
      <c r="B58" s="39"/>
      <c r="C58" s="6">
        <v>8307729</v>
      </c>
      <c r="D58" s="6"/>
      <c r="E58" s="7"/>
      <c r="F58" s="8"/>
      <c r="G58" s="6"/>
      <c r="H58" s="6"/>
      <c r="I58" s="9">
        <v>4314990</v>
      </c>
      <c r="J58" s="10">
        <v>73000</v>
      </c>
      <c r="K58" s="6">
        <v>-4830000</v>
      </c>
      <c r="L58" s="7">
        <v>-8420000</v>
      </c>
    </row>
    <row r="59" spans="1:12" ht="13.5">
      <c r="A59" s="77" t="s">
        <v>26</v>
      </c>
      <c r="B59" s="39"/>
      <c r="C59" s="11">
        <v>458067</v>
      </c>
      <c r="D59" s="11">
        <v>458067</v>
      </c>
      <c r="E59" s="12">
        <v>458067</v>
      </c>
      <c r="F59" s="13">
        <v>458067</v>
      </c>
      <c r="G59" s="11">
        <v>458067</v>
      </c>
      <c r="H59" s="11"/>
      <c r="I59" s="14">
        <v>458067</v>
      </c>
      <c r="J59" s="15">
        <v>458067</v>
      </c>
      <c r="K59" s="11">
        <v>458067</v>
      </c>
      <c r="L59" s="12">
        <v>458067</v>
      </c>
    </row>
    <row r="60" spans="1:12" ht="13.5">
      <c r="A60" s="77" t="s">
        <v>27</v>
      </c>
      <c r="B60" s="39"/>
      <c r="C60" s="6">
        <v>47089256</v>
      </c>
      <c r="D60" s="6">
        <v>69535377</v>
      </c>
      <c r="E60" s="7">
        <v>26138883</v>
      </c>
      <c r="F60" s="8">
        <v>59000000</v>
      </c>
      <c r="G60" s="6">
        <v>59000000</v>
      </c>
      <c r="H60" s="6"/>
      <c r="I60" s="9">
        <v>25391518</v>
      </c>
      <c r="J60" s="10">
        <v>60000000</v>
      </c>
      <c r="K60" s="6">
        <v>67000000</v>
      </c>
      <c r="L60" s="7">
        <v>70000000</v>
      </c>
    </row>
    <row r="61" spans="1:12" ht="13.5">
      <c r="A61" s="77" t="s">
        <v>28</v>
      </c>
      <c r="B61" s="39" t="s">
        <v>29</v>
      </c>
      <c r="C61" s="6">
        <v>2833780</v>
      </c>
      <c r="D61" s="6"/>
      <c r="E61" s="7">
        <v>108774970</v>
      </c>
      <c r="F61" s="8"/>
      <c r="G61" s="6"/>
      <c r="H61" s="6"/>
      <c r="I61" s="9">
        <v>102838228</v>
      </c>
      <c r="J61" s="10">
        <v>19519249</v>
      </c>
      <c r="K61" s="6">
        <v>24030110</v>
      </c>
      <c r="L61" s="7">
        <v>27370508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16311</v>
      </c>
      <c r="D64" s="6">
        <v>11620</v>
      </c>
      <c r="E64" s="7">
        <v>6929</v>
      </c>
      <c r="F64" s="8">
        <v>800000</v>
      </c>
      <c r="G64" s="6">
        <v>5000</v>
      </c>
      <c r="H64" s="6"/>
      <c r="I64" s="9">
        <v>2238</v>
      </c>
      <c r="J64" s="10">
        <v>100000</v>
      </c>
      <c r="K64" s="6">
        <v>100000</v>
      </c>
      <c r="L64" s="7">
        <v>200000</v>
      </c>
    </row>
    <row r="65" spans="1:12" ht="13.5">
      <c r="A65" s="70" t="s">
        <v>40</v>
      </c>
      <c r="B65" s="71"/>
      <c r="C65" s="72">
        <f>SUM(C57:C64)</f>
        <v>655693411</v>
      </c>
      <c r="D65" s="72">
        <f aca="true" t="shared" si="8" ref="D65:L65">SUM(D57:D64)</f>
        <v>684822660</v>
      </c>
      <c r="E65" s="73">
        <f t="shared" si="8"/>
        <v>618690402</v>
      </c>
      <c r="F65" s="74">
        <f t="shared" si="8"/>
        <v>636258391</v>
      </c>
      <c r="G65" s="72">
        <f t="shared" si="8"/>
        <v>636549527</v>
      </c>
      <c r="H65" s="72">
        <f>SUM(H57:H64)</f>
        <v>0</v>
      </c>
      <c r="I65" s="75">
        <f t="shared" si="8"/>
        <v>598773268</v>
      </c>
      <c r="J65" s="82">
        <f t="shared" si="8"/>
        <v>631574307</v>
      </c>
      <c r="K65" s="72">
        <f t="shared" si="8"/>
        <v>628362907</v>
      </c>
      <c r="L65" s="73">
        <f t="shared" si="8"/>
        <v>619458707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31584177</v>
      </c>
      <c r="D68" s="60">
        <v>33774671</v>
      </c>
      <c r="E68" s="61">
        <v>34776881</v>
      </c>
      <c r="F68" s="62">
        <v>35188500</v>
      </c>
      <c r="G68" s="60">
        <v>34448500</v>
      </c>
      <c r="H68" s="60"/>
      <c r="I68" s="63">
        <v>36326106</v>
      </c>
      <c r="J68" s="64">
        <v>34448500</v>
      </c>
      <c r="K68" s="60">
        <v>35211100</v>
      </c>
      <c r="L68" s="61">
        <v>36004200</v>
      </c>
    </row>
    <row r="69" spans="1:12" ht="13.5">
      <c r="A69" s="84" t="s">
        <v>43</v>
      </c>
      <c r="B69" s="39" t="s">
        <v>44</v>
      </c>
      <c r="C69" s="60">
        <f>SUM(C75:C79)</f>
        <v>2873049</v>
      </c>
      <c r="D69" s="60">
        <f aca="true" t="shared" si="9" ref="D69:L69">SUM(D75:D79)</f>
        <v>3335667</v>
      </c>
      <c r="E69" s="61">
        <f t="shared" si="9"/>
        <v>3542330</v>
      </c>
      <c r="F69" s="62">
        <f t="shared" si="9"/>
        <v>4879650</v>
      </c>
      <c r="G69" s="60">
        <f t="shared" si="9"/>
        <v>3765530</v>
      </c>
      <c r="H69" s="60">
        <f>SUM(H75:H79)</f>
        <v>0</v>
      </c>
      <c r="I69" s="63">
        <f t="shared" si="9"/>
        <v>2917877</v>
      </c>
      <c r="J69" s="64">
        <f t="shared" si="9"/>
        <v>4903330</v>
      </c>
      <c r="K69" s="60">
        <f t="shared" si="9"/>
        <v>5099430</v>
      </c>
      <c r="L69" s="61">
        <f t="shared" si="9"/>
        <v>5303380</v>
      </c>
    </row>
    <row r="70" spans="1:12" ht="13.5">
      <c r="A70" s="79" t="s">
        <v>19</v>
      </c>
      <c r="B70" s="47"/>
      <c r="C70" s="6">
        <v>544185</v>
      </c>
      <c r="D70" s="6"/>
      <c r="E70" s="7"/>
      <c r="F70" s="8">
        <v>780000</v>
      </c>
      <c r="G70" s="6">
        <v>435000</v>
      </c>
      <c r="H70" s="6"/>
      <c r="I70" s="9">
        <v>628279</v>
      </c>
      <c r="J70" s="10">
        <v>439220</v>
      </c>
      <c r="K70" s="6">
        <v>456790</v>
      </c>
      <c r="L70" s="7">
        <v>475060</v>
      </c>
    </row>
    <row r="71" spans="1:12" ht="13.5">
      <c r="A71" s="79" t="s">
        <v>20</v>
      </c>
      <c r="B71" s="47"/>
      <c r="C71" s="6">
        <v>698181</v>
      </c>
      <c r="D71" s="6"/>
      <c r="E71" s="7"/>
      <c r="F71" s="8">
        <v>800000</v>
      </c>
      <c r="G71" s="6">
        <v>800000</v>
      </c>
      <c r="H71" s="6"/>
      <c r="I71" s="9">
        <v>894826</v>
      </c>
      <c r="J71" s="10">
        <v>884240</v>
      </c>
      <c r="K71" s="6">
        <v>919610</v>
      </c>
      <c r="L71" s="7">
        <v>956390</v>
      </c>
    </row>
    <row r="72" spans="1:12" ht="13.5">
      <c r="A72" s="79" t="s">
        <v>21</v>
      </c>
      <c r="B72" s="47"/>
      <c r="C72" s="6">
        <v>256056</v>
      </c>
      <c r="D72" s="6"/>
      <c r="E72" s="7"/>
      <c r="F72" s="8">
        <v>386500</v>
      </c>
      <c r="G72" s="6">
        <v>386500</v>
      </c>
      <c r="H72" s="6"/>
      <c r="I72" s="9">
        <v>409670</v>
      </c>
      <c r="J72" s="10">
        <v>1057730</v>
      </c>
      <c r="K72" s="6">
        <v>1100040</v>
      </c>
      <c r="L72" s="7">
        <v>1144040</v>
      </c>
    </row>
    <row r="73" spans="1:12" ht="13.5">
      <c r="A73" s="79" t="s">
        <v>22</v>
      </c>
      <c r="B73" s="47"/>
      <c r="C73" s="6">
        <v>69127</v>
      </c>
      <c r="D73" s="6"/>
      <c r="E73" s="7"/>
      <c r="F73" s="8">
        <v>100000</v>
      </c>
      <c r="G73" s="6">
        <v>50000</v>
      </c>
      <c r="H73" s="6"/>
      <c r="I73" s="9">
        <v>108770</v>
      </c>
      <c r="J73" s="10">
        <v>134750</v>
      </c>
      <c r="K73" s="6">
        <v>140140</v>
      </c>
      <c r="L73" s="7">
        <v>145750</v>
      </c>
    </row>
    <row r="74" spans="1:12" ht="13.5">
      <c r="A74" s="79" t="s">
        <v>23</v>
      </c>
      <c r="B74" s="47"/>
      <c r="C74" s="6"/>
      <c r="D74" s="6"/>
      <c r="E74" s="7"/>
      <c r="F74" s="8"/>
      <c r="G74" s="6"/>
      <c r="H74" s="6"/>
      <c r="I74" s="9"/>
      <c r="J74" s="10">
        <v>344730</v>
      </c>
      <c r="K74" s="6">
        <v>358520</v>
      </c>
      <c r="L74" s="7">
        <v>372860</v>
      </c>
    </row>
    <row r="75" spans="1:12" ht="13.5">
      <c r="A75" s="85" t="s">
        <v>24</v>
      </c>
      <c r="B75" s="47"/>
      <c r="C75" s="21">
        <f>SUM(C70:C74)</f>
        <v>1567549</v>
      </c>
      <c r="D75" s="21">
        <f aca="true" t="shared" si="10" ref="D75:L75">SUM(D70:D74)</f>
        <v>0</v>
      </c>
      <c r="E75" s="22">
        <f t="shared" si="10"/>
        <v>0</v>
      </c>
      <c r="F75" s="23">
        <f t="shared" si="10"/>
        <v>2066500</v>
      </c>
      <c r="G75" s="21">
        <f t="shared" si="10"/>
        <v>1671500</v>
      </c>
      <c r="H75" s="21">
        <f>SUM(H70:H74)</f>
        <v>0</v>
      </c>
      <c r="I75" s="24">
        <f t="shared" si="10"/>
        <v>2041545</v>
      </c>
      <c r="J75" s="25">
        <f t="shared" si="10"/>
        <v>2860670</v>
      </c>
      <c r="K75" s="21">
        <f t="shared" si="10"/>
        <v>2975100</v>
      </c>
      <c r="L75" s="22">
        <f t="shared" si="10"/>
        <v>3094100</v>
      </c>
    </row>
    <row r="76" spans="1:12" ht="13.5">
      <c r="A76" s="86" t="s">
        <v>25</v>
      </c>
      <c r="B76" s="39"/>
      <c r="C76" s="6">
        <v>105128</v>
      </c>
      <c r="D76" s="6"/>
      <c r="E76" s="7"/>
      <c r="F76" s="8"/>
      <c r="G76" s="6"/>
      <c r="H76" s="6"/>
      <c r="I76" s="9"/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1200372</v>
      </c>
      <c r="D79" s="6">
        <v>3335667</v>
      </c>
      <c r="E79" s="7">
        <v>3542330</v>
      </c>
      <c r="F79" s="8">
        <v>2813150</v>
      </c>
      <c r="G79" s="6">
        <v>2094030</v>
      </c>
      <c r="H79" s="6"/>
      <c r="I79" s="9">
        <v>876332</v>
      </c>
      <c r="J79" s="10">
        <v>2042660</v>
      </c>
      <c r="K79" s="6">
        <v>2124330</v>
      </c>
      <c r="L79" s="7">
        <v>2209280</v>
      </c>
    </row>
    <row r="80" spans="1:12" ht="13.5">
      <c r="A80" s="87" t="s">
        <v>46</v>
      </c>
      <c r="B80" s="71"/>
      <c r="C80" s="72">
        <f>SUM(C68:C69)</f>
        <v>34457226</v>
      </c>
      <c r="D80" s="72">
        <f aca="true" t="shared" si="11" ref="D80:L80">SUM(D68:D69)</f>
        <v>37110338</v>
      </c>
      <c r="E80" s="73">
        <f t="shared" si="11"/>
        <v>38319211</v>
      </c>
      <c r="F80" s="74">
        <f t="shared" si="11"/>
        <v>40068150</v>
      </c>
      <c r="G80" s="72">
        <f t="shared" si="11"/>
        <v>38214030</v>
      </c>
      <c r="H80" s="72">
        <f>SUM(H68:H69)</f>
        <v>0</v>
      </c>
      <c r="I80" s="75">
        <f t="shared" si="11"/>
        <v>39243983</v>
      </c>
      <c r="J80" s="76">
        <f t="shared" si="11"/>
        <v>39351830</v>
      </c>
      <c r="K80" s="72">
        <f t="shared" si="11"/>
        <v>40310530</v>
      </c>
      <c r="L80" s="73">
        <f t="shared" si="11"/>
        <v>41307580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91</v>
      </c>
      <c r="B82" s="94"/>
      <c r="C82" s="95">
        <f aca="true" t="shared" si="12" ref="C82:L82">IF(ISERROR(C20/C5),0,(C20/C5))</f>
        <v>0.01969592283960836</v>
      </c>
      <c r="D82" s="95">
        <f t="shared" si="12"/>
        <v>0.037436025798930406</v>
      </c>
      <c r="E82" s="96">
        <f t="shared" si="12"/>
        <v>0</v>
      </c>
      <c r="F82" s="97">
        <f t="shared" si="12"/>
        <v>0.20467263265617175</v>
      </c>
      <c r="G82" s="95">
        <f t="shared" si="12"/>
        <v>0.31642594843620886</v>
      </c>
      <c r="H82" s="95">
        <f t="shared" si="12"/>
        <v>0</v>
      </c>
      <c r="I82" s="98">
        <f t="shared" si="12"/>
        <v>0.007201756319453989</v>
      </c>
      <c r="J82" s="99">
        <f t="shared" si="12"/>
        <v>0.08156553627708792</v>
      </c>
      <c r="K82" s="95">
        <f t="shared" si="12"/>
        <v>0</v>
      </c>
      <c r="L82" s="96">
        <f t="shared" si="12"/>
        <v>0.1765915311747121</v>
      </c>
    </row>
    <row r="83" spans="1:12" ht="13.5">
      <c r="A83" s="93" t="s">
        <v>92</v>
      </c>
      <c r="B83" s="94"/>
      <c r="C83" s="95">
        <f aca="true" t="shared" si="13" ref="C83:L83">IF(ISERROR(C20/C68),0,(C20/C68))</f>
        <v>0.02412809426694892</v>
      </c>
      <c r="D83" s="95">
        <f t="shared" si="13"/>
        <v>0.04114210320509118</v>
      </c>
      <c r="E83" s="96">
        <f t="shared" si="13"/>
        <v>0</v>
      </c>
      <c r="F83" s="97">
        <f t="shared" si="13"/>
        <v>0.1602796368131634</v>
      </c>
      <c r="G83" s="95">
        <f t="shared" si="13"/>
        <v>0.1439534377403951</v>
      </c>
      <c r="H83" s="95">
        <f t="shared" si="13"/>
        <v>0</v>
      </c>
      <c r="I83" s="98">
        <f t="shared" si="13"/>
        <v>0.0032973531487245013</v>
      </c>
      <c r="J83" s="99">
        <f t="shared" si="13"/>
        <v>0.07257210038172925</v>
      </c>
      <c r="K83" s="95">
        <f t="shared" si="13"/>
        <v>0</v>
      </c>
      <c r="L83" s="96">
        <f t="shared" si="13"/>
        <v>0.09721088095277773</v>
      </c>
    </row>
    <row r="84" spans="1:12" ht="13.5">
      <c r="A84" s="93" t="s">
        <v>93</v>
      </c>
      <c r="B84" s="94"/>
      <c r="C84" s="95">
        <f aca="true" t="shared" si="14" ref="C84:L84">IF(ISERROR(ROUND(C69/C65,3)),0,(ROUND(C69/C65,3)))</f>
        <v>0.004</v>
      </c>
      <c r="D84" s="95">
        <f t="shared" si="14"/>
        <v>0.005</v>
      </c>
      <c r="E84" s="96">
        <f t="shared" si="14"/>
        <v>0.006</v>
      </c>
      <c r="F84" s="97">
        <f t="shared" si="14"/>
        <v>0.008</v>
      </c>
      <c r="G84" s="95">
        <f t="shared" si="14"/>
        <v>0.006</v>
      </c>
      <c r="H84" s="95">
        <f t="shared" si="14"/>
        <v>0</v>
      </c>
      <c r="I84" s="98">
        <f t="shared" si="14"/>
        <v>0.005</v>
      </c>
      <c r="J84" s="99">
        <f t="shared" si="14"/>
        <v>0.008</v>
      </c>
      <c r="K84" s="95">
        <f t="shared" si="14"/>
        <v>0.008</v>
      </c>
      <c r="L84" s="96">
        <f t="shared" si="14"/>
        <v>0.009</v>
      </c>
    </row>
    <row r="85" spans="1:12" ht="13.5">
      <c r="A85" s="93" t="s">
        <v>94</v>
      </c>
      <c r="B85" s="94"/>
      <c r="C85" s="95">
        <f aca="true" t="shared" si="15" ref="C85:L85">IF(ISERROR(ROUND((C20+C69)/C65,2)),0,(ROUND((C20+C69)/C65,2)))</f>
        <v>0.01</v>
      </c>
      <c r="D85" s="95">
        <f t="shared" si="15"/>
        <v>0.01</v>
      </c>
      <c r="E85" s="96">
        <f t="shared" si="15"/>
        <v>0.01</v>
      </c>
      <c r="F85" s="97">
        <f t="shared" si="15"/>
        <v>0.02</v>
      </c>
      <c r="G85" s="95">
        <f t="shared" si="15"/>
        <v>0.01</v>
      </c>
      <c r="H85" s="95">
        <f t="shared" si="15"/>
        <v>0</v>
      </c>
      <c r="I85" s="98">
        <f t="shared" si="15"/>
        <v>0.01</v>
      </c>
      <c r="J85" s="99">
        <f t="shared" si="15"/>
        <v>0.01</v>
      </c>
      <c r="K85" s="95">
        <f t="shared" si="15"/>
        <v>0.01</v>
      </c>
      <c r="L85" s="96">
        <f t="shared" si="15"/>
        <v>0.01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>
        <v>3335667</v>
      </c>
      <c r="E90" s="12">
        <v>3543168</v>
      </c>
      <c r="F90" s="13"/>
      <c r="G90" s="11"/>
      <c r="H90" s="11">
        <v>68282</v>
      </c>
      <c r="I90" s="14"/>
      <c r="J90" s="15">
        <v>4903000</v>
      </c>
      <c r="K90" s="11">
        <v>5099000</v>
      </c>
      <c r="L90" s="27">
        <v>5303000</v>
      </c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>
        <v>4879650</v>
      </c>
      <c r="G92" s="6"/>
      <c r="H92" s="6">
        <v>2787370</v>
      </c>
      <c r="I92" s="9"/>
      <c r="J92" s="10"/>
      <c r="K92" s="6"/>
      <c r="L92" s="26"/>
    </row>
    <row r="93" spans="1:12" ht="13.5">
      <c r="A93" s="87" t="s">
        <v>103</v>
      </c>
      <c r="B93" s="71"/>
      <c r="C93" s="72">
        <f>SUM(C89:C92)</f>
        <v>0</v>
      </c>
      <c r="D93" s="72">
        <f aca="true" t="shared" si="16" ref="D93:L93">SUM(D89:D92)</f>
        <v>3335667</v>
      </c>
      <c r="E93" s="73">
        <f t="shared" si="16"/>
        <v>3543168</v>
      </c>
      <c r="F93" s="74">
        <f t="shared" si="16"/>
        <v>4879650</v>
      </c>
      <c r="G93" s="72">
        <f t="shared" si="16"/>
        <v>0</v>
      </c>
      <c r="H93" s="72">
        <f>SUM(H89:H92)</f>
        <v>2855652</v>
      </c>
      <c r="I93" s="75">
        <f t="shared" si="16"/>
        <v>0</v>
      </c>
      <c r="J93" s="76">
        <f t="shared" si="16"/>
        <v>4903000</v>
      </c>
      <c r="K93" s="72">
        <f t="shared" si="16"/>
        <v>5099000</v>
      </c>
      <c r="L93" s="121">
        <f t="shared" si="16"/>
        <v>5303000</v>
      </c>
    </row>
    <row r="94" spans="1:12" ht="13.5">
      <c r="A94" s="1" t="s">
        <v>95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96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97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98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99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100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101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102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55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53584956</v>
      </c>
      <c r="D5" s="40">
        <f aca="true" t="shared" si="0" ref="D5:L5">SUM(D11:D18)</f>
        <v>41500184</v>
      </c>
      <c r="E5" s="41">
        <f t="shared" si="0"/>
        <v>31082609</v>
      </c>
      <c r="F5" s="42">
        <f t="shared" si="0"/>
        <v>170043113</v>
      </c>
      <c r="G5" s="40">
        <f t="shared" si="0"/>
        <v>43168100</v>
      </c>
      <c r="H5" s="40">
        <f>SUM(H11:H18)</f>
        <v>16016835</v>
      </c>
      <c r="I5" s="43">
        <f t="shared" si="0"/>
        <v>11241971</v>
      </c>
      <c r="J5" s="44">
        <f t="shared" si="0"/>
        <v>149402625</v>
      </c>
      <c r="K5" s="40">
        <f t="shared" si="0"/>
        <v>50930000</v>
      </c>
      <c r="L5" s="41">
        <f t="shared" si="0"/>
        <v>0</v>
      </c>
    </row>
    <row r="6" spans="1:12" ht="13.5">
      <c r="A6" s="46" t="s">
        <v>19</v>
      </c>
      <c r="B6" s="47"/>
      <c r="C6" s="6">
        <v>17290362</v>
      </c>
      <c r="D6" s="6">
        <v>8224018</v>
      </c>
      <c r="E6" s="7">
        <v>4601549</v>
      </c>
      <c r="F6" s="8">
        <v>1252189</v>
      </c>
      <c r="G6" s="6">
        <v>12860000</v>
      </c>
      <c r="H6" s="6">
        <v>3045678</v>
      </c>
      <c r="I6" s="9">
        <v>1813572</v>
      </c>
      <c r="J6" s="10">
        <v>5708825</v>
      </c>
      <c r="K6" s="6"/>
      <c r="L6" s="7"/>
    </row>
    <row r="7" spans="1:12" ht="13.5">
      <c r="A7" s="46" t="s">
        <v>20</v>
      </c>
      <c r="B7" s="47"/>
      <c r="C7" s="6">
        <v>824855</v>
      </c>
      <c r="D7" s="6">
        <v>2952511</v>
      </c>
      <c r="E7" s="7">
        <v>932338</v>
      </c>
      <c r="F7" s="8">
        <v>9079187</v>
      </c>
      <c r="G7" s="6">
        <v>5079000</v>
      </c>
      <c r="H7" s="6">
        <v>1604093</v>
      </c>
      <c r="I7" s="9">
        <v>2897662</v>
      </c>
      <c r="J7" s="10">
        <v>8085000</v>
      </c>
      <c r="K7" s="6">
        <v>4110000</v>
      </c>
      <c r="L7" s="7"/>
    </row>
    <row r="8" spans="1:12" ht="13.5">
      <c r="A8" s="46" t="s">
        <v>21</v>
      </c>
      <c r="B8" s="47"/>
      <c r="C8" s="6">
        <v>1033846</v>
      </c>
      <c r="D8" s="6">
        <v>16209202</v>
      </c>
      <c r="E8" s="7">
        <v>11340759</v>
      </c>
      <c r="F8" s="8">
        <v>46245000</v>
      </c>
      <c r="G8" s="6">
        <v>2160000</v>
      </c>
      <c r="H8" s="6">
        <v>3765579</v>
      </c>
      <c r="I8" s="9">
        <v>2511064</v>
      </c>
      <c r="J8" s="10">
        <v>44405000</v>
      </c>
      <c r="K8" s="6">
        <v>25000000</v>
      </c>
      <c r="L8" s="7"/>
    </row>
    <row r="9" spans="1:12" ht="13.5">
      <c r="A9" s="46" t="s">
        <v>22</v>
      </c>
      <c r="B9" s="47"/>
      <c r="C9" s="6">
        <v>15192815</v>
      </c>
      <c r="D9" s="6">
        <v>4235668</v>
      </c>
      <c r="E9" s="7">
        <v>2672610</v>
      </c>
      <c r="F9" s="8">
        <v>88419200</v>
      </c>
      <c r="G9" s="6">
        <v>1091500</v>
      </c>
      <c r="H9" s="6">
        <v>503695</v>
      </c>
      <c r="I9" s="9">
        <v>497256</v>
      </c>
      <c r="J9" s="10">
        <v>85411800</v>
      </c>
      <c r="K9" s="6">
        <v>21291000</v>
      </c>
      <c r="L9" s="7"/>
    </row>
    <row r="10" spans="1:12" ht="13.5">
      <c r="A10" s="46" t="s">
        <v>23</v>
      </c>
      <c r="B10" s="47"/>
      <c r="C10" s="6"/>
      <c r="D10" s="6"/>
      <c r="E10" s="7"/>
      <c r="F10" s="8"/>
      <c r="G10" s="6"/>
      <c r="H10" s="6"/>
      <c r="I10" s="9"/>
      <c r="J10" s="10">
        <v>500000</v>
      </c>
      <c r="K10" s="6">
        <v>529000</v>
      </c>
      <c r="L10" s="7"/>
    </row>
    <row r="11" spans="1:12" ht="13.5">
      <c r="A11" s="48" t="s">
        <v>24</v>
      </c>
      <c r="B11" s="47"/>
      <c r="C11" s="21">
        <f>SUM(C6:C10)</f>
        <v>34341878</v>
      </c>
      <c r="D11" s="21">
        <f aca="true" t="shared" si="1" ref="D11:L11">SUM(D6:D10)</f>
        <v>31621399</v>
      </c>
      <c r="E11" s="22">
        <f t="shared" si="1"/>
        <v>19547256</v>
      </c>
      <c r="F11" s="23">
        <f t="shared" si="1"/>
        <v>144995576</v>
      </c>
      <c r="G11" s="21">
        <f t="shared" si="1"/>
        <v>21190500</v>
      </c>
      <c r="H11" s="21">
        <f>SUM(H6:H10)</f>
        <v>8919045</v>
      </c>
      <c r="I11" s="24">
        <f t="shared" si="1"/>
        <v>7719554</v>
      </c>
      <c r="J11" s="25">
        <f t="shared" si="1"/>
        <v>144110625</v>
      </c>
      <c r="K11" s="21">
        <f t="shared" si="1"/>
        <v>50930000</v>
      </c>
      <c r="L11" s="22">
        <f t="shared" si="1"/>
        <v>0</v>
      </c>
    </row>
    <row r="12" spans="1:12" ht="13.5">
      <c r="A12" s="49" t="s">
        <v>25</v>
      </c>
      <c r="B12" s="39"/>
      <c r="C12" s="6">
        <v>883372</v>
      </c>
      <c r="D12" s="6">
        <v>7113185</v>
      </c>
      <c r="E12" s="7">
        <v>6829933</v>
      </c>
      <c r="F12" s="8">
        <v>16793937</v>
      </c>
      <c r="G12" s="6">
        <v>19250500</v>
      </c>
      <c r="H12" s="6">
        <v>6892451</v>
      </c>
      <c r="I12" s="9">
        <v>2895520</v>
      </c>
      <c r="J12" s="10">
        <v>3375000</v>
      </c>
      <c r="K12" s="6"/>
      <c r="L12" s="7"/>
    </row>
    <row r="13" spans="1:12" ht="13.5">
      <c r="A13" s="49" t="s">
        <v>26</v>
      </c>
      <c r="B13" s="39"/>
      <c r="C13" s="11">
        <v>3161400</v>
      </c>
      <c r="D13" s="11"/>
      <c r="E13" s="12"/>
      <c r="F13" s="13"/>
      <c r="G13" s="11"/>
      <c r="H13" s="11"/>
      <c r="I13" s="14"/>
      <c r="J13" s="15">
        <v>600000</v>
      </c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14567252</v>
      </c>
      <c r="D15" s="6">
        <v>2765600</v>
      </c>
      <c r="E15" s="7">
        <v>3242727</v>
      </c>
      <c r="F15" s="8">
        <v>2253600</v>
      </c>
      <c r="G15" s="6">
        <v>1083600</v>
      </c>
      <c r="H15" s="6">
        <v>328445</v>
      </c>
      <c r="I15" s="9">
        <v>626897</v>
      </c>
      <c r="J15" s="10">
        <v>1317000</v>
      </c>
      <c r="K15" s="6"/>
      <c r="L15" s="7"/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>
        <v>631054</v>
      </c>
      <c r="D18" s="16"/>
      <c r="E18" s="17">
        <v>1462693</v>
      </c>
      <c r="F18" s="18">
        <v>6000000</v>
      </c>
      <c r="G18" s="16">
        <v>1643500</v>
      </c>
      <c r="H18" s="16">
        <v>-123106</v>
      </c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37925000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>
        <v>4348000</v>
      </c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>
        <v>15000000</v>
      </c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>
        <v>18019000</v>
      </c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>
        <v>558000</v>
      </c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37925000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17290362</v>
      </c>
      <c r="D36" s="6">
        <f t="shared" si="4"/>
        <v>8224018</v>
      </c>
      <c r="E36" s="7">
        <f t="shared" si="4"/>
        <v>4601549</v>
      </c>
      <c r="F36" s="8">
        <f t="shared" si="4"/>
        <v>1252189</v>
      </c>
      <c r="G36" s="6">
        <f t="shared" si="4"/>
        <v>12860000</v>
      </c>
      <c r="H36" s="6">
        <f>H6+H21</f>
        <v>3045678</v>
      </c>
      <c r="I36" s="9">
        <f t="shared" si="4"/>
        <v>1813572</v>
      </c>
      <c r="J36" s="10">
        <f t="shared" si="4"/>
        <v>5708825</v>
      </c>
      <c r="K36" s="6">
        <f t="shared" si="4"/>
        <v>0</v>
      </c>
      <c r="L36" s="7">
        <f t="shared" si="4"/>
        <v>0</v>
      </c>
    </row>
    <row r="37" spans="1:12" ht="13.5">
      <c r="A37" s="46" t="s">
        <v>20</v>
      </c>
      <c r="B37" s="47"/>
      <c r="C37" s="6">
        <f t="shared" si="4"/>
        <v>824855</v>
      </c>
      <c r="D37" s="6">
        <f t="shared" si="4"/>
        <v>2952511</v>
      </c>
      <c r="E37" s="7">
        <f t="shared" si="4"/>
        <v>932338</v>
      </c>
      <c r="F37" s="8">
        <f t="shared" si="4"/>
        <v>9079187</v>
      </c>
      <c r="G37" s="6">
        <f t="shared" si="4"/>
        <v>5079000</v>
      </c>
      <c r="H37" s="6">
        <f>H7+H22</f>
        <v>1604093</v>
      </c>
      <c r="I37" s="9">
        <f t="shared" si="4"/>
        <v>2897662</v>
      </c>
      <c r="J37" s="10">
        <f t="shared" si="4"/>
        <v>8085000</v>
      </c>
      <c r="K37" s="6">
        <f t="shared" si="4"/>
        <v>4110000</v>
      </c>
      <c r="L37" s="7">
        <f t="shared" si="4"/>
        <v>4348000</v>
      </c>
    </row>
    <row r="38" spans="1:12" ht="13.5">
      <c r="A38" s="46" t="s">
        <v>21</v>
      </c>
      <c r="B38" s="47"/>
      <c r="C38" s="6">
        <f t="shared" si="4"/>
        <v>1033846</v>
      </c>
      <c r="D38" s="6">
        <f t="shared" si="4"/>
        <v>16209202</v>
      </c>
      <c r="E38" s="7">
        <f t="shared" si="4"/>
        <v>11340759</v>
      </c>
      <c r="F38" s="8">
        <f t="shared" si="4"/>
        <v>46245000</v>
      </c>
      <c r="G38" s="6">
        <f t="shared" si="4"/>
        <v>2160000</v>
      </c>
      <c r="H38" s="6">
        <f>H8+H23</f>
        <v>3765579</v>
      </c>
      <c r="I38" s="9">
        <f t="shared" si="4"/>
        <v>2511064</v>
      </c>
      <c r="J38" s="10">
        <f t="shared" si="4"/>
        <v>44405000</v>
      </c>
      <c r="K38" s="6">
        <f t="shared" si="4"/>
        <v>25000000</v>
      </c>
      <c r="L38" s="7">
        <f t="shared" si="4"/>
        <v>15000000</v>
      </c>
    </row>
    <row r="39" spans="1:12" ht="13.5">
      <c r="A39" s="46" t="s">
        <v>22</v>
      </c>
      <c r="B39" s="47"/>
      <c r="C39" s="6">
        <f t="shared" si="4"/>
        <v>15192815</v>
      </c>
      <c r="D39" s="6">
        <f t="shared" si="4"/>
        <v>4235668</v>
      </c>
      <c r="E39" s="7">
        <f t="shared" si="4"/>
        <v>2672610</v>
      </c>
      <c r="F39" s="8">
        <f t="shared" si="4"/>
        <v>88419200</v>
      </c>
      <c r="G39" s="6">
        <f t="shared" si="4"/>
        <v>1091500</v>
      </c>
      <c r="H39" s="6">
        <f>H9+H24</f>
        <v>503695</v>
      </c>
      <c r="I39" s="9">
        <f t="shared" si="4"/>
        <v>497256</v>
      </c>
      <c r="J39" s="10">
        <f t="shared" si="4"/>
        <v>85411800</v>
      </c>
      <c r="K39" s="6">
        <f t="shared" si="4"/>
        <v>21291000</v>
      </c>
      <c r="L39" s="7">
        <f t="shared" si="4"/>
        <v>18019000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0</v>
      </c>
      <c r="E40" s="7">
        <f t="shared" si="4"/>
        <v>0</v>
      </c>
      <c r="F40" s="8">
        <f t="shared" si="4"/>
        <v>0</v>
      </c>
      <c r="G40" s="6">
        <f t="shared" si="4"/>
        <v>0</v>
      </c>
      <c r="H40" s="6">
        <f>H10+H25</f>
        <v>0</v>
      </c>
      <c r="I40" s="9">
        <f t="shared" si="4"/>
        <v>0</v>
      </c>
      <c r="J40" s="10">
        <f t="shared" si="4"/>
        <v>500000</v>
      </c>
      <c r="K40" s="6">
        <f t="shared" si="4"/>
        <v>529000</v>
      </c>
      <c r="L40" s="7">
        <f t="shared" si="4"/>
        <v>558000</v>
      </c>
    </row>
    <row r="41" spans="1:12" ht="13.5">
      <c r="A41" s="48" t="s">
        <v>24</v>
      </c>
      <c r="B41" s="47"/>
      <c r="C41" s="21">
        <f>SUM(C36:C40)</f>
        <v>34341878</v>
      </c>
      <c r="D41" s="21">
        <f aca="true" t="shared" si="5" ref="D41:L41">SUM(D36:D40)</f>
        <v>31621399</v>
      </c>
      <c r="E41" s="22">
        <f t="shared" si="5"/>
        <v>19547256</v>
      </c>
      <c r="F41" s="23">
        <f t="shared" si="5"/>
        <v>144995576</v>
      </c>
      <c r="G41" s="21">
        <f t="shared" si="5"/>
        <v>21190500</v>
      </c>
      <c r="H41" s="21">
        <f>SUM(H36:H40)</f>
        <v>8919045</v>
      </c>
      <c r="I41" s="24">
        <f t="shared" si="5"/>
        <v>7719554</v>
      </c>
      <c r="J41" s="25">
        <f t="shared" si="5"/>
        <v>144110625</v>
      </c>
      <c r="K41" s="21">
        <f t="shared" si="5"/>
        <v>50930000</v>
      </c>
      <c r="L41" s="22">
        <f t="shared" si="5"/>
        <v>37925000</v>
      </c>
    </row>
    <row r="42" spans="1:12" ht="13.5">
      <c r="A42" s="49" t="s">
        <v>25</v>
      </c>
      <c r="B42" s="39"/>
      <c r="C42" s="6">
        <f t="shared" si="4"/>
        <v>883372</v>
      </c>
      <c r="D42" s="6">
        <f t="shared" si="4"/>
        <v>7113185</v>
      </c>
      <c r="E42" s="61">
        <f t="shared" si="4"/>
        <v>6829933</v>
      </c>
      <c r="F42" s="62">
        <f t="shared" si="4"/>
        <v>16793937</v>
      </c>
      <c r="G42" s="60">
        <f t="shared" si="4"/>
        <v>19250500</v>
      </c>
      <c r="H42" s="60">
        <f t="shared" si="4"/>
        <v>6892451</v>
      </c>
      <c r="I42" s="63">
        <f t="shared" si="4"/>
        <v>2895520</v>
      </c>
      <c r="J42" s="64">
        <f t="shared" si="4"/>
        <v>3375000</v>
      </c>
      <c r="K42" s="60">
        <f t="shared" si="4"/>
        <v>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3161400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600000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14567252</v>
      </c>
      <c r="D45" s="6">
        <f t="shared" si="4"/>
        <v>2765600</v>
      </c>
      <c r="E45" s="61">
        <f t="shared" si="4"/>
        <v>3242727</v>
      </c>
      <c r="F45" s="62">
        <f t="shared" si="4"/>
        <v>2253600</v>
      </c>
      <c r="G45" s="60">
        <f t="shared" si="4"/>
        <v>1083600</v>
      </c>
      <c r="H45" s="60">
        <f t="shared" si="4"/>
        <v>328445</v>
      </c>
      <c r="I45" s="63">
        <f t="shared" si="4"/>
        <v>626897</v>
      </c>
      <c r="J45" s="64">
        <f t="shared" si="4"/>
        <v>1317000</v>
      </c>
      <c r="K45" s="60">
        <f t="shared" si="4"/>
        <v>0</v>
      </c>
      <c r="L45" s="61">
        <f t="shared" si="4"/>
        <v>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631054</v>
      </c>
      <c r="D48" s="6">
        <f t="shared" si="4"/>
        <v>0</v>
      </c>
      <c r="E48" s="61">
        <f t="shared" si="4"/>
        <v>1462693</v>
      </c>
      <c r="F48" s="62">
        <f t="shared" si="4"/>
        <v>6000000</v>
      </c>
      <c r="G48" s="60">
        <f t="shared" si="4"/>
        <v>1643500</v>
      </c>
      <c r="H48" s="60">
        <f t="shared" si="4"/>
        <v>-123106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53584956</v>
      </c>
      <c r="D49" s="72">
        <f aca="true" t="shared" si="6" ref="D49:L49">SUM(D41:D48)</f>
        <v>41500184</v>
      </c>
      <c r="E49" s="73">
        <f t="shared" si="6"/>
        <v>31082609</v>
      </c>
      <c r="F49" s="74">
        <f t="shared" si="6"/>
        <v>170043113</v>
      </c>
      <c r="G49" s="72">
        <f t="shared" si="6"/>
        <v>43168100</v>
      </c>
      <c r="H49" s="72">
        <f>SUM(H41:H48)</f>
        <v>16016835</v>
      </c>
      <c r="I49" s="75">
        <f t="shared" si="6"/>
        <v>11241971</v>
      </c>
      <c r="J49" s="76">
        <f t="shared" si="6"/>
        <v>149402625</v>
      </c>
      <c r="K49" s="72">
        <f t="shared" si="6"/>
        <v>50930000</v>
      </c>
      <c r="L49" s="73">
        <f t="shared" si="6"/>
        <v>37925000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17290362</v>
      </c>
      <c r="D52" s="6">
        <v>159207390</v>
      </c>
      <c r="E52" s="7">
        <v>157896306</v>
      </c>
      <c r="F52" s="8">
        <v>2504378</v>
      </c>
      <c r="G52" s="6">
        <v>15364000</v>
      </c>
      <c r="H52" s="6"/>
      <c r="I52" s="9">
        <v>152158103</v>
      </c>
      <c r="J52" s="10">
        <v>11417650</v>
      </c>
      <c r="K52" s="6"/>
      <c r="L52" s="7"/>
    </row>
    <row r="53" spans="1:12" ht="13.5">
      <c r="A53" s="79" t="s">
        <v>20</v>
      </c>
      <c r="B53" s="47"/>
      <c r="C53" s="6">
        <v>824855</v>
      </c>
      <c r="D53" s="6">
        <v>142434774</v>
      </c>
      <c r="E53" s="7">
        <v>140367237</v>
      </c>
      <c r="F53" s="8">
        <v>18158374</v>
      </c>
      <c r="G53" s="6">
        <v>23237000</v>
      </c>
      <c r="H53" s="6"/>
      <c r="I53" s="9">
        <v>145035310</v>
      </c>
      <c r="J53" s="10">
        <v>92435495</v>
      </c>
      <c r="K53" s="6">
        <v>12330275</v>
      </c>
      <c r="L53" s="7">
        <v>13044318</v>
      </c>
    </row>
    <row r="54" spans="1:12" ht="13.5">
      <c r="A54" s="79" t="s">
        <v>21</v>
      </c>
      <c r="B54" s="47"/>
      <c r="C54" s="6">
        <v>1033846</v>
      </c>
      <c r="D54" s="6">
        <v>177940345</v>
      </c>
      <c r="E54" s="7">
        <v>184190161</v>
      </c>
      <c r="F54" s="8">
        <v>92490000</v>
      </c>
      <c r="G54" s="6">
        <v>94650000</v>
      </c>
      <c r="H54" s="6"/>
      <c r="I54" s="9">
        <v>152855595</v>
      </c>
      <c r="J54" s="10">
        <v>88810000</v>
      </c>
      <c r="K54" s="6">
        <v>50000000</v>
      </c>
      <c r="L54" s="7">
        <v>30000000</v>
      </c>
    </row>
    <row r="55" spans="1:12" ht="13.5">
      <c r="A55" s="79" t="s">
        <v>22</v>
      </c>
      <c r="B55" s="47"/>
      <c r="C55" s="6">
        <v>15192815</v>
      </c>
      <c r="D55" s="6">
        <v>115850872</v>
      </c>
      <c r="E55" s="7">
        <v>122264520</v>
      </c>
      <c r="F55" s="8">
        <v>176838400</v>
      </c>
      <c r="G55" s="6">
        <v>177930500</v>
      </c>
      <c r="H55" s="6"/>
      <c r="I55" s="9">
        <v>119668965</v>
      </c>
      <c r="J55" s="10">
        <v>170823600</v>
      </c>
      <c r="K55" s="6">
        <v>42582000</v>
      </c>
      <c r="L55" s="7">
        <v>36038000</v>
      </c>
    </row>
    <row r="56" spans="1:12" ht="13.5">
      <c r="A56" s="79" t="s">
        <v>23</v>
      </c>
      <c r="B56" s="47"/>
      <c r="C56" s="6"/>
      <c r="D56" s="6">
        <v>155338699</v>
      </c>
      <c r="E56" s="7">
        <v>155338699</v>
      </c>
      <c r="F56" s="8"/>
      <c r="G56" s="6"/>
      <c r="H56" s="6"/>
      <c r="I56" s="9">
        <v>170958077</v>
      </c>
      <c r="J56" s="10">
        <v>500000</v>
      </c>
      <c r="K56" s="6">
        <v>529000</v>
      </c>
      <c r="L56" s="7">
        <v>558000</v>
      </c>
    </row>
    <row r="57" spans="1:12" ht="13.5">
      <c r="A57" s="80" t="s">
        <v>24</v>
      </c>
      <c r="B57" s="47"/>
      <c r="C57" s="21">
        <f>SUM(C52:C56)</f>
        <v>34341878</v>
      </c>
      <c r="D57" s="21">
        <f aca="true" t="shared" si="7" ref="D57:L57">SUM(D52:D56)</f>
        <v>750772080</v>
      </c>
      <c r="E57" s="22">
        <f t="shared" si="7"/>
        <v>760056923</v>
      </c>
      <c r="F57" s="23">
        <f t="shared" si="7"/>
        <v>289991152</v>
      </c>
      <c r="G57" s="21">
        <f t="shared" si="7"/>
        <v>311181500</v>
      </c>
      <c r="H57" s="21">
        <f>SUM(H52:H56)</f>
        <v>0</v>
      </c>
      <c r="I57" s="24">
        <f t="shared" si="7"/>
        <v>740676050</v>
      </c>
      <c r="J57" s="25">
        <f t="shared" si="7"/>
        <v>363986745</v>
      </c>
      <c r="K57" s="21">
        <f t="shared" si="7"/>
        <v>105441275</v>
      </c>
      <c r="L57" s="22">
        <f t="shared" si="7"/>
        <v>79640318</v>
      </c>
    </row>
    <row r="58" spans="1:12" ht="13.5">
      <c r="A58" s="77" t="s">
        <v>25</v>
      </c>
      <c r="B58" s="39"/>
      <c r="C58" s="6">
        <v>118852864</v>
      </c>
      <c r="D58" s="6">
        <v>78618395</v>
      </c>
      <c r="E58" s="7">
        <v>85165076</v>
      </c>
      <c r="F58" s="8">
        <v>33587874</v>
      </c>
      <c r="G58" s="6">
        <v>52839000</v>
      </c>
      <c r="H58" s="6"/>
      <c r="I58" s="9">
        <v>53193190</v>
      </c>
      <c r="J58" s="10">
        <v>6750000</v>
      </c>
      <c r="K58" s="6"/>
      <c r="L58" s="7"/>
    </row>
    <row r="59" spans="1:12" ht="13.5">
      <c r="A59" s="77" t="s">
        <v>26</v>
      </c>
      <c r="B59" s="39"/>
      <c r="C59" s="11">
        <v>3161400</v>
      </c>
      <c r="D59" s="11">
        <v>33364868</v>
      </c>
      <c r="E59" s="12">
        <v>33364868</v>
      </c>
      <c r="F59" s="13"/>
      <c r="G59" s="11"/>
      <c r="H59" s="11"/>
      <c r="I59" s="14">
        <v>33364868</v>
      </c>
      <c r="J59" s="15">
        <v>1200000</v>
      </c>
      <c r="K59" s="11"/>
      <c r="L59" s="12"/>
    </row>
    <row r="60" spans="1:12" ht="13.5">
      <c r="A60" s="77" t="s">
        <v>27</v>
      </c>
      <c r="B60" s="39"/>
      <c r="C60" s="6">
        <v>201302330</v>
      </c>
      <c r="D60" s="6">
        <v>188146212</v>
      </c>
      <c r="E60" s="7">
        <v>184350014</v>
      </c>
      <c r="F60" s="8"/>
      <c r="G60" s="6"/>
      <c r="H60" s="6"/>
      <c r="I60" s="9">
        <v>184590291</v>
      </c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652913948</v>
      </c>
      <c r="D61" s="6">
        <v>95454904</v>
      </c>
      <c r="E61" s="7">
        <v>45524288</v>
      </c>
      <c r="F61" s="8">
        <v>4507200</v>
      </c>
      <c r="G61" s="6">
        <v>5590600</v>
      </c>
      <c r="H61" s="6"/>
      <c r="I61" s="9">
        <v>33600286</v>
      </c>
      <c r="J61" s="10">
        <v>3134000</v>
      </c>
      <c r="K61" s="6">
        <v>599000</v>
      </c>
      <c r="L61" s="7">
        <v>633000</v>
      </c>
    </row>
    <row r="62" spans="1:12" ht="13.5">
      <c r="A62" s="81" t="s">
        <v>30</v>
      </c>
      <c r="B62" s="39"/>
      <c r="C62" s="6">
        <v>28931049</v>
      </c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948306</v>
      </c>
      <c r="D64" s="6">
        <v>597039</v>
      </c>
      <c r="E64" s="7">
        <v>2115229</v>
      </c>
      <c r="F64" s="8">
        <v>12000000</v>
      </c>
      <c r="G64" s="6">
        <v>13643500</v>
      </c>
      <c r="H64" s="6"/>
      <c r="I64" s="9">
        <v>571076</v>
      </c>
      <c r="J64" s="10"/>
      <c r="K64" s="6"/>
      <c r="L64" s="7"/>
    </row>
    <row r="65" spans="1:12" ht="13.5">
      <c r="A65" s="70" t="s">
        <v>40</v>
      </c>
      <c r="B65" s="71"/>
      <c r="C65" s="72">
        <f>SUM(C57:C64)</f>
        <v>1040451775</v>
      </c>
      <c r="D65" s="72">
        <f aca="true" t="shared" si="8" ref="D65:L65">SUM(D57:D64)</f>
        <v>1146953498</v>
      </c>
      <c r="E65" s="73">
        <f t="shared" si="8"/>
        <v>1110576398</v>
      </c>
      <c r="F65" s="74">
        <f t="shared" si="8"/>
        <v>340086226</v>
      </c>
      <c r="G65" s="72">
        <f t="shared" si="8"/>
        <v>383254600</v>
      </c>
      <c r="H65" s="72">
        <f>SUM(H57:H64)</f>
        <v>0</v>
      </c>
      <c r="I65" s="75">
        <f t="shared" si="8"/>
        <v>1045995761</v>
      </c>
      <c r="J65" s="82">
        <f t="shared" si="8"/>
        <v>375070745</v>
      </c>
      <c r="K65" s="72">
        <f t="shared" si="8"/>
        <v>106040275</v>
      </c>
      <c r="L65" s="73">
        <f t="shared" si="8"/>
        <v>80273318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36729303</v>
      </c>
      <c r="D68" s="60">
        <v>22202833</v>
      </c>
      <c r="E68" s="61">
        <v>27534559</v>
      </c>
      <c r="F68" s="62">
        <v>31638778</v>
      </c>
      <c r="G68" s="60">
        <v>31638778</v>
      </c>
      <c r="H68" s="60"/>
      <c r="I68" s="63">
        <v>30565911</v>
      </c>
      <c r="J68" s="64">
        <v>35177000</v>
      </c>
      <c r="K68" s="60">
        <v>37182000</v>
      </c>
      <c r="L68" s="61">
        <v>39264000</v>
      </c>
    </row>
    <row r="69" spans="1:12" ht="13.5">
      <c r="A69" s="84" t="s">
        <v>43</v>
      </c>
      <c r="B69" s="39" t="s">
        <v>44</v>
      </c>
      <c r="C69" s="60">
        <f>SUM(C75:C79)</f>
        <v>12776976</v>
      </c>
      <c r="D69" s="60">
        <f aca="true" t="shared" si="9" ref="D69:L69">SUM(D75:D79)</f>
        <v>10155437</v>
      </c>
      <c r="E69" s="61">
        <f t="shared" si="9"/>
        <v>44471339</v>
      </c>
      <c r="F69" s="62">
        <f t="shared" si="9"/>
        <v>0</v>
      </c>
      <c r="G69" s="60">
        <f t="shared" si="9"/>
        <v>0</v>
      </c>
      <c r="H69" s="60">
        <f>SUM(H75:H79)</f>
        <v>0</v>
      </c>
      <c r="I69" s="63">
        <f t="shared" si="9"/>
        <v>9715670</v>
      </c>
      <c r="J69" s="64">
        <f t="shared" si="9"/>
        <v>89000000</v>
      </c>
      <c r="K69" s="60">
        <f t="shared" si="9"/>
        <v>30110000</v>
      </c>
      <c r="L69" s="61">
        <f t="shared" si="9"/>
        <v>27348000</v>
      </c>
    </row>
    <row r="70" spans="1:12" ht="13.5">
      <c r="A70" s="79" t="s">
        <v>19</v>
      </c>
      <c r="B70" s="47"/>
      <c r="C70" s="6"/>
      <c r="D70" s="6">
        <v>2324348</v>
      </c>
      <c r="E70" s="7">
        <v>4893252</v>
      </c>
      <c r="F70" s="8"/>
      <c r="G70" s="6"/>
      <c r="H70" s="6"/>
      <c r="I70" s="9">
        <v>7286752</v>
      </c>
      <c r="J70" s="10">
        <v>8900000</v>
      </c>
      <c r="K70" s="6">
        <v>3011000</v>
      </c>
      <c r="L70" s="7">
        <v>2734800</v>
      </c>
    </row>
    <row r="71" spans="1:12" ht="13.5">
      <c r="A71" s="79" t="s">
        <v>20</v>
      </c>
      <c r="B71" s="47"/>
      <c r="C71" s="6"/>
      <c r="D71" s="6">
        <v>2400236</v>
      </c>
      <c r="E71" s="7">
        <v>2834107</v>
      </c>
      <c r="F71" s="8"/>
      <c r="G71" s="6"/>
      <c r="H71" s="6"/>
      <c r="I71" s="9"/>
      <c r="J71" s="10">
        <v>31150000</v>
      </c>
      <c r="K71" s="6">
        <v>10538500</v>
      </c>
      <c r="L71" s="7">
        <v>9571800</v>
      </c>
    </row>
    <row r="72" spans="1:12" ht="13.5">
      <c r="A72" s="79" t="s">
        <v>21</v>
      </c>
      <c r="B72" s="47"/>
      <c r="C72" s="6"/>
      <c r="D72" s="6">
        <v>3155435</v>
      </c>
      <c r="E72" s="7">
        <v>14625412</v>
      </c>
      <c r="F72" s="8"/>
      <c r="G72" s="6"/>
      <c r="H72" s="6"/>
      <c r="I72" s="9">
        <v>2428918</v>
      </c>
      <c r="J72" s="10">
        <v>26700000</v>
      </c>
      <c r="K72" s="6">
        <v>9033000</v>
      </c>
      <c r="L72" s="7">
        <v>8204400</v>
      </c>
    </row>
    <row r="73" spans="1:12" ht="13.5">
      <c r="A73" s="79" t="s">
        <v>22</v>
      </c>
      <c r="B73" s="47"/>
      <c r="C73" s="6"/>
      <c r="D73" s="6">
        <v>2062174</v>
      </c>
      <c r="E73" s="7">
        <v>7727359</v>
      </c>
      <c r="F73" s="8"/>
      <c r="G73" s="6"/>
      <c r="H73" s="6"/>
      <c r="I73" s="9"/>
      <c r="J73" s="10">
        <v>22250000</v>
      </c>
      <c r="K73" s="6">
        <v>7527500</v>
      </c>
      <c r="L73" s="7">
        <v>6837000</v>
      </c>
    </row>
    <row r="74" spans="1:12" ht="13.5">
      <c r="A74" s="79" t="s">
        <v>23</v>
      </c>
      <c r="B74" s="47"/>
      <c r="C74" s="6"/>
      <c r="D74" s="6"/>
      <c r="E74" s="7"/>
      <c r="F74" s="8"/>
      <c r="G74" s="6"/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0</v>
      </c>
      <c r="D75" s="21">
        <f aca="true" t="shared" si="10" ref="D75:L75">SUM(D70:D74)</f>
        <v>9942193</v>
      </c>
      <c r="E75" s="22">
        <f t="shared" si="10"/>
        <v>30080130</v>
      </c>
      <c r="F75" s="23">
        <f t="shared" si="10"/>
        <v>0</v>
      </c>
      <c r="G75" s="21">
        <f t="shared" si="10"/>
        <v>0</v>
      </c>
      <c r="H75" s="21">
        <f>SUM(H70:H74)</f>
        <v>0</v>
      </c>
      <c r="I75" s="24">
        <f t="shared" si="10"/>
        <v>9715670</v>
      </c>
      <c r="J75" s="25">
        <f t="shared" si="10"/>
        <v>89000000</v>
      </c>
      <c r="K75" s="21">
        <f t="shared" si="10"/>
        <v>30110000</v>
      </c>
      <c r="L75" s="22">
        <f t="shared" si="10"/>
        <v>27348000</v>
      </c>
    </row>
    <row r="76" spans="1:12" ht="13.5">
      <c r="A76" s="86" t="s">
        <v>25</v>
      </c>
      <c r="B76" s="39"/>
      <c r="C76" s="6"/>
      <c r="D76" s="6"/>
      <c r="E76" s="7"/>
      <c r="F76" s="8"/>
      <c r="G76" s="6"/>
      <c r="H76" s="6"/>
      <c r="I76" s="9"/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12776976</v>
      </c>
      <c r="D79" s="6">
        <v>213244</v>
      </c>
      <c r="E79" s="7">
        <v>14391209</v>
      </c>
      <c r="F79" s="8"/>
      <c r="G79" s="6"/>
      <c r="H79" s="6"/>
      <c r="I79" s="9"/>
      <c r="J79" s="10"/>
      <c r="K79" s="6"/>
      <c r="L79" s="7"/>
    </row>
    <row r="80" spans="1:12" ht="13.5">
      <c r="A80" s="87" t="s">
        <v>46</v>
      </c>
      <c r="B80" s="71"/>
      <c r="C80" s="72">
        <f>SUM(C68:C69)</f>
        <v>49506279</v>
      </c>
      <c r="D80" s="72">
        <f aca="true" t="shared" si="11" ref="D80:L80">SUM(D68:D69)</f>
        <v>32358270</v>
      </c>
      <c r="E80" s="73">
        <f t="shared" si="11"/>
        <v>72005898</v>
      </c>
      <c r="F80" s="74">
        <f t="shared" si="11"/>
        <v>31638778</v>
      </c>
      <c r="G80" s="72">
        <f t="shared" si="11"/>
        <v>31638778</v>
      </c>
      <c r="H80" s="72">
        <f>SUM(H68:H69)</f>
        <v>0</v>
      </c>
      <c r="I80" s="75">
        <f t="shared" si="11"/>
        <v>40281581</v>
      </c>
      <c r="J80" s="76">
        <f t="shared" si="11"/>
        <v>124177000</v>
      </c>
      <c r="K80" s="72">
        <f t="shared" si="11"/>
        <v>67292000</v>
      </c>
      <c r="L80" s="73">
        <f t="shared" si="11"/>
        <v>66612000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91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92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0.9658975142624286</v>
      </c>
    </row>
    <row r="84" spans="1:12" ht="13.5">
      <c r="A84" s="93" t="s">
        <v>93</v>
      </c>
      <c r="B84" s="94"/>
      <c r="C84" s="95">
        <f aca="true" t="shared" si="14" ref="C84:L84">IF(ISERROR(ROUND(C69/C65,3)),0,(ROUND(C69/C65,3)))</f>
        <v>0.012</v>
      </c>
      <c r="D84" s="95">
        <f t="shared" si="14"/>
        <v>0.009</v>
      </c>
      <c r="E84" s="96">
        <f t="shared" si="14"/>
        <v>0.04</v>
      </c>
      <c r="F84" s="97">
        <f t="shared" si="14"/>
        <v>0</v>
      </c>
      <c r="G84" s="95">
        <f t="shared" si="14"/>
        <v>0</v>
      </c>
      <c r="H84" s="95">
        <f t="shared" si="14"/>
        <v>0</v>
      </c>
      <c r="I84" s="98">
        <f t="shared" si="14"/>
        <v>0.009</v>
      </c>
      <c r="J84" s="99">
        <f t="shared" si="14"/>
        <v>0.237</v>
      </c>
      <c r="K84" s="95">
        <f t="shared" si="14"/>
        <v>0.284</v>
      </c>
      <c r="L84" s="96">
        <f t="shared" si="14"/>
        <v>0.341</v>
      </c>
    </row>
    <row r="85" spans="1:12" ht="13.5">
      <c r="A85" s="93" t="s">
        <v>94</v>
      </c>
      <c r="B85" s="94"/>
      <c r="C85" s="95">
        <f aca="true" t="shared" si="15" ref="C85:L85">IF(ISERROR(ROUND((C20+C69)/C65,2)),0,(ROUND((C20+C69)/C65,2)))</f>
        <v>0.01</v>
      </c>
      <c r="D85" s="95">
        <f t="shared" si="15"/>
        <v>0.01</v>
      </c>
      <c r="E85" s="96">
        <f t="shared" si="15"/>
        <v>0.04</v>
      </c>
      <c r="F85" s="97">
        <f t="shared" si="15"/>
        <v>0</v>
      </c>
      <c r="G85" s="95">
        <f t="shared" si="15"/>
        <v>0</v>
      </c>
      <c r="H85" s="95">
        <f t="shared" si="15"/>
        <v>0</v>
      </c>
      <c r="I85" s="98">
        <f t="shared" si="15"/>
        <v>0.01</v>
      </c>
      <c r="J85" s="99">
        <f t="shared" si="15"/>
        <v>0.24</v>
      </c>
      <c r="K85" s="95">
        <f t="shared" si="15"/>
        <v>0.28</v>
      </c>
      <c r="L85" s="96">
        <f t="shared" si="15"/>
        <v>0.81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>
        <v>12776976</v>
      </c>
      <c r="D89" s="6">
        <v>10136456</v>
      </c>
      <c r="E89" s="7">
        <v>23657300</v>
      </c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/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>
        <v>25887482</v>
      </c>
      <c r="G92" s="6">
        <v>25887482</v>
      </c>
      <c r="H92" s="6">
        <v>9833071</v>
      </c>
      <c r="I92" s="9"/>
      <c r="J92" s="10"/>
      <c r="K92" s="6"/>
      <c r="L92" s="26"/>
    </row>
    <row r="93" spans="1:12" ht="13.5">
      <c r="A93" s="87" t="s">
        <v>103</v>
      </c>
      <c r="B93" s="71"/>
      <c r="C93" s="72">
        <f>SUM(C89:C92)</f>
        <v>12776976</v>
      </c>
      <c r="D93" s="72">
        <f aca="true" t="shared" si="16" ref="D93:L93">SUM(D89:D92)</f>
        <v>10136456</v>
      </c>
      <c r="E93" s="73">
        <f t="shared" si="16"/>
        <v>23657300</v>
      </c>
      <c r="F93" s="74">
        <f t="shared" si="16"/>
        <v>25887482</v>
      </c>
      <c r="G93" s="72">
        <f t="shared" si="16"/>
        <v>25887482</v>
      </c>
      <c r="H93" s="72">
        <f>SUM(H89:H92)</f>
        <v>9833071</v>
      </c>
      <c r="I93" s="75">
        <f t="shared" si="16"/>
        <v>0</v>
      </c>
      <c r="J93" s="76">
        <f t="shared" si="16"/>
        <v>0</v>
      </c>
      <c r="K93" s="72">
        <f t="shared" si="16"/>
        <v>0</v>
      </c>
      <c r="L93" s="121">
        <f t="shared" si="16"/>
        <v>0</v>
      </c>
    </row>
    <row r="94" spans="1:12" ht="13.5">
      <c r="A94" s="1" t="s">
        <v>95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96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97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98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99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100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101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102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56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55825577</v>
      </c>
      <c r="D5" s="40">
        <f aca="true" t="shared" si="0" ref="D5:L5">SUM(D11:D18)</f>
        <v>30739053</v>
      </c>
      <c r="E5" s="41">
        <f t="shared" si="0"/>
        <v>30951412</v>
      </c>
      <c r="F5" s="42">
        <f t="shared" si="0"/>
        <v>37284600</v>
      </c>
      <c r="G5" s="40">
        <f t="shared" si="0"/>
        <v>42334800</v>
      </c>
      <c r="H5" s="40">
        <f>SUM(H11:H18)</f>
        <v>33513922</v>
      </c>
      <c r="I5" s="43">
        <f t="shared" si="0"/>
        <v>43499134</v>
      </c>
      <c r="J5" s="44">
        <f t="shared" si="0"/>
        <v>14172360</v>
      </c>
      <c r="K5" s="40">
        <f t="shared" si="0"/>
        <v>12009903</v>
      </c>
      <c r="L5" s="41">
        <f t="shared" si="0"/>
        <v>11111244</v>
      </c>
    </row>
    <row r="6" spans="1:12" ht="13.5">
      <c r="A6" s="46" t="s">
        <v>19</v>
      </c>
      <c r="B6" s="47"/>
      <c r="C6" s="6"/>
      <c r="D6" s="6">
        <v>993690</v>
      </c>
      <c r="E6" s="7">
        <v>7174877</v>
      </c>
      <c r="F6" s="8">
        <v>21451254</v>
      </c>
      <c r="G6" s="6">
        <v>20480254</v>
      </c>
      <c r="H6" s="6">
        <v>20278210</v>
      </c>
      <c r="I6" s="9">
        <v>28217513</v>
      </c>
      <c r="J6" s="10"/>
      <c r="K6" s="6"/>
      <c r="L6" s="7"/>
    </row>
    <row r="7" spans="1:12" ht="13.5">
      <c r="A7" s="46" t="s">
        <v>20</v>
      </c>
      <c r="B7" s="47"/>
      <c r="C7" s="6">
        <v>4500000</v>
      </c>
      <c r="D7" s="6">
        <v>33333</v>
      </c>
      <c r="E7" s="7">
        <v>233553</v>
      </c>
      <c r="F7" s="8">
        <v>5500000</v>
      </c>
      <c r="G7" s="6">
        <v>5500000</v>
      </c>
      <c r="H7" s="6">
        <v>4867329</v>
      </c>
      <c r="I7" s="9">
        <v>4867329</v>
      </c>
      <c r="J7" s="10"/>
      <c r="K7" s="6"/>
      <c r="L7" s="7"/>
    </row>
    <row r="8" spans="1:12" ht="13.5">
      <c r="A8" s="46" t="s">
        <v>21</v>
      </c>
      <c r="B8" s="47"/>
      <c r="C8" s="6">
        <v>9807827</v>
      </c>
      <c r="D8" s="6">
        <v>439720</v>
      </c>
      <c r="E8" s="7">
        <v>19973477</v>
      </c>
      <c r="F8" s="8">
        <v>3640046</v>
      </c>
      <c r="G8" s="6">
        <v>3171046</v>
      </c>
      <c r="H8" s="6">
        <v>1921213</v>
      </c>
      <c r="I8" s="9">
        <v>3978644</v>
      </c>
      <c r="J8" s="10"/>
      <c r="K8" s="6"/>
      <c r="L8" s="7"/>
    </row>
    <row r="9" spans="1:12" ht="13.5">
      <c r="A9" s="46" t="s">
        <v>22</v>
      </c>
      <c r="B9" s="47"/>
      <c r="C9" s="6">
        <v>26271600</v>
      </c>
      <c r="D9" s="6">
        <v>2320109</v>
      </c>
      <c r="E9" s="7">
        <v>2174268</v>
      </c>
      <c r="F9" s="8"/>
      <c r="G9" s="6"/>
      <c r="H9" s="6">
        <v>205700</v>
      </c>
      <c r="I9" s="9">
        <v>205700</v>
      </c>
      <c r="J9" s="10">
        <v>1200000</v>
      </c>
      <c r="K9" s="6">
        <v>7432098</v>
      </c>
      <c r="L9" s="7">
        <v>7935695</v>
      </c>
    </row>
    <row r="10" spans="1:12" ht="13.5">
      <c r="A10" s="46" t="s">
        <v>23</v>
      </c>
      <c r="B10" s="47"/>
      <c r="C10" s="6">
        <v>5800000</v>
      </c>
      <c r="D10" s="6">
        <v>17634748</v>
      </c>
      <c r="E10" s="7"/>
      <c r="F10" s="8">
        <v>1980000</v>
      </c>
      <c r="G10" s="6">
        <v>2135000</v>
      </c>
      <c r="H10" s="6"/>
      <c r="I10" s="9">
        <v>74250</v>
      </c>
      <c r="J10" s="10">
        <v>2534000</v>
      </c>
      <c r="K10" s="6">
        <v>3635700</v>
      </c>
      <c r="L10" s="7">
        <v>2242485</v>
      </c>
    </row>
    <row r="11" spans="1:12" ht="13.5">
      <c r="A11" s="48" t="s">
        <v>24</v>
      </c>
      <c r="B11" s="47"/>
      <c r="C11" s="21">
        <f>SUM(C6:C10)</f>
        <v>46379427</v>
      </c>
      <c r="D11" s="21">
        <f aca="true" t="shared" si="1" ref="D11:L11">SUM(D6:D10)</f>
        <v>21421600</v>
      </c>
      <c r="E11" s="22">
        <f t="shared" si="1"/>
        <v>29556175</v>
      </c>
      <c r="F11" s="23">
        <f t="shared" si="1"/>
        <v>32571300</v>
      </c>
      <c r="G11" s="21">
        <f t="shared" si="1"/>
        <v>31286300</v>
      </c>
      <c r="H11" s="21">
        <f>SUM(H6:H10)</f>
        <v>27272452</v>
      </c>
      <c r="I11" s="24">
        <f t="shared" si="1"/>
        <v>37343436</v>
      </c>
      <c r="J11" s="25">
        <f t="shared" si="1"/>
        <v>3734000</v>
      </c>
      <c r="K11" s="21">
        <f t="shared" si="1"/>
        <v>11067798</v>
      </c>
      <c r="L11" s="22">
        <f t="shared" si="1"/>
        <v>10178180</v>
      </c>
    </row>
    <row r="12" spans="1:12" ht="13.5">
      <c r="A12" s="49" t="s">
        <v>25</v>
      </c>
      <c r="B12" s="39"/>
      <c r="C12" s="6">
        <v>8063750</v>
      </c>
      <c r="D12" s="6"/>
      <c r="E12" s="7"/>
      <c r="F12" s="8">
        <v>2650000</v>
      </c>
      <c r="G12" s="6">
        <v>2100000</v>
      </c>
      <c r="H12" s="6">
        <v>541697</v>
      </c>
      <c r="I12" s="9">
        <v>469442</v>
      </c>
      <c r="J12" s="10">
        <v>4300000</v>
      </c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>
        <v>1460000</v>
      </c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1382400</v>
      </c>
      <c r="D15" s="6">
        <v>9107555</v>
      </c>
      <c r="E15" s="7">
        <v>1395237</v>
      </c>
      <c r="F15" s="8">
        <v>2063300</v>
      </c>
      <c r="G15" s="6">
        <v>7488500</v>
      </c>
      <c r="H15" s="6">
        <v>4621773</v>
      </c>
      <c r="I15" s="9">
        <v>4498256</v>
      </c>
      <c r="J15" s="10">
        <v>6063360</v>
      </c>
      <c r="K15" s="6">
        <v>868255</v>
      </c>
      <c r="L15" s="7">
        <v>855252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>
        <v>209898</v>
      </c>
      <c r="E18" s="17"/>
      <c r="F18" s="18"/>
      <c r="G18" s="16"/>
      <c r="H18" s="16">
        <v>1078000</v>
      </c>
      <c r="I18" s="19">
        <v>1188000</v>
      </c>
      <c r="J18" s="20">
        <v>75000</v>
      </c>
      <c r="K18" s="16">
        <v>73850</v>
      </c>
      <c r="L18" s="17">
        <v>77812</v>
      </c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31841350</v>
      </c>
      <c r="K20" s="53">
        <f t="shared" si="2"/>
        <v>29877400</v>
      </c>
      <c r="L20" s="54">
        <f t="shared" si="2"/>
        <v>31398849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>
        <v>5029244</v>
      </c>
      <c r="K21" s="6">
        <v>7166850</v>
      </c>
      <c r="L21" s="7">
        <v>5000000</v>
      </c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>
        <v>8000000</v>
      </c>
      <c r="K22" s="6">
        <v>9000000</v>
      </c>
      <c r="L22" s="7">
        <v>10000000</v>
      </c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>
        <v>18000006</v>
      </c>
      <c r="K23" s="6">
        <v>6000000</v>
      </c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>
        <v>5567902</v>
      </c>
      <c r="L24" s="7">
        <v>16142853</v>
      </c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31029250</v>
      </c>
      <c r="K26" s="21">
        <f t="shared" si="3"/>
        <v>27734752</v>
      </c>
      <c r="L26" s="22">
        <f t="shared" si="3"/>
        <v>31142853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>
        <v>812100</v>
      </c>
      <c r="K30" s="6">
        <v>2142648</v>
      </c>
      <c r="L30" s="7">
        <v>255996</v>
      </c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0</v>
      </c>
      <c r="D36" s="6">
        <f t="shared" si="4"/>
        <v>993690</v>
      </c>
      <c r="E36" s="7">
        <f t="shared" si="4"/>
        <v>7174877</v>
      </c>
      <c r="F36" s="8">
        <f t="shared" si="4"/>
        <v>21451254</v>
      </c>
      <c r="G36" s="6">
        <f t="shared" si="4"/>
        <v>20480254</v>
      </c>
      <c r="H36" s="6">
        <f>H6+H21</f>
        <v>20278210</v>
      </c>
      <c r="I36" s="9">
        <f t="shared" si="4"/>
        <v>28217513</v>
      </c>
      <c r="J36" s="10">
        <f t="shared" si="4"/>
        <v>5029244</v>
      </c>
      <c r="K36" s="6">
        <f t="shared" si="4"/>
        <v>7166850</v>
      </c>
      <c r="L36" s="7">
        <f t="shared" si="4"/>
        <v>5000000</v>
      </c>
    </row>
    <row r="37" spans="1:12" ht="13.5">
      <c r="A37" s="46" t="s">
        <v>20</v>
      </c>
      <c r="B37" s="47"/>
      <c r="C37" s="6">
        <f t="shared" si="4"/>
        <v>4500000</v>
      </c>
      <c r="D37" s="6">
        <f t="shared" si="4"/>
        <v>33333</v>
      </c>
      <c r="E37" s="7">
        <f t="shared" si="4"/>
        <v>233553</v>
      </c>
      <c r="F37" s="8">
        <f t="shared" si="4"/>
        <v>5500000</v>
      </c>
      <c r="G37" s="6">
        <f t="shared" si="4"/>
        <v>5500000</v>
      </c>
      <c r="H37" s="6">
        <f>H7+H22</f>
        <v>4867329</v>
      </c>
      <c r="I37" s="9">
        <f t="shared" si="4"/>
        <v>4867329</v>
      </c>
      <c r="J37" s="10">
        <f t="shared" si="4"/>
        <v>8000000</v>
      </c>
      <c r="K37" s="6">
        <f t="shared" si="4"/>
        <v>9000000</v>
      </c>
      <c r="L37" s="7">
        <f t="shared" si="4"/>
        <v>10000000</v>
      </c>
    </row>
    <row r="38" spans="1:12" ht="13.5">
      <c r="A38" s="46" t="s">
        <v>21</v>
      </c>
      <c r="B38" s="47"/>
      <c r="C38" s="6">
        <f t="shared" si="4"/>
        <v>9807827</v>
      </c>
      <c r="D38" s="6">
        <f t="shared" si="4"/>
        <v>439720</v>
      </c>
      <c r="E38" s="7">
        <f t="shared" si="4"/>
        <v>19973477</v>
      </c>
      <c r="F38" s="8">
        <f t="shared" si="4"/>
        <v>3640046</v>
      </c>
      <c r="G38" s="6">
        <f t="shared" si="4"/>
        <v>3171046</v>
      </c>
      <c r="H38" s="6">
        <f>H8+H23</f>
        <v>1921213</v>
      </c>
      <c r="I38" s="9">
        <f t="shared" si="4"/>
        <v>3978644</v>
      </c>
      <c r="J38" s="10">
        <f t="shared" si="4"/>
        <v>18000006</v>
      </c>
      <c r="K38" s="6">
        <f t="shared" si="4"/>
        <v>6000000</v>
      </c>
      <c r="L38" s="7">
        <f t="shared" si="4"/>
        <v>0</v>
      </c>
    </row>
    <row r="39" spans="1:12" ht="13.5">
      <c r="A39" s="46" t="s">
        <v>22</v>
      </c>
      <c r="B39" s="47"/>
      <c r="C39" s="6">
        <f t="shared" si="4"/>
        <v>26271600</v>
      </c>
      <c r="D39" s="6">
        <f t="shared" si="4"/>
        <v>2320109</v>
      </c>
      <c r="E39" s="7">
        <f t="shared" si="4"/>
        <v>2174268</v>
      </c>
      <c r="F39" s="8">
        <f t="shared" si="4"/>
        <v>0</v>
      </c>
      <c r="G39" s="6">
        <f t="shared" si="4"/>
        <v>0</v>
      </c>
      <c r="H39" s="6">
        <f>H9+H24</f>
        <v>205700</v>
      </c>
      <c r="I39" s="9">
        <f t="shared" si="4"/>
        <v>205700</v>
      </c>
      <c r="J39" s="10">
        <f t="shared" si="4"/>
        <v>1200000</v>
      </c>
      <c r="K39" s="6">
        <f t="shared" si="4"/>
        <v>13000000</v>
      </c>
      <c r="L39" s="7">
        <f t="shared" si="4"/>
        <v>24078548</v>
      </c>
    </row>
    <row r="40" spans="1:12" ht="13.5">
      <c r="A40" s="46" t="s">
        <v>23</v>
      </c>
      <c r="B40" s="47"/>
      <c r="C40" s="6">
        <f t="shared" si="4"/>
        <v>5800000</v>
      </c>
      <c r="D40" s="6">
        <f t="shared" si="4"/>
        <v>17634748</v>
      </c>
      <c r="E40" s="7">
        <f t="shared" si="4"/>
        <v>0</v>
      </c>
      <c r="F40" s="8">
        <f t="shared" si="4"/>
        <v>1980000</v>
      </c>
      <c r="G40" s="6">
        <f t="shared" si="4"/>
        <v>2135000</v>
      </c>
      <c r="H40" s="6">
        <f>H10+H25</f>
        <v>0</v>
      </c>
      <c r="I40" s="9">
        <f t="shared" si="4"/>
        <v>74250</v>
      </c>
      <c r="J40" s="10">
        <f t="shared" si="4"/>
        <v>2534000</v>
      </c>
      <c r="K40" s="6">
        <f t="shared" si="4"/>
        <v>3635700</v>
      </c>
      <c r="L40" s="7">
        <f t="shared" si="4"/>
        <v>2242485</v>
      </c>
    </row>
    <row r="41" spans="1:12" ht="13.5">
      <c r="A41" s="48" t="s">
        <v>24</v>
      </c>
      <c r="B41" s="47"/>
      <c r="C41" s="21">
        <f>SUM(C36:C40)</f>
        <v>46379427</v>
      </c>
      <c r="D41" s="21">
        <f aca="true" t="shared" si="5" ref="D41:L41">SUM(D36:D40)</f>
        <v>21421600</v>
      </c>
      <c r="E41" s="22">
        <f t="shared" si="5"/>
        <v>29556175</v>
      </c>
      <c r="F41" s="23">
        <f t="shared" si="5"/>
        <v>32571300</v>
      </c>
      <c r="G41" s="21">
        <f t="shared" si="5"/>
        <v>31286300</v>
      </c>
      <c r="H41" s="21">
        <f>SUM(H36:H40)</f>
        <v>27272452</v>
      </c>
      <c r="I41" s="24">
        <f t="shared" si="5"/>
        <v>37343436</v>
      </c>
      <c r="J41" s="25">
        <f t="shared" si="5"/>
        <v>34763250</v>
      </c>
      <c r="K41" s="21">
        <f t="shared" si="5"/>
        <v>38802550</v>
      </c>
      <c r="L41" s="22">
        <f t="shared" si="5"/>
        <v>41321033</v>
      </c>
    </row>
    <row r="42" spans="1:12" ht="13.5">
      <c r="A42" s="49" t="s">
        <v>25</v>
      </c>
      <c r="B42" s="39"/>
      <c r="C42" s="6">
        <f t="shared" si="4"/>
        <v>8063750</v>
      </c>
      <c r="D42" s="6">
        <f t="shared" si="4"/>
        <v>0</v>
      </c>
      <c r="E42" s="61">
        <f t="shared" si="4"/>
        <v>0</v>
      </c>
      <c r="F42" s="62">
        <f t="shared" si="4"/>
        <v>2650000</v>
      </c>
      <c r="G42" s="60">
        <f t="shared" si="4"/>
        <v>2100000</v>
      </c>
      <c r="H42" s="60">
        <f t="shared" si="4"/>
        <v>541697</v>
      </c>
      <c r="I42" s="63">
        <f t="shared" si="4"/>
        <v>469442</v>
      </c>
      <c r="J42" s="64">
        <f t="shared" si="4"/>
        <v>4300000</v>
      </c>
      <c r="K42" s="60">
        <f t="shared" si="4"/>
        <v>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1460000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1382400</v>
      </c>
      <c r="D45" s="6">
        <f t="shared" si="4"/>
        <v>9107555</v>
      </c>
      <c r="E45" s="61">
        <f t="shared" si="4"/>
        <v>1395237</v>
      </c>
      <c r="F45" s="62">
        <f t="shared" si="4"/>
        <v>2063300</v>
      </c>
      <c r="G45" s="60">
        <f t="shared" si="4"/>
        <v>7488500</v>
      </c>
      <c r="H45" s="60">
        <f t="shared" si="4"/>
        <v>4621773</v>
      </c>
      <c r="I45" s="63">
        <f t="shared" si="4"/>
        <v>4498256</v>
      </c>
      <c r="J45" s="64">
        <f t="shared" si="4"/>
        <v>6875460</v>
      </c>
      <c r="K45" s="60">
        <f t="shared" si="4"/>
        <v>3010903</v>
      </c>
      <c r="L45" s="61">
        <f t="shared" si="4"/>
        <v>1111248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209898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1078000</v>
      </c>
      <c r="I48" s="63">
        <f t="shared" si="4"/>
        <v>1188000</v>
      </c>
      <c r="J48" s="64">
        <f t="shared" si="4"/>
        <v>75000</v>
      </c>
      <c r="K48" s="60">
        <f t="shared" si="4"/>
        <v>73850</v>
      </c>
      <c r="L48" s="61">
        <f t="shared" si="4"/>
        <v>77812</v>
      </c>
    </row>
    <row r="49" spans="1:12" ht="13.5">
      <c r="A49" s="70" t="s">
        <v>37</v>
      </c>
      <c r="B49" s="71"/>
      <c r="C49" s="72">
        <f>SUM(C41:C48)</f>
        <v>55825577</v>
      </c>
      <c r="D49" s="72">
        <f aca="true" t="shared" si="6" ref="D49:L49">SUM(D41:D48)</f>
        <v>30739053</v>
      </c>
      <c r="E49" s="73">
        <f t="shared" si="6"/>
        <v>30951412</v>
      </c>
      <c r="F49" s="74">
        <f t="shared" si="6"/>
        <v>37284600</v>
      </c>
      <c r="G49" s="72">
        <f t="shared" si="6"/>
        <v>42334800</v>
      </c>
      <c r="H49" s="72">
        <f>SUM(H41:H48)</f>
        <v>33513922</v>
      </c>
      <c r="I49" s="75">
        <f t="shared" si="6"/>
        <v>43499134</v>
      </c>
      <c r="J49" s="76">
        <f t="shared" si="6"/>
        <v>46013710</v>
      </c>
      <c r="K49" s="72">
        <f t="shared" si="6"/>
        <v>41887303</v>
      </c>
      <c r="L49" s="73">
        <f t="shared" si="6"/>
        <v>42510093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152787961</v>
      </c>
      <c r="D52" s="6">
        <v>157193519</v>
      </c>
      <c r="E52" s="7">
        <v>153961333</v>
      </c>
      <c r="F52" s="8">
        <v>21451254</v>
      </c>
      <c r="G52" s="6">
        <v>20480254</v>
      </c>
      <c r="H52" s="6"/>
      <c r="I52" s="9">
        <v>349720299</v>
      </c>
      <c r="J52" s="10">
        <v>5029344</v>
      </c>
      <c r="K52" s="6">
        <v>7166950</v>
      </c>
      <c r="L52" s="7">
        <v>5000100</v>
      </c>
    </row>
    <row r="53" spans="1:12" ht="13.5">
      <c r="A53" s="79" t="s">
        <v>20</v>
      </c>
      <c r="B53" s="47"/>
      <c r="C53" s="6">
        <v>45349694</v>
      </c>
      <c r="D53" s="6">
        <v>70511682</v>
      </c>
      <c r="E53" s="7">
        <v>66732514</v>
      </c>
      <c r="F53" s="8">
        <v>5500000</v>
      </c>
      <c r="G53" s="6">
        <v>5500000</v>
      </c>
      <c r="H53" s="6"/>
      <c r="I53" s="9">
        <v>67849149</v>
      </c>
      <c r="J53" s="10">
        <v>8000000</v>
      </c>
      <c r="K53" s="6">
        <v>9000000</v>
      </c>
      <c r="L53" s="7">
        <v>10000000</v>
      </c>
    </row>
    <row r="54" spans="1:12" ht="13.5">
      <c r="A54" s="79" t="s">
        <v>21</v>
      </c>
      <c r="B54" s="47"/>
      <c r="C54" s="6">
        <v>70906543</v>
      </c>
      <c r="D54" s="6">
        <v>52608023</v>
      </c>
      <c r="E54" s="7">
        <v>159125596</v>
      </c>
      <c r="F54" s="8">
        <v>3640046</v>
      </c>
      <c r="G54" s="6">
        <v>3171046</v>
      </c>
      <c r="H54" s="6"/>
      <c r="I54" s="9">
        <v>61320740</v>
      </c>
      <c r="J54" s="10">
        <v>18000006</v>
      </c>
      <c r="K54" s="6">
        <v>6000000</v>
      </c>
      <c r="L54" s="7"/>
    </row>
    <row r="55" spans="1:12" ht="13.5">
      <c r="A55" s="79" t="s">
        <v>22</v>
      </c>
      <c r="B55" s="47"/>
      <c r="C55" s="6">
        <v>124947512</v>
      </c>
      <c r="D55" s="6">
        <v>108145416</v>
      </c>
      <c r="E55" s="7">
        <v>144729654</v>
      </c>
      <c r="F55" s="8"/>
      <c r="G55" s="6"/>
      <c r="H55" s="6"/>
      <c r="I55" s="9">
        <v>115296152</v>
      </c>
      <c r="J55" s="10">
        <v>1200000</v>
      </c>
      <c r="K55" s="6">
        <v>13000000</v>
      </c>
      <c r="L55" s="7">
        <v>24078548</v>
      </c>
    </row>
    <row r="56" spans="1:12" ht="13.5">
      <c r="A56" s="79" t="s">
        <v>23</v>
      </c>
      <c r="B56" s="47"/>
      <c r="C56" s="6">
        <v>204155486</v>
      </c>
      <c r="D56" s="6">
        <v>205323656</v>
      </c>
      <c r="E56" s="7">
        <v>33562801</v>
      </c>
      <c r="F56" s="8">
        <v>1980000</v>
      </c>
      <c r="G56" s="6">
        <v>2135000</v>
      </c>
      <c r="H56" s="6"/>
      <c r="I56" s="9">
        <v>74250</v>
      </c>
      <c r="J56" s="10">
        <v>2534000</v>
      </c>
      <c r="K56" s="6">
        <v>3635700</v>
      </c>
      <c r="L56" s="7">
        <v>2242485</v>
      </c>
    </row>
    <row r="57" spans="1:12" ht="13.5">
      <c r="A57" s="80" t="s">
        <v>24</v>
      </c>
      <c r="B57" s="47"/>
      <c r="C57" s="21">
        <f>SUM(C52:C56)</f>
        <v>598147196</v>
      </c>
      <c r="D57" s="21">
        <f aca="true" t="shared" si="7" ref="D57:L57">SUM(D52:D56)</f>
        <v>593782296</v>
      </c>
      <c r="E57" s="22">
        <f t="shared" si="7"/>
        <v>558111898</v>
      </c>
      <c r="F57" s="23">
        <f t="shared" si="7"/>
        <v>32571300</v>
      </c>
      <c r="G57" s="21">
        <f t="shared" si="7"/>
        <v>31286300</v>
      </c>
      <c r="H57" s="21">
        <f>SUM(H52:H56)</f>
        <v>0</v>
      </c>
      <c r="I57" s="24">
        <f t="shared" si="7"/>
        <v>594260590</v>
      </c>
      <c r="J57" s="25">
        <f t="shared" si="7"/>
        <v>34763350</v>
      </c>
      <c r="K57" s="21">
        <f t="shared" si="7"/>
        <v>38802650</v>
      </c>
      <c r="L57" s="22">
        <f t="shared" si="7"/>
        <v>41321133</v>
      </c>
    </row>
    <row r="58" spans="1:12" ht="13.5">
      <c r="A58" s="77" t="s">
        <v>25</v>
      </c>
      <c r="B58" s="39"/>
      <c r="C58" s="6">
        <v>8063750</v>
      </c>
      <c r="D58" s="6"/>
      <c r="E58" s="7"/>
      <c r="F58" s="8">
        <v>2650000</v>
      </c>
      <c r="G58" s="6">
        <v>2100000</v>
      </c>
      <c r="H58" s="6"/>
      <c r="I58" s="9">
        <v>16456357</v>
      </c>
      <c r="J58" s="10">
        <v>4300000</v>
      </c>
      <c r="K58" s="6"/>
      <c r="L58" s="7"/>
    </row>
    <row r="59" spans="1:12" ht="13.5">
      <c r="A59" s="77" t="s">
        <v>26</v>
      </c>
      <c r="B59" s="39"/>
      <c r="C59" s="11"/>
      <c r="D59" s="11"/>
      <c r="E59" s="12"/>
      <c r="F59" s="13"/>
      <c r="G59" s="11">
        <v>1460000</v>
      </c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>
        <v>158469319</v>
      </c>
      <c r="D60" s="6">
        <v>190640951</v>
      </c>
      <c r="E60" s="7"/>
      <c r="F60" s="8"/>
      <c r="G60" s="6"/>
      <c r="H60" s="6"/>
      <c r="I60" s="9"/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1517089</v>
      </c>
      <c r="D61" s="6">
        <v>9252534</v>
      </c>
      <c r="E61" s="7">
        <v>229368226</v>
      </c>
      <c r="F61" s="8">
        <v>2063300</v>
      </c>
      <c r="G61" s="6">
        <v>7488500</v>
      </c>
      <c r="H61" s="6"/>
      <c r="I61" s="9">
        <v>179856200</v>
      </c>
      <c r="J61" s="10">
        <v>6875460</v>
      </c>
      <c r="K61" s="6">
        <v>3010903</v>
      </c>
      <c r="L61" s="7">
        <v>1111248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377572</v>
      </c>
      <c r="D64" s="6">
        <v>649189</v>
      </c>
      <c r="E64" s="7"/>
      <c r="F64" s="8"/>
      <c r="G64" s="6"/>
      <c r="H64" s="6"/>
      <c r="I64" s="9">
        <v>1188000</v>
      </c>
      <c r="J64" s="10">
        <v>75000</v>
      </c>
      <c r="K64" s="6">
        <v>73850</v>
      </c>
      <c r="L64" s="7">
        <v>77812</v>
      </c>
    </row>
    <row r="65" spans="1:12" ht="13.5">
      <c r="A65" s="70" t="s">
        <v>40</v>
      </c>
      <c r="B65" s="71"/>
      <c r="C65" s="72">
        <f>SUM(C57:C64)</f>
        <v>766574926</v>
      </c>
      <c r="D65" s="72">
        <f aca="true" t="shared" si="8" ref="D65:L65">SUM(D57:D64)</f>
        <v>794324970</v>
      </c>
      <c r="E65" s="73">
        <f t="shared" si="8"/>
        <v>787480124</v>
      </c>
      <c r="F65" s="74">
        <f t="shared" si="8"/>
        <v>37284600</v>
      </c>
      <c r="G65" s="72">
        <f t="shared" si="8"/>
        <v>42334800</v>
      </c>
      <c r="H65" s="72">
        <f>SUM(H57:H64)</f>
        <v>0</v>
      </c>
      <c r="I65" s="75">
        <f t="shared" si="8"/>
        <v>791761147</v>
      </c>
      <c r="J65" s="82">
        <f t="shared" si="8"/>
        <v>46013810</v>
      </c>
      <c r="K65" s="72">
        <f t="shared" si="8"/>
        <v>41887403</v>
      </c>
      <c r="L65" s="73">
        <f t="shared" si="8"/>
        <v>42510193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37323413</v>
      </c>
      <c r="D68" s="60">
        <v>35209392</v>
      </c>
      <c r="E68" s="61">
        <v>36292326</v>
      </c>
      <c r="F68" s="62">
        <v>4640558</v>
      </c>
      <c r="G68" s="60">
        <v>4449638</v>
      </c>
      <c r="H68" s="60"/>
      <c r="I68" s="63">
        <v>37195172</v>
      </c>
      <c r="J68" s="64">
        <v>5473682</v>
      </c>
      <c r="K68" s="60">
        <v>5919266</v>
      </c>
      <c r="L68" s="61">
        <v>6218733</v>
      </c>
    </row>
    <row r="69" spans="1:12" ht="13.5">
      <c r="A69" s="84" t="s">
        <v>43</v>
      </c>
      <c r="B69" s="39" t="s">
        <v>44</v>
      </c>
      <c r="C69" s="60">
        <f>SUM(C75:C79)</f>
        <v>7635683</v>
      </c>
      <c r="D69" s="60">
        <f aca="true" t="shared" si="9" ref="D69:L69">SUM(D75:D79)</f>
        <v>12342291</v>
      </c>
      <c r="E69" s="61">
        <f t="shared" si="9"/>
        <v>13045458</v>
      </c>
      <c r="F69" s="62">
        <f t="shared" si="9"/>
        <v>23943849</v>
      </c>
      <c r="G69" s="60">
        <f t="shared" si="9"/>
        <v>0</v>
      </c>
      <c r="H69" s="60">
        <f>SUM(H75:H79)</f>
        <v>692880</v>
      </c>
      <c r="I69" s="63">
        <f t="shared" si="9"/>
        <v>14240666</v>
      </c>
      <c r="J69" s="64">
        <f t="shared" si="9"/>
        <v>19030000</v>
      </c>
      <c r="K69" s="60">
        <f t="shared" si="9"/>
        <v>19070000</v>
      </c>
      <c r="L69" s="61">
        <f t="shared" si="9"/>
        <v>19909000</v>
      </c>
    </row>
    <row r="70" spans="1:12" ht="13.5">
      <c r="A70" s="79" t="s">
        <v>19</v>
      </c>
      <c r="B70" s="47"/>
      <c r="C70" s="6"/>
      <c r="D70" s="6"/>
      <c r="E70" s="7">
        <v>34291</v>
      </c>
      <c r="F70" s="8">
        <v>2410000</v>
      </c>
      <c r="G70" s="6"/>
      <c r="H70" s="6"/>
      <c r="I70" s="9">
        <v>5704219</v>
      </c>
      <c r="J70" s="10"/>
      <c r="K70" s="6"/>
      <c r="L70" s="7"/>
    </row>
    <row r="71" spans="1:12" ht="13.5">
      <c r="A71" s="79" t="s">
        <v>20</v>
      </c>
      <c r="B71" s="47"/>
      <c r="C71" s="6"/>
      <c r="D71" s="6"/>
      <c r="E71" s="7">
        <v>1252987</v>
      </c>
      <c r="F71" s="8">
        <v>3217500</v>
      </c>
      <c r="G71" s="6"/>
      <c r="H71" s="6">
        <v>74022</v>
      </c>
      <c r="I71" s="9">
        <v>3250892</v>
      </c>
      <c r="J71" s="10"/>
      <c r="K71" s="6"/>
      <c r="L71" s="7"/>
    </row>
    <row r="72" spans="1:12" ht="13.5">
      <c r="A72" s="79" t="s">
        <v>21</v>
      </c>
      <c r="B72" s="47"/>
      <c r="C72" s="6"/>
      <c r="D72" s="6"/>
      <c r="E72" s="7">
        <v>4515056</v>
      </c>
      <c r="F72" s="8">
        <v>1436528</v>
      </c>
      <c r="G72" s="6"/>
      <c r="H72" s="6"/>
      <c r="I72" s="9">
        <v>1022563</v>
      </c>
      <c r="J72" s="10">
        <v>19030000</v>
      </c>
      <c r="K72" s="6">
        <v>19070000</v>
      </c>
      <c r="L72" s="7">
        <v>19909000</v>
      </c>
    </row>
    <row r="73" spans="1:12" ht="13.5">
      <c r="A73" s="79" t="s">
        <v>22</v>
      </c>
      <c r="B73" s="47"/>
      <c r="C73" s="6"/>
      <c r="D73" s="6"/>
      <c r="E73" s="7"/>
      <c r="F73" s="8">
        <v>1400000</v>
      </c>
      <c r="G73" s="6"/>
      <c r="H73" s="6"/>
      <c r="I73" s="9">
        <v>45968</v>
      </c>
      <c r="J73" s="10"/>
      <c r="K73" s="6"/>
      <c r="L73" s="7"/>
    </row>
    <row r="74" spans="1:12" ht="13.5">
      <c r="A74" s="79" t="s">
        <v>23</v>
      </c>
      <c r="B74" s="47"/>
      <c r="C74" s="6"/>
      <c r="D74" s="6"/>
      <c r="E74" s="7">
        <v>154178</v>
      </c>
      <c r="F74" s="8">
        <v>710000</v>
      </c>
      <c r="G74" s="6"/>
      <c r="H74" s="6"/>
      <c r="I74" s="9">
        <v>1256566</v>
      </c>
      <c r="J74" s="10"/>
      <c r="K74" s="6"/>
      <c r="L74" s="7"/>
    </row>
    <row r="75" spans="1:12" ht="13.5">
      <c r="A75" s="85" t="s">
        <v>24</v>
      </c>
      <c r="B75" s="47"/>
      <c r="C75" s="21">
        <f>SUM(C70:C74)</f>
        <v>0</v>
      </c>
      <c r="D75" s="21">
        <f aca="true" t="shared" si="10" ref="D75:L75">SUM(D70:D74)</f>
        <v>0</v>
      </c>
      <c r="E75" s="22">
        <f t="shared" si="10"/>
        <v>5956512</v>
      </c>
      <c r="F75" s="23">
        <f t="shared" si="10"/>
        <v>9174028</v>
      </c>
      <c r="G75" s="21">
        <f t="shared" si="10"/>
        <v>0</v>
      </c>
      <c r="H75" s="21">
        <f>SUM(H70:H74)</f>
        <v>74022</v>
      </c>
      <c r="I75" s="24">
        <f t="shared" si="10"/>
        <v>11280208</v>
      </c>
      <c r="J75" s="25">
        <f t="shared" si="10"/>
        <v>19030000</v>
      </c>
      <c r="K75" s="21">
        <f t="shared" si="10"/>
        <v>19070000</v>
      </c>
      <c r="L75" s="22">
        <f t="shared" si="10"/>
        <v>19909000</v>
      </c>
    </row>
    <row r="76" spans="1:12" ht="13.5">
      <c r="A76" s="86" t="s">
        <v>25</v>
      </c>
      <c r="B76" s="39"/>
      <c r="C76" s="6"/>
      <c r="D76" s="6"/>
      <c r="E76" s="7">
        <v>8406</v>
      </c>
      <c r="F76" s="8"/>
      <c r="G76" s="6"/>
      <c r="H76" s="6"/>
      <c r="I76" s="9">
        <v>5496</v>
      </c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7635683</v>
      </c>
      <c r="D79" s="6">
        <v>12342291</v>
      </c>
      <c r="E79" s="7">
        <v>7080540</v>
      </c>
      <c r="F79" s="8">
        <v>14769821</v>
      </c>
      <c r="G79" s="6"/>
      <c r="H79" s="6">
        <v>618858</v>
      </c>
      <c r="I79" s="9">
        <v>2954962</v>
      </c>
      <c r="J79" s="10"/>
      <c r="K79" s="6"/>
      <c r="L79" s="7"/>
    </row>
    <row r="80" spans="1:12" ht="13.5">
      <c r="A80" s="87" t="s">
        <v>46</v>
      </c>
      <c r="B80" s="71"/>
      <c r="C80" s="72">
        <f>SUM(C68:C69)</f>
        <v>44959096</v>
      </c>
      <c r="D80" s="72">
        <f aca="true" t="shared" si="11" ref="D80:L80">SUM(D68:D69)</f>
        <v>47551683</v>
      </c>
      <c r="E80" s="73">
        <f t="shared" si="11"/>
        <v>49337784</v>
      </c>
      <c r="F80" s="74">
        <f t="shared" si="11"/>
        <v>28584407</v>
      </c>
      <c r="G80" s="72">
        <f t="shared" si="11"/>
        <v>4449638</v>
      </c>
      <c r="H80" s="72">
        <f>SUM(H68:H69)</f>
        <v>692880</v>
      </c>
      <c r="I80" s="75">
        <f t="shared" si="11"/>
        <v>51435838</v>
      </c>
      <c r="J80" s="76">
        <f t="shared" si="11"/>
        <v>24503682</v>
      </c>
      <c r="K80" s="72">
        <f t="shared" si="11"/>
        <v>24989266</v>
      </c>
      <c r="L80" s="73">
        <f t="shared" si="11"/>
        <v>26127733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91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2.2467217880437698</v>
      </c>
      <c r="K82" s="95">
        <f t="shared" si="12"/>
        <v>2.487730333875303</v>
      </c>
      <c r="L82" s="96">
        <f t="shared" si="12"/>
        <v>2.8258626126831525</v>
      </c>
    </row>
    <row r="83" spans="1:12" ht="13.5">
      <c r="A83" s="93" t="s">
        <v>92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5.817172060781025</v>
      </c>
      <c r="K83" s="95">
        <f t="shared" si="13"/>
        <v>5.047483927905926</v>
      </c>
      <c r="L83" s="96">
        <f t="shared" si="13"/>
        <v>5.049074948224984</v>
      </c>
    </row>
    <row r="84" spans="1:12" ht="13.5">
      <c r="A84" s="93" t="s">
        <v>93</v>
      </c>
      <c r="B84" s="94"/>
      <c r="C84" s="95">
        <f aca="true" t="shared" si="14" ref="C84:L84">IF(ISERROR(ROUND(C69/C65,3)),0,(ROUND(C69/C65,3)))</f>
        <v>0.01</v>
      </c>
      <c r="D84" s="95">
        <f t="shared" si="14"/>
        <v>0.016</v>
      </c>
      <c r="E84" s="96">
        <f t="shared" si="14"/>
        <v>0.017</v>
      </c>
      <c r="F84" s="97">
        <f t="shared" si="14"/>
        <v>0.642</v>
      </c>
      <c r="G84" s="95">
        <f t="shared" si="14"/>
        <v>0</v>
      </c>
      <c r="H84" s="95">
        <f t="shared" si="14"/>
        <v>0</v>
      </c>
      <c r="I84" s="98">
        <f t="shared" si="14"/>
        <v>0.018</v>
      </c>
      <c r="J84" s="99">
        <f t="shared" si="14"/>
        <v>0.414</v>
      </c>
      <c r="K84" s="95">
        <f t="shared" si="14"/>
        <v>0.455</v>
      </c>
      <c r="L84" s="96">
        <f t="shared" si="14"/>
        <v>0.468</v>
      </c>
    </row>
    <row r="85" spans="1:12" ht="13.5">
      <c r="A85" s="93" t="s">
        <v>94</v>
      </c>
      <c r="B85" s="94"/>
      <c r="C85" s="95">
        <f aca="true" t="shared" si="15" ref="C85:L85">IF(ISERROR(ROUND((C20+C69)/C65,2)),0,(ROUND((C20+C69)/C65,2)))</f>
        <v>0.01</v>
      </c>
      <c r="D85" s="95">
        <f t="shared" si="15"/>
        <v>0.02</v>
      </c>
      <c r="E85" s="96">
        <f t="shared" si="15"/>
        <v>0.02</v>
      </c>
      <c r="F85" s="97">
        <f t="shared" si="15"/>
        <v>0.64</v>
      </c>
      <c r="G85" s="95">
        <f t="shared" si="15"/>
        <v>0</v>
      </c>
      <c r="H85" s="95">
        <f t="shared" si="15"/>
        <v>0</v>
      </c>
      <c r="I85" s="98">
        <f t="shared" si="15"/>
        <v>0.02</v>
      </c>
      <c r="J85" s="99">
        <f t="shared" si="15"/>
        <v>1.11</v>
      </c>
      <c r="K85" s="95">
        <f t="shared" si="15"/>
        <v>1.17</v>
      </c>
      <c r="L85" s="96">
        <f t="shared" si="15"/>
        <v>1.21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/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>
        <v>9885395</v>
      </c>
      <c r="I92" s="9"/>
      <c r="J92" s="10"/>
      <c r="K92" s="6"/>
      <c r="L92" s="26"/>
    </row>
    <row r="93" spans="1:12" ht="13.5">
      <c r="A93" s="87" t="s">
        <v>103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0</v>
      </c>
      <c r="G93" s="72">
        <f t="shared" si="16"/>
        <v>0</v>
      </c>
      <c r="H93" s="72">
        <f>SUM(H89:H92)</f>
        <v>9885395</v>
      </c>
      <c r="I93" s="75">
        <f t="shared" si="16"/>
        <v>0</v>
      </c>
      <c r="J93" s="76">
        <f t="shared" si="16"/>
        <v>0</v>
      </c>
      <c r="K93" s="72">
        <f t="shared" si="16"/>
        <v>0</v>
      </c>
      <c r="L93" s="121">
        <f t="shared" si="16"/>
        <v>0</v>
      </c>
    </row>
    <row r="94" spans="1:12" ht="13.5">
      <c r="A94" s="1" t="s">
        <v>95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96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97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98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99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100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101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102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57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7186485</v>
      </c>
      <c r="D5" s="40">
        <f aca="true" t="shared" si="0" ref="D5:L5">SUM(D11:D18)</f>
        <v>5743385</v>
      </c>
      <c r="E5" s="41">
        <f t="shared" si="0"/>
        <v>3329865</v>
      </c>
      <c r="F5" s="42">
        <f t="shared" si="0"/>
        <v>20637000</v>
      </c>
      <c r="G5" s="40">
        <f t="shared" si="0"/>
        <v>7902262</v>
      </c>
      <c r="H5" s="40">
        <f>SUM(H11:H18)</f>
        <v>6907138</v>
      </c>
      <c r="I5" s="43">
        <f t="shared" si="0"/>
        <v>5854166</v>
      </c>
      <c r="J5" s="44">
        <f t="shared" si="0"/>
        <v>8861249</v>
      </c>
      <c r="K5" s="40">
        <f t="shared" si="0"/>
        <v>0</v>
      </c>
      <c r="L5" s="41">
        <f t="shared" si="0"/>
        <v>0</v>
      </c>
    </row>
    <row r="6" spans="1:12" ht="13.5">
      <c r="A6" s="46" t="s">
        <v>19</v>
      </c>
      <c r="B6" s="47"/>
      <c r="C6" s="6"/>
      <c r="D6" s="6"/>
      <c r="E6" s="7"/>
      <c r="F6" s="8"/>
      <c r="G6" s="6"/>
      <c r="H6" s="6">
        <v>3440675</v>
      </c>
      <c r="I6" s="9"/>
      <c r="J6" s="10"/>
      <c r="K6" s="6"/>
      <c r="L6" s="7"/>
    </row>
    <row r="7" spans="1:12" ht="13.5">
      <c r="A7" s="46" t="s">
        <v>20</v>
      </c>
      <c r="B7" s="47"/>
      <c r="C7" s="6"/>
      <c r="D7" s="6"/>
      <c r="E7" s="7"/>
      <c r="F7" s="8">
        <v>985000</v>
      </c>
      <c r="G7" s="6"/>
      <c r="H7" s="6"/>
      <c r="I7" s="9"/>
      <c r="J7" s="10"/>
      <c r="K7" s="6"/>
      <c r="L7" s="7"/>
    </row>
    <row r="8" spans="1:12" ht="13.5">
      <c r="A8" s="46" t="s">
        <v>21</v>
      </c>
      <c r="B8" s="47"/>
      <c r="C8" s="6"/>
      <c r="D8" s="6"/>
      <c r="E8" s="7"/>
      <c r="F8" s="8">
        <v>300000</v>
      </c>
      <c r="G8" s="6"/>
      <c r="H8" s="6"/>
      <c r="I8" s="9"/>
      <c r="J8" s="10">
        <v>517090</v>
      </c>
      <c r="K8" s="6"/>
      <c r="L8" s="7"/>
    </row>
    <row r="9" spans="1:12" ht="13.5">
      <c r="A9" s="46" t="s">
        <v>22</v>
      </c>
      <c r="B9" s="47"/>
      <c r="C9" s="6"/>
      <c r="D9" s="6"/>
      <c r="E9" s="7"/>
      <c r="F9" s="8"/>
      <c r="G9" s="6"/>
      <c r="H9" s="6">
        <v>67656</v>
      </c>
      <c r="I9" s="9"/>
      <c r="J9" s="10"/>
      <c r="K9" s="6"/>
      <c r="L9" s="7"/>
    </row>
    <row r="10" spans="1:12" ht="13.5">
      <c r="A10" s="46" t="s">
        <v>23</v>
      </c>
      <c r="B10" s="47"/>
      <c r="C10" s="6"/>
      <c r="D10" s="6"/>
      <c r="E10" s="7"/>
      <c r="F10" s="8"/>
      <c r="G10" s="6"/>
      <c r="H10" s="6"/>
      <c r="I10" s="9"/>
      <c r="J10" s="10"/>
      <c r="K10" s="6"/>
      <c r="L10" s="7"/>
    </row>
    <row r="11" spans="1:12" ht="13.5">
      <c r="A11" s="48" t="s">
        <v>24</v>
      </c>
      <c r="B11" s="47"/>
      <c r="C11" s="21">
        <f>SUM(C6:C10)</f>
        <v>0</v>
      </c>
      <c r="D11" s="21">
        <f aca="true" t="shared" si="1" ref="D11:L11">SUM(D6:D10)</f>
        <v>0</v>
      </c>
      <c r="E11" s="22">
        <f t="shared" si="1"/>
        <v>0</v>
      </c>
      <c r="F11" s="23">
        <f t="shared" si="1"/>
        <v>1285000</v>
      </c>
      <c r="G11" s="21">
        <f t="shared" si="1"/>
        <v>0</v>
      </c>
      <c r="H11" s="21">
        <f>SUM(H6:H10)</f>
        <v>3508331</v>
      </c>
      <c r="I11" s="24">
        <f t="shared" si="1"/>
        <v>0</v>
      </c>
      <c r="J11" s="25">
        <f t="shared" si="1"/>
        <v>517090</v>
      </c>
      <c r="K11" s="21">
        <f t="shared" si="1"/>
        <v>0</v>
      </c>
      <c r="L11" s="22">
        <f t="shared" si="1"/>
        <v>0</v>
      </c>
    </row>
    <row r="12" spans="1:12" ht="13.5">
      <c r="A12" s="49" t="s">
        <v>25</v>
      </c>
      <c r="B12" s="39"/>
      <c r="C12" s="6"/>
      <c r="D12" s="6"/>
      <c r="E12" s="7"/>
      <c r="F12" s="8"/>
      <c r="G12" s="6"/>
      <c r="H12" s="6">
        <v>228973</v>
      </c>
      <c r="I12" s="9"/>
      <c r="J12" s="10">
        <v>1050000</v>
      </c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7186485</v>
      </c>
      <c r="D15" s="6">
        <v>5391430</v>
      </c>
      <c r="E15" s="7">
        <v>3144238</v>
      </c>
      <c r="F15" s="8">
        <v>19102000</v>
      </c>
      <c r="G15" s="6">
        <v>5567808</v>
      </c>
      <c r="H15" s="6">
        <v>2775188</v>
      </c>
      <c r="I15" s="9">
        <v>4777427</v>
      </c>
      <c r="J15" s="10">
        <v>7234159</v>
      </c>
      <c r="K15" s="6"/>
      <c r="L15" s="7"/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>
        <v>351955</v>
      </c>
      <c r="E18" s="17">
        <v>185627</v>
      </c>
      <c r="F18" s="18">
        <v>250000</v>
      </c>
      <c r="G18" s="16">
        <v>2334454</v>
      </c>
      <c r="H18" s="16">
        <v>394646</v>
      </c>
      <c r="I18" s="19">
        <v>1076739</v>
      </c>
      <c r="J18" s="20">
        <v>60000</v>
      </c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21378473</v>
      </c>
      <c r="D20" s="53">
        <f aca="true" t="shared" si="2" ref="D20:L20">SUM(D26:D33)</f>
        <v>38889563</v>
      </c>
      <c r="E20" s="54">
        <f t="shared" si="2"/>
        <v>30905033</v>
      </c>
      <c r="F20" s="55">
        <f t="shared" si="2"/>
        <v>32160000</v>
      </c>
      <c r="G20" s="53">
        <f t="shared" si="2"/>
        <v>38466585</v>
      </c>
      <c r="H20" s="53">
        <f>SUM(H26:H33)</f>
        <v>21908237</v>
      </c>
      <c r="I20" s="56">
        <f t="shared" si="2"/>
        <v>30145714</v>
      </c>
      <c r="J20" s="57">
        <f t="shared" si="2"/>
        <v>69293799</v>
      </c>
      <c r="K20" s="53">
        <f t="shared" si="2"/>
        <v>76236900</v>
      </c>
      <c r="L20" s="54">
        <f t="shared" si="2"/>
        <v>80742200</v>
      </c>
    </row>
    <row r="21" spans="1:12" ht="13.5">
      <c r="A21" s="46" t="s">
        <v>19</v>
      </c>
      <c r="B21" s="47"/>
      <c r="C21" s="6"/>
      <c r="D21" s="6">
        <v>3925501</v>
      </c>
      <c r="E21" s="7">
        <v>17689247</v>
      </c>
      <c r="F21" s="8">
        <v>10632000</v>
      </c>
      <c r="G21" s="6">
        <v>14579459</v>
      </c>
      <c r="H21" s="6">
        <v>15052712</v>
      </c>
      <c r="I21" s="9">
        <v>18518417</v>
      </c>
      <c r="J21" s="10">
        <v>37629490</v>
      </c>
      <c r="K21" s="6">
        <v>44843103</v>
      </c>
      <c r="L21" s="7">
        <v>48422717</v>
      </c>
    </row>
    <row r="22" spans="1:12" ht="13.5">
      <c r="A22" s="46" t="s">
        <v>20</v>
      </c>
      <c r="B22" s="47"/>
      <c r="C22" s="6"/>
      <c r="D22" s="6">
        <v>3938467</v>
      </c>
      <c r="E22" s="7">
        <v>6381942</v>
      </c>
      <c r="F22" s="8">
        <v>9000000</v>
      </c>
      <c r="G22" s="6">
        <v>10750000</v>
      </c>
      <c r="H22" s="6">
        <v>2323894</v>
      </c>
      <c r="I22" s="9">
        <v>6146224</v>
      </c>
      <c r="J22" s="10">
        <v>13000000</v>
      </c>
      <c r="K22" s="6">
        <v>13000000</v>
      </c>
      <c r="L22" s="7">
        <v>13000000</v>
      </c>
    </row>
    <row r="23" spans="1:12" ht="13.5">
      <c r="A23" s="46" t="s">
        <v>21</v>
      </c>
      <c r="B23" s="47"/>
      <c r="C23" s="6"/>
      <c r="D23" s="6">
        <v>10447192</v>
      </c>
      <c r="E23" s="7">
        <v>1041505</v>
      </c>
      <c r="F23" s="8">
        <v>2074000</v>
      </c>
      <c r="G23" s="6">
        <v>1557710</v>
      </c>
      <c r="H23" s="6">
        <v>294976</v>
      </c>
      <c r="I23" s="9">
        <v>37776</v>
      </c>
      <c r="J23" s="10">
        <v>12629208</v>
      </c>
      <c r="K23" s="6">
        <v>13728064</v>
      </c>
      <c r="L23" s="7">
        <v>14418942</v>
      </c>
    </row>
    <row r="24" spans="1:12" ht="13.5">
      <c r="A24" s="46" t="s">
        <v>22</v>
      </c>
      <c r="B24" s="47"/>
      <c r="C24" s="6"/>
      <c r="D24" s="6">
        <v>19578240</v>
      </c>
      <c r="E24" s="7"/>
      <c r="F24" s="8">
        <v>9204000</v>
      </c>
      <c r="G24" s="6">
        <v>9627960</v>
      </c>
      <c r="H24" s="6">
        <v>3057613</v>
      </c>
      <c r="I24" s="9">
        <v>3825153</v>
      </c>
      <c r="J24" s="10">
        <v>4468010</v>
      </c>
      <c r="K24" s="6">
        <v>4665733</v>
      </c>
      <c r="L24" s="7">
        <v>4900541</v>
      </c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>
        <v>143134</v>
      </c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37889400</v>
      </c>
      <c r="E26" s="22">
        <f t="shared" si="3"/>
        <v>25112694</v>
      </c>
      <c r="F26" s="23">
        <f t="shared" si="3"/>
        <v>30910000</v>
      </c>
      <c r="G26" s="21">
        <f t="shared" si="3"/>
        <v>36515129</v>
      </c>
      <c r="H26" s="21">
        <f>SUM(H21:H25)</f>
        <v>20872329</v>
      </c>
      <c r="I26" s="24">
        <f t="shared" si="3"/>
        <v>28527570</v>
      </c>
      <c r="J26" s="25">
        <f t="shared" si="3"/>
        <v>67726708</v>
      </c>
      <c r="K26" s="21">
        <f t="shared" si="3"/>
        <v>76236900</v>
      </c>
      <c r="L26" s="22">
        <f t="shared" si="3"/>
        <v>80742200</v>
      </c>
    </row>
    <row r="27" spans="1:12" ht="13.5">
      <c r="A27" s="49" t="s">
        <v>25</v>
      </c>
      <c r="B27" s="59"/>
      <c r="C27" s="6"/>
      <c r="D27" s="6">
        <v>1000163</v>
      </c>
      <c r="E27" s="7">
        <v>5792339</v>
      </c>
      <c r="F27" s="8">
        <v>1250000</v>
      </c>
      <c r="G27" s="6">
        <v>1951456</v>
      </c>
      <c r="H27" s="6">
        <v>1035908</v>
      </c>
      <c r="I27" s="9">
        <v>1009074</v>
      </c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>
        <v>21378473</v>
      </c>
      <c r="D30" s="6"/>
      <c r="E30" s="7"/>
      <c r="F30" s="8"/>
      <c r="G30" s="6"/>
      <c r="H30" s="6"/>
      <c r="I30" s="9">
        <v>149070</v>
      </c>
      <c r="J30" s="10">
        <v>1567091</v>
      </c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>
        <v>460000</v>
      </c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0</v>
      </c>
      <c r="D36" s="6">
        <f t="shared" si="4"/>
        <v>3925501</v>
      </c>
      <c r="E36" s="7">
        <f t="shared" si="4"/>
        <v>17689247</v>
      </c>
      <c r="F36" s="8">
        <f t="shared" si="4"/>
        <v>10632000</v>
      </c>
      <c r="G36" s="6">
        <f t="shared" si="4"/>
        <v>14579459</v>
      </c>
      <c r="H36" s="6">
        <f>H6+H21</f>
        <v>18493387</v>
      </c>
      <c r="I36" s="9">
        <f t="shared" si="4"/>
        <v>18518417</v>
      </c>
      <c r="J36" s="10">
        <f t="shared" si="4"/>
        <v>37629490</v>
      </c>
      <c r="K36" s="6">
        <f t="shared" si="4"/>
        <v>44843103</v>
      </c>
      <c r="L36" s="7">
        <f t="shared" si="4"/>
        <v>48422717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3938467</v>
      </c>
      <c r="E37" s="7">
        <f t="shared" si="4"/>
        <v>6381942</v>
      </c>
      <c r="F37" s="8">
        <f t="shared" si="4"/>
        <v>9985000</v>
      </c>
      <c r="G37" s="6">
        <f t="shared" si="4"/>
        <v>10750000</v>
      </c>
      <c r="H37" s="6">
        <f>H7+H22</f>
        <v>2323894</v>
      </c>
      <c r="I37" s="9">
        <f t="shared" si="4"/>
        <v>6146224</v>
      </c>
      <c r="J37" s="10">
        <f t="shared" si="4"/>
        <v>13000000</v>
      </c>
      <c r="K37" s="6">
        <f t="shared" si="4"/>
        <v>13000000</v>
      </c>
      <c r="L37" s="7">
        <f t="shared" si="4"/>
        <v>13000000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10447192</v>
      </c>
      <c r="E38" s="7">
        <f t="shared" si="4"/>
        <v>1041505</v>
      </c>
      <c r="F38" s="8">
        <f t="shared" si="4"/>
        <v>2374000</v>
      </c>
      <c r="G38" s="6">
        <f t="shared" si="4"/>
        <v>1557710</v>
      </c>
      <c r="H38" s="6">
        <f>H8+H23</f>
        <v>294976</v>
      </c>
      <c r="I38" s="9">
        <f t="shared" si="4"/>
        <v>37776</v>
      </c>
      <c r="J38" s="10">
        <f t="shared" si="4"/>
        <v>13146298</v>
      </c>
      <c r="K38" s="6">
        <f t="shared" si="4"/>
        <v>13728064</v>
      </c>
      <c r="L38" s="7">
        <f t="shared" si="4"/>
        <v>14418942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19578240</v>
      </c>
      <c r="E39" s="7">
        <f t="shared" si="4"/>
        <v>0</v>
      </c>
      <c r="F39" s="8">
        <f t="shared" si="4"/>
        <v>9204000</v>
      </c>
      <c r="G39" s="6">
        <f t="shared" si="4"/>
        <v>9627960</v>
      </c>
      <c r="H39" s="6">
        <f>H9+H24</f>
        <v>3125269</v>
      </c>
      <c r="I39" s="9">
        <f t="shared" si="4"/>
        <v>3825153</v>
      </c>
      <c r="J39" s="10">
        <f t="shared" si="4"/>
        <v>4468010</v>
      </c>
      <c r="K39" s="6">
        <f t="shared" si="4"/>
        <v>4665733</v>
      </c>
      <c r="L39" s="7">
        <f t="shared" si="4"/>
        <v>4900541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0</v>
      </c>
      <c r="E40" s="7">
        <f t="shared" si="4"/>
        <v>0</v>
      </c>
      <c r="F40" s="8">
        <f t="shared" si="4"/>
        <v>0</v>
      </c>
      <c r="G40" s="6">
        <f t="shared" si="4"/>
        <v>0</v>
      </c>
      <c r="H40" s="6">
        <f>H10+H25</f>
        <v>143134</v>
      </c>
      <c r="I40" s="9">
        <f t="shared" si="4"/>
        <v>0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0</v>
      </c>
      <c r="D41" s="21">
        <f aca="true" t="shared" si="5" ref="D41:L41">SUM(D36:D40)</f>
        <v>37889400</v>
      </c>
      <c r="E41" s="22">
        <f t="shared" si="5"/>
        <v>25112694</v>
      </c>
      <c r="F41" s="23">
        <f t="shared" si="5"/>
        <v>32195000</v>
      </c>
      <c r="G41" s="21">
        <f t="shared" si="5"/>
        <v>36515129</v>
      </c>
      <c r="H41" s="21">
        <f>SUM(H36:H40)</f>
        <v>24380660</v>
      </c>
      <c r="I41" s="24">
        <f t="shared" si="5"/>
        <v>28527570</v>
      </c>
      <c r="J41" s="25">
        <f t="shared" si="5"/>
        <v>68243798</v>
      </c>
      <c r="K41" s="21">
        <f t="shared" si="5"/>
        <v>76236900</v>
      </c>
      <c r="L41" s="22">
        <f t="shared" si="5"/>
        <v>80742200</v>
      </c>
    </row>
    <row r="42" spans="1:12" ht="13.5">
      <c r="A42" s="49" t="s">
        <v>25</v>
      </c>
      <c r="B42" s="39"/>
      <c r="C42" s="6">
        <f t="shared" si="4"/>
        <v>0</v>
      </c>
      <c r="D42" s="6">
        <f t="shared" si="4"/>
        <v>1000163</v>
      </c>
      <c r="E42" s="61">
        <f t="shared" si="4"/>
        <v>5792339</v>
      </c>
      <c r="F42" s="62">
        <f t="shared" si="4"/>
        <v>1250000</v>
      </c>
      <c r="G42" s="60">
        <f t="shared" si="4"/>
        <v>1951456</v>
      </c>
      <c r="H42" s="60">
        <f t="shared" si="4"/>
        <v>1264881</v>
      </c>
      <c r="I42" s="63">
        <f t="shared" si="4"/>
        <v>1009074</v>
      </c>
      <c r="J42" s="64">
        <f t="shared" si="4"/>
        <v>1050000</v>
      </c>
      <c r="K42" s="60">
        <f t="shared" si="4"/>
        <v>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28564958</v>
      </c>
      <c r="D45" s="6">
        <f t="shared" si="4"/>
        <v>5391430</v>
      </c>
      <c r="E45" s="61">
        <f t="shared" si="4"/>
        <v>3144238</v>
      </c>
      <c r="F45" s="62">
        <f t="shared" si="4"/>
        <v>19102000</v>
      </c>
      <c r="G45" s="60">
        <f t="shared" si="4"/>
        <v>5567808</v>
      </c>
      <c r="H45" s="60">
        <f t="shared" si="4"/>
        <v>2775188</v>
      </c>
      <c r="I45" s="63">
        <f t="shared" si="4"/>
        <v>4926497</v>
      </c>
      <c r="J45" s="64">
        <f t="shared" si="4"/>
        <v>8801250</v>
      </c>
      <c r="K45" s="60">
        <f t="shared" si="4"/>
        <v>0</v>
      </c>
      <c r="L45" s="61">
        <f t="shared" si="4"/>
        <v>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351955</v>
      </c>
      <c r="E48" s="61">
        <f t="shared" si="4"/>
        <v>185627</v>
      </c>
      <c r="F48" s="62">
        <f t="shared" si="4"/>
        <v>250000</v>
      </c>
      <c r="G48" s="60">
        <f t="shared" si="4"/>
        <v>2334454</v>
      </c>
      <c r="H48" s="60">
        <f t="shared" si="4"/>
        <v>394646</v>
      </c>
      <c r="I48" s="63">
        <f t="shared" si="4"/>
        <v>1536739</v>
      </c>
      <c r="J48" s="64">
        <f t="shared" si="4"/>
        <v>60000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28564958</v>
      </c>
      <c r="D49" s="72">
        <f aca="true" t="shared" si="6" ref="D49:L49">SUM(D41:D48)</f>
        <v>44632948</v>
      </c>
      <c r="E49" s="73">
        <f t="shared" si="6"/>
        <v>34234898</v>
      </c>
      <c r="F49" s="74">
        <f t="shared" si="6"/>
        <v>52797000</v>
      </c>
      <c r="G49" s="72">
        <f t="shared" si="6"/>
        <v>46368847</v>
      </c>
      <c r="H49" s="72">
        <f>SUM(H41:H48)</f>
        <v>28815375</v>
      </c>
      <c r="I49" s="75">
        <f t="shared" si="6"/>
        <v>35999880</v>
      </c>
      <c r="J49" s="76">
        <f t="shared" si="6"/>
        <v>78155048</v>
      </c>
      <c r="K49" s="72">
        <f t="shared" si="6"/>
        <v>76236900</v>
      </c>
      <c r="L49" s="73">
        <f t="shared" si="6"/>
        <v>80742200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355949487</v>
      </c>
      <c r="D52" s="6">
        <v>367413463</v>
      </c>
      <c r="E52" s="7">
        <v>79524181</v>
      </c>
      <c r="F52" s="8"/>
      <c r="G52" s="6">
        <v>3947459</v>
      </c>
      <c r="H52" s="6"/>
      <c r="I52" s="9">
        <v>87362308</v>
      </c>
      <c r="J52" s="10">
        <v>119965689</v>
      </c>
      <c r="K52" s="6">
        <v>158201200</v>
      </c>
      <c r="L52" s="7">
        <v>213231509</v>
      </c>
    </row>
    <row r="53" spans="1:12" ht="13.5">
      <c r="A53" s="79" t="s">
        <v>20</v>
      </c>
      <c r="B53" s="47"/>
      <c r="C53" s="6"/>
      <c r="D53" s="6">
        <v>11525912</v>
      </c>
      <c r="E53" s="7">
        <v>23467884</v>
      </c>
      <c r="F53" s="8"/>
      <c r="G53" s="6">
        <v>765000</v>
      </c>
      <c r="H53" s="6"/>
      <c r="I53" s="9">
        <v>27215633</v>
      </c>
      <c r="J53" s="10">
        <v>44706898</v>
      </c>
      <c r="K53" s="6">
        <v>54503008</v>
      </c>
      <c r="L53" s="7">
        <v>64299118</v>
      </c>
    </row>
    <row r="54" spans="1:12" ht="13.5">
      <c r="A54" s="79" t="s">
        <v>21</v>
      </c>
      <c r="B54" s="47"/>
      <c r="C54" s="6"/>
      <c r="D54" s="6">
        <v>10447192</v>
      </c>
      <c r="E54" s="7">
        <v>149889905</v>
      </c>
      <c r="F54" s="8"/>
      <c r="G54" s="6">
        <v>-816290</v>
      </c>
      <c r="H54" s="6"/>
      <c r="I54" s="9">
        <v>145314840</v>
      </c>
      <c r="J54" s="10">
        <v>154962029</v>
      </c>
      <c r="K54" s="6">
        <v>163117919</v>
      </c>
      <c r="L54" s="7">
        <v>171964687</v>
      </c>
    </row>
    <row r="55" spans="1:12" ht="13.5">
      <c r="A55" s="79" t="s">
        <v>22</v>
      </c>
      <c r="B55" s="47"/>
      <c r="C55" s="6"/>
      <c r="D55" s="6">
        <v>19578240</v>
      </c>
      <c r="E55" s="7">
        <v>149337577</v>
      </c>
      <c r="F55" s="8"/>
      <c r="G55" s="6">
        <v>423960</v>
      </c>
      <c r="H55" s="6"/>
      <c r="I55" s="9">
        <v>146624090</v>
      </c>
      <c r="J55" s="10">
        <v>150892884</v>
      </c>
      <c r="K55" s="6">
        <v>150558547</v>
      </c>
      <c r="L55" s="7">
        <v>150459018</v>
      </c>
    </row>
    <row r="56" spans="1:12" ht="13.5">
      <c r="A56" s="79" t="s">
        <v>23</v>
      </c>
      <c r="B56" s="47"/>
      <c r="C56" s="6">
        <v>96957430</v>
      </c>
      <c r="D56" s="6">
        <v>60392390</v>
      </c>
      <c r="E56" s="7">
        <v>43943211</v>
      </c>
      <c r="F56" s="8">
        <v>510652018</v>
      </c>
      <c r="G56" s="6">
        <v>510652018</v>
      </c>
      <c r="H56" s="6"/>
      <c r="I56" s="9">
        <v>42183615</v>
      </c>
      <c r="J56" s="10">
        <v>28547104</v>
      </c>
      <c r="K56" s="6">
        <v>26806831</v>
      </c>
      <c r="L56" s="7">
        <v>25066558</v>
      </c>
    </row>
    <row r="57" spans="1:12" ht="13.5">
      <c r="A57" s="80" t="s">
        <v>24</v>
      </c>
      <c r="B57" s="47"/>
      <c r="C57" s="21">
        <f>SUM(C52:C56)</f>
        <v>452906917</v>
      </c>
      <c r="D57" s="21">
        <f aca="true" t="shared" si="7" ref="D57:L57">SUM(D52:D56)</f>
        <v>469357197</v>
      </c>
      <c r="E57" s="22">
        <f t="shared" si="7"/>
        <v>446162758</v>
      </c>
      <c r="F57" s="23">
        <f t="shared" si="7"/>
        <v>510652018</v>
      </c>
      <c r="G57" s="21">
        <f t="shared" si="7"/>
        <v>514972147</v>
      </c>
      <c r="H57" s="21">
        <f>SUM(H52:H56)</f>
        <v>0</v>
      </c>
      <c r="I57" s="24">
        <f t="shared" si="7"/>
        <v>448700486</v>
      </c>
      <c r="J57" s="25">
        <f t="shared" si="7"/>
        <v>499074604</v>
      </c>
      <c r="K57" s="21">
        <f t="shared" si="7"/>
        <v>553187505</v>
      </c>
      <c r="L57" s="22">
        <f t="shared" si="7"/>
        <v>625020890</v>
      </c>
    </row>
    <row r="58" spans="1:12" ht="13.5">
      <c r="A58" s="77" t="s">
        <v>25</v>
      </c>
      <c r="B58" s="39"/>
      <c r="C58" s="6"/>
      <c r="D58" s="6">
        <v>1000163</v>
      </c>
      <c r="E58" s="7">
        <v>5792339</v>
      </c>
      <c r="F58" s="8"/>
      <c r="G58" s="6">
        <v>701456</v>
      </c>
      <c r="H58" s="6"/>
      <c r="I58" s="9">
        <v>1009074</v>
      </c>
      <c r="J58" s="10">
        <v>33065948</v>
      </c>
      <c r="K58" s="6">
        <v>31859284</v>
      </c>
      <c r="L58" s="7">
        <v>30652620</v>
      </c>
    </row>
    <row r="59" spans="1:12" ht="13.5">
      <c r="A59" s="77" t="s">
        <v>26</v>
      </c>
      <c r="B59" s="39"/>
      <c r="C59" s="11">
        <v>322483</v>
      </c>
      <c r="D59" s="11">
        <v>322483</v>
      </c>
      <c r="E59" s="12">
        <v>322483</v>
      </c>
      <c r="F59" s="13"/>
      <c r="G59" s="11"/>
      <c r="H59" s="11"/>
      <c r="I59" s="14">
        <v>322483</v>
      </c>
      <c r="J59" s="15">
        <v>322483</v>
      </c>
      <c r="K59" s="11">
        <v>322483</v>
      </c>
      <c r="L59" s="12">
        <v>322483</v>
      </c>
    </row>
    <row r="60" spans="1:12" ht="13.5">
      <c r="A60" s="77" t="s">
        <v>27</v>
      </c>
      <c r="B60" s="39"/>
      <c r="C60" s="6">
        <v>22808300</v>
      </c>
      <c r="D60" s="6">
        <v>29856300</v>
      </c>
      <c r="E60" s="7">
        <v>29252700</v>
      </c>
      <c r="F60" s="8">
        <v>22808300</v>
      </c>
      <c r="G60" s="6">
        <v>29856300</v>
      </c>
      <c r="H60" s="6"/>
      <c r="I60" s="9">
        <v>29250200</v>
      </c>
      <c r="J60" s="10">
        <v>22411950</v>
      </c>
      <c r="K60" s="6">
        <v>31213200</v>
      </c>
      <c r="L60" s="7">
        <v>31213200</v>
      </c>
    </row>
    <row r="61" spans="1:12" ht="13.5">
      <c r="A61" s="77" t="s">
        <v>28</v>
      </c>
      <c r="B61" s="39" t="s">
        <v>29</v>
      </c>
      <c r="C61" s="6">
        <v>28564958</v>
      </c>
      <c r="D61" s="6">
        <v>5391430</v>
      </c>
      <c r="E61" s="7">
        <v>87337075</v>
      </c>
      <c r="F61" s="8"/>
      <c r="G61" s="6">
        <v>-19953692</v>
      </c>
      <c r="H61" s="6"/>
      <c r="I61" s="9">
        <v>91809717</v>
      </c>
      <c r="J61" s="10">
        <v>26619168</v>
      </c>
      <c r="K61" s="6">
        <v>15822328</v>
      </c>
      <c r="L61" s="7">
        <v>13826738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457960</v>
      </c>
      <c r="D64" s="6">
        <v>447747</v>
      </c>
      <c r="E64" s="7">
        <v>468201</v>
      </c>
      <c r="F64" s="8">
        <v>750000</v>
      </c>
      <c r="G64" s="6">
        <v>2205954</v>
      </c>
      <c r="H64" s="6"/>
      <c r="I64" s="9">
        <v>1748035</v>
      </c>
      <c r="J64" s="10">
        <v>2995954</v>
      </c>
      <c r="K64" s="6">
        <v>2796771</v>
      </c>
      <c r="L64" s="7">
        <v>2597588</v>
      </c>
    </row>
    <row r="65" spans="1:12" ht="13.5">
      <c r="A65" s="70" t="s">
        <v>40</v>
      </c>
      <c r="B65" s="71"/>
      <c r="C65" s="72">
        <f>SUM(C57:C64)</f>
        <v>505060618</v>
      </c>
      <c r="D65" s="72">
        <f aca="true" t="shared" si="8" ref="D65:L65">SUM(D57:D64)</f>
        <v>506375320</v>
      </c>
      <c r="E65" s="73">
        <f t="shared" si="8"/>
        <v>569335556</v>
      </c>
      <c r="F65" s="74">
        <f t="shared" si="8"/>
        <v>534210318</v>
      </c>
      <c r="G65" s="72">
        <f t="shared" si="8"/>
        <v>527782165</v>
      </c>
      <c r="H65" s="72">
        <f>SUM(H57:H64)</f>
        <v>0</v>
      </c>
      <c r="I65" s="75">
        <f t="shared" si="8"/>
        <v>572839995</v>
      </c>
      <c r="J65" s="82">
        <f t="shared" si="8"/>
        <v>584490107</v>
      </c>
      <c r="K65" s="72">
        <f t="shared" si="8"/>
        <v>635201571</v>
      </c>
      <c r="L65" s="73">
        <f t="shared" si="8"/>
        <v>703633519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25386361</v>
      </c>
      <c r="D68" s="60">
        <v>26092241</v>
      </c>
      <c r="E68" s="61">
        <v>29111156</v>
      </c>
      <c r="F68" s="62">
        <v>35000000</v>
      </c>
      <c r="G68" s="60">
        <v>29999999</v>
      </c>
      <c r="H68" s="60"/>
      <c r="I68" s="63">
        <v>32009336</v>
      </c>
      <c r="J68" s="64">
        <v>26686494</v>
      </c>
      <c r="K68" s="60">
        <v>26686494</v>
      </c>
      <c r="L68" s="61">
        <v>26686494</v>
      </c>
    </row>
    <row r="69" spans="1:12" ht="13.5">
      <c r="A69" s="84" t="s">
        <v>43</v>
      </c>
      <c r="B69" s="39" t="s">
        <v>44</v>
      </c>
      <c r="C69" s="60">
        <f>SUM(C75:C79)</f>
        <v>6380240</v>
      </c>
      <c r="D69" s="60">
        <f aca="true" t="shared" si="9" ref="D69:L69">SUM(D75:D79)</f>
        <v>2013820</v>
      </c>
      <c r="E69" s="61">
        <f t="shared" si="9"/>
        <v>3072393</v>
      </c>
      <c r="F69" s="62">
        <f t="shared" si="9"/>
        <v>6303752</v>
      </c>
      <c r="G69" s="60">
        <f t="shared" si="9"/>
        <v>8422434</v>
      </c>
      <c r="H69" s="60">
        <f>SUM(H75:H79)</f>
        <v>0</v>
      </c>
      <c r="I69" s="63">
        <f t="shared" si="9"/>
        <v>3973892</v>
      </c>
      <c r="J69" s="64">
        <f t="shared" si="9"/>
        <v>0</v>
      </c>
      <c r="K69" s="60">
        <f t="shared" si="9"/>
        <v>0</v>
      </c>
      <c r="L69" s="61">
        <f t="shared" si="9"/>
        <v>0</v>
      </c>
    </row>
    <row r="70" spans="1:12" ht="13.5">
      <c r="A70" s="79" t="s">
        <v>19</v>
      </c>
      <c r="B70" s="47"/>
      <c r="C70" s="6"/>
      <c r="D70" s="6">
        <v>52575</v>
      </c>
      <c r="E70" s="7">
        <v>142342</v>
      </c>
      <c r="F70" s="8">
        <v>650000</v>
      </c>
      <c r="G70" s="6">
        <v>150000</v>
      </c>
      <c r="H70" s="6"/>
      <c r="I70" s="9">
        <v>230801</v>
      </c>
      <c r="J70" s="10"/>
      <c r="K70" s="6"/>
      <c r="L70" s="7"/>
    </row>
    <row r="71" spans="1:12" ht="13.5">
      <c r="A71" s="79" t="s">
        <v>20</v>
      </c>
      <c r="B71" s="47"/>
      <c r="C71" s="6"/>
      <c r="D71" s="6">
        <v>380542</v>
      </c>
      <c r="E71" s="7">
        <v>23038</v>
      </c>
      <c r="F71" s="8">
        <v>1300000</v>
      </c>
      <c r="G71" s="6">
        <v>1300000</v>
      </c>
      <c r="H71" s="6"/>
      <c r="I71" s="9">
        <v>55670</v>
      </c>
      <c r="J71" s="10"/>
      <c r="K71" s="6"/>
      <c r="L71" s="7"/>
    </row>
    <row r="72" spans="1:12" ht="13.5">
      <c r="A72" s="79" t="s">
        <v>21</v>
      </c>
      <c r="B72" s="47"/>
      <c r="C72" s="6"/>
      <c r="D72" s="6">
        <v>28002</v>
      </c>
      <c r="E72" s="7">
        <v>967800</v>
      </c>
      <c r="F72" s="8">
        <v>1000000</v>
      </c>
      <c r="G72" s="6">
        <v>2300000</v>
      </c>
      <c r="H72" s="6"/>
      <c r="I72" s="9">
        <v>1006199</v>
      </c>
      <c r="J72" s="10"/>
      <c r="K72" s="6"/>
      <c r="L72" s="7"/>
    </row>
    <row r="73" spans="1:12" ht="13.5">
      <c r="A73" s="79" t="s">
        <v>22</v>
      </c>
      <c r="B73" s="47"/>
      <c r="C73" s="6"/>
      <c r="D73" s="6">
        <v>841706</v>
      </c>
      <c r="E73" s="7">
        <v>1067591</v>
      </c>
      <c r="F73" s="8">
        <v>1000000</v>
      </c>
      <c r="G73" s="6">
        <v>2300000</v>
      </c>
      <c r="H73" s="6"/>
      <c r="I73" s="9">
        <v>1860000</v>
      </c>
      <c r="J73" s="10"/>
      <c r="K73" s="6"/>
      <c r="L73" s="7"/>
    </row>
    <row r="74" spans="1:12" ht="13.5">
      <c r="A74" s="79" t="s">
        <v>23</v>
      </c>
      <c r="B74" s="47"/>
      <c r="C74" s="6">
        <v>872088</v>
      </c>
      <c r="D74" s="6"/>
      <c r="E74" s="7">
        <v>400726</v>
      </c>
      <c r="F74" s="8"/>
      <c r="G74" s="6">
        <v>708925</v>
      </c>
      <c r="H74" s="6"/>
      <c r="I74" s="9">
        <v>112278</v>
      </c>
      <c r="J74" s="10"/>
      <c r="K74" s="6"/>
      <c r="L74" s="7"/>
    </row>
    <row r="75" spans="1:12" ht="13.5">
      <c r="A75" s="85" t="s">
        <v>24</v>
      </c>
      <c r="B75" s="47"/>
      <c r="C75" s="21">
        <f>SUM(C70:C74)</f>
        <v>872088</v>
      </c>
      <c r="D75" s="21">
        <f aca="true" t="shared" si="10" ref="D75:L75">SUM(D70:D74)</f>
        <v>1302825</v>
      </c>
      <c r="E75" s="22">
        <f t="shared" si="10"/>
        <v>2601497</v>
      </c>
      <c r="F75" s="23">
        <f t="shared" si="10"/>
        <v>3950000</v>
      </c>
      <c r="G75" s="21">
        <f t="shared" si="10"/>
        <v>6758925</v>
      </c>
      <c r="H75" s="21">
        <f>SUM(H70:H74)</f>
        <v>0</v>
      </c>
      <c r="I75" s="24">
        <f t="shared" si="10"/>
        <v>3264948</v>
      </c>
      <c r="J75" s="25">
        <f t="shared" si="10"/>
        <v>0</v>
      </c>
      <c r="K75" s="21">
        <f t="shared" si="10"/>
        <v>0</v>
      </c>
      <c r="L75" s="22">
        <f t="shared" si="10"/>
        <v>0</v>
      </c>
    </row>
    <row r="76" spans="1:12" ht="13.5">
      <c r="A76" s="86" t="s">
        <v>25</v>
      </c>
      <c r="B76" s="39"/>
      <c r="C76" s="6"/>
      <c r="D76" s="6"/>
      <c r="E76" s="7"/>
      <c r="F76" s="8">
        <v>1000000</v>
      </c>
      <c r="G76" s="6">
        <v>300000</v>
      </c>
      <c r="H76" s="6"/>
      <c r="I76" s="9"/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5508152</v>
      </c>
      <c r="D79" s="6">
        <v>710995</v>
      </c>
      <c r="E79" s="7">
        <v>470896</v>
      </c>
      <c r="F79" s="8">
        <v>1353752</v>
      </c>
      <c r="G79" s="6">
        <v>1363509</v>
      </c>
      <c r="H79" s="6"/>
      <c r="I79" s="9">
        <v>708944</v>
      </c>
      <c r="J79" s="10"/>
      <c r="K79" s="6"/>
      <c r="L79" s="7"/>
    </row>
    <row r="80" spans="1:12" ht="13.5">
      <c r="A80" s="87" t="s">
        <v>46</v>
      </c>
      <c r="B80" s="71"/>
      <c r="C80" s="72">
        <f>SUM(C68:C69)</f>
        <v>31766601</v>
      </c>
      <c r="D80" s="72">
        <f aca="true" t="shared" si="11" ref="D80:L80">SUM(D68:D69)</f>
        <v>28106061</v>
      </c>
      <c r="E80" s="73">
        <f t="shared" si="11"/>
        <v>32183549</v>
      </c>
      <c r="F80" s="74">
        <f t="shared" si="11"/>
        <v>41303752</v>
      </c>
      <c r="G80" s="72">
        <f t="shared" si="11"/>
        <v>38422433</v>
      </c>
      <c r="H80" s="72">
        <f>SUM(H68:H69)</f>
        <v>0</v>
      </c>
      <c r="I80" s="75">
        <f t="shared" si="11"/>
        <v>35983228</v>
      </c>
      <c r="J80" s="76">
        <f t="shared" si="11"/>
        <v>26686494</v>
      </c>
      <c r="K80" s="72">
        <f t="shared" si="11"/>
        <v>26686494</v>
      </c>
      <c r="L80" s="73">
        <f t="shared" si="11"/>
        <v>26686494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91</v>
      </c>
      <c r="B82" s="94"/>
      <c r="C82" s="95">
        <f aca="true" t="shared" si="12" ref="C82:L82">IF(ISERROR(C20/C5),0,(C20/C5))</f>
        <v>2.9748163392813036</v>
      </c>
      <c r="D82" s="95">
        <f t="shared" si="12"/>
        <v>6.771192075753236</v>
      </c>
      <c r="E82" s="96">
        <f t="shared" si="12"/>
        <v>9.28116695421586</v>
      </c>
      <c r="F82" s="97">
        <f t="shared" si="12"/>
        <v>1.5583660415758105</v>
      </c>
      <c r="G82" s="95">
        <f t="shared" si="12"/>
        <v>4.867794183488222</v>
      </c>
      <c r="H82" s="95">
        <f t="shared" si="12"/>
        <v>3.1718255810148865</v>
      </c>
      <c r="I82" s="98">
        <f t="shared" si="12"/>
        <v>5.1494463942430055</v>
      </c>
      <c r="J82" s="99">
        <f t="shared" si="12"/>
        <v>7.819868169825721</v>
      </c>
      <c r="K82" s="95">
        <f t="shared" si="12"/>
        <v>0</v>
      </c>
      <c r="L82" s="96">
        <f t="shared" si="12"/>
        <v>0</v>
      </c>
    </row>
    <row r="83" spans="1:12" ht="13.5">
      <c r="A83" s="93" t="s">
        <v>92</v>
      </c>
      <c r="B83" s="94"/>
      <c r="C83" s="95">
        <f aca="true" t="shared" si="13" ref="C83:L83">IF(ISERROR(C20/C68),0,(C20/C68))</f>
        <v>0.8421243596118404</v>
      </c>
      <c r="D83" s="95">
        <f t="shared" si="13"/>
        <v>1.490464655757242</v>
      </c>
      <c r="E83" s="96">
        <f t="shared" si="13"/>
        <v>1.0616216339880147</v>
      </c>
      <c r="F83" s="97">
        <f t="shared" si="13"/>
        <v>0.9188571428571428</v>
      </c>
      <c r="G83" s="95">
        <f t="shared" si="13"/>
        <v>1.2822195427406515</v>
      </c>
      <c r="H83" s="95">
        <f t="shared" si="13"/>
        <v>0</v>
      </c>
      <c r="I83" s="98">
        <f t="shared" si="13"/>
        <v>0.9417787985355273</v>
      </c>
      <c r="J83" s="99">
        <f t="shared" si="13"/>
        <v>2.5965868352733033</v>
      </c>
      <c r="K83" s="95">
        <f t="shared" si="13"/>
        <v>2.8567596777605933</v>
      </c>
      <c r="L83" s="96">
        <f t="shared" si="13"/>
        <v>3.025582903471696</v>
      </c>
    </row>
    <row r="84" spans="1:12" ht="13.5">
      <c r="A84" s="93" t="s">
        <v>93</v>
      </c>
      <c r="B84" s="94"/>
      <c r="C84" s="95">
        <f aca="true" t="shared" si="14" ref="C84:L84">IF(ISERROR(ROUND(C69/C65,3)),0,(ROUND(C69/C65,3)))</f>
        <v>0.013</v>
      </c>
      <c r="D84" s="95">
        <f t="shared" si="14"/>
        <v>0.004</v>
      </c>
      <c r="E84" s="96">
        <f t="shared" si="14"/>
        <v>0.005</v>
      </c>
      <c r="F84" s="97">
        <f t="shared" si="14"/>
        <v>0.012</v>
      </c>
      <c r="G84" s="95">
        <f t="shared" si="14"/>
        <v>0.016</v>
      </c>
      <c r="H84" s="95">
        <f t="shared" si="14"/>
        <v>0</v>
      </c>
      <c r="I84" s="98">
        <f t="shared" si="14"/>
        <v>0.007</v>
      </c>
      <c r="J84" s="99">
        <f t="shared" si="14"/>
        <v>0</v>
      </c>
      <c r="K84" s="95">
        <f t="shared" si="14"/>
        <v>0</v>
      </c>
      <c r="L84" s="96">
        <f t="shared" si="14"/>
        <v>0</v>
      </c>
    </row>
    <row r="85" spans="1:12" ht="13.5">
      <c r="A85" s="93" t="s">
        <v>94</v>
      </c>
      <c r="B85" s="94"/>
      <c r="C85" s="95">
        <f aca="true" t="shared" si="15" ref="C85:L85">IF(ISERROR(ROUND((C20+C69)/C65,2)),0,(ROUND((C20+C69)/C65,2)))</f>
        <v>0.05</v>
      </c>
      <c r="D85" s="95">
        <f t="shared" si="15"/>
        <v>0.08</v>
      </c>
      <c r="E85" s="96">
        <f t="shared" si="15"/>
        <v>0.06</v>
      </c>
      <c r="F85" s="97">
        <f t="shared" si="15"/>
        <v>0.07</v>
      </c>
      <c r="G85" s="95">
        <f t="shared" si="15"/>
        <v>0.09</v>
      </c>
      <c r="H85" s="95">
        <f t="shared" si="15"/>
        <v>0</v>
      </c>
      <c r="I85" s="98">
        <f t="shared" si="15"/>
        <v>0.06</v>
      </c>
      <c r="J85" s="99">
        <f t="shared" si="15"/>
        <v>0.12</v>
      </c>
      <c r="K85" s="95">
        <f t="shared" si="15"/>
        <v>0.12</v>
      </c>
      <c r="L85" s="96">
        <f t="shared" si="15"/>
        <v>0.11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>
        <v>68711</v>
      </c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>
        <v>2829985</v>
      </c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>
        <v>6511661</v>
      </c>
      <c r="G92" s="6"/>
      <c r="H92" s="6"/>
      <c r="I92" s="9"/>
      <c r="J92" s="10"/>
      <c r="K92" s="6"/>
      <c r="L92" s="26"/>
    </row>
    <row r="93" spans="1:12" ht="13.5">
      <c r="A93" s="87" t="s">
        <v>103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6511661</v>
      </c>
      <c r="G93" s="72">
        <f t="shared" si="16"/>
        <v>0</v>
      </c>
      <c r="H93" s="72">
        <f>SUM(H89:H92)</f>
        <v>2898696</v>
      </c>
      <c r="I93" s="75">
        <f t="shared" si="16"/>
        <v>0</v>
      </c>
      <c r="J93" s="76">
        <f t="shared" si="16"/>
        <v>0</v>
      </c>
      <c r="K93" s="72">
        <f t="shared" si="16"/>
        <v>0</v>
      </c>
      <c r="L93" s="121">
        <f t="shared" si="16"/>
        <v>0</v>
      </c>
    </row>
    <row r="94" spans="1:12" ht="13.5">
      <c r="A94" s="1" t="s">
        <v>95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96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97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98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99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100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101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102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58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18261258</v>
      </c>
      <c r="D5" s="40">
        <f aca="true" t="shared" si="0" ref="D5:L5">SUM(D11:D18)</f>
        <v>118477002</v>
      </c>
      <c r="E5" s="41">
        <f t="shared" si="0"/>
        <v>103146135</v>
      </c>
      <c r="F5" s="42">
        <f t="shared" si="0"/>
        <v>44067958</v>
      </c>
      <c r="G5" s="40">
        <f t="shared" si="0"/>
        <v>46665866</v>
      </c>
      <c r="H5" s="40">
        <f>SUM(H11:H18)</f>
        <v>48258793</v>
      </c>
      <c r="I5" s="43">
        <f t="shared" si="0"/>
        <v>104612702</v>
      </c>
      <c r="J5" s="44">
        <f t="shared" si="0"/>
        <v>40553721</v>
      </c>
      <c r="K5" s="40">
        <f t="shared" si="0"/>
        <v>49418114</v>
      </c>
      <c r="L5" s="41">
        <f t="shared" si="0"/>
        <v>29660859</v>
      </c>
    </row>
    <row r="6" spans="1:12" ht="13.5">
      <c r="A6" s="46" t="s">
        <v>19</v>
      </c>
      <c r="B6" s="47"/>
      <c r="C6" s="6">
        <v>483920</v>
      </c>
      <c r="D6" s="6"/>
      <c r="E6" s="7"/>
      <c r="F6" s="8"/>
      <c r="G6" s="6"/>
      <c r="H6" s="6"/>
      <c r="I6" s="9"/>
      <c r="J6" s="10">
        <v>1980000</v>
      </c>
      <c r="K6" s="6">
        <v>2597000</v>
      </c>
      <c r="L6" s="7"/>
    </row>
    <row r="7" spans="1:12" ht="13.5">
      <c r="A7" s="46" t="s">
        <v>20</v>
      </c>
      <c r="B7" s="47"/>
      <c r="C7" s="6">
        <v>5669531</v>
      </c>
      <c r="D7" s="6">
        <v>3534370</v>
      </c>
      <c r="E7" s="7">
        <v>6687718</v>
      </c>
      <c r="F7" s="8">
        <v>8073647</v>
      </c>
      <c r="G7" s="6">
        <v>9563684</v>
      </c>
      <c r="H7" s="6">
        <v>8175881</v>
      </c>
      <c r="I7" s="9">
        <v>7516252</v>
      </c>
      <c r="J7" s="10">
        <v>6350000</v>
      </c>
      <c r="K7" s="6">
        <v>8551000</v>
      </c>
      <c r="L7" s="7"/>
    </row>
    <row r="8" spans="1:12" ht="13.5">
      <c r="A8" s="46" t="s">
        <v>21</v>
      </c>
      <c r="B8" s="47"/>
      <c r="C8" s="6">
        <v>815908</v>
      </c>
      <c r="D8" s="6">
        <v>30001647</v>
      </c>
      <c r="E8" s="7">
        <v>20124305</v>
      </c>
      <c r="F8" s="8">
        <v>2750000</v>
      </c>
      <c r="G8" s="6">
        <v>2800000</v>
      </c>
      <c r="H8" s="6">
        <v>1485147</v>
      </c>
      <c r="I8" s="9">
        <v>30170253</v>
      </c>
      <c r="J8" s="10">
        <v>3500000</v>
      </c>
      <c r="K8" s="6">
        <v>3922000</v>
      </c>
      <c r="L8" s="7">
        <v>4157320</v>
      </c>
    </row>
    <row r="9" spans="1:12" ht="13.5">
      <c r="A9" s="46" t="s">
        <v>22</v>
      </c>
      <c r="B9" s="47"/>
      <c r="C9" s="6">
        <v>9684802</v>
      </c>
      <c r="D9" s="6">
        <v>70538576</v>
      </c>
      <c r="E9" s="7">
        <v>43371075</v>
      </c>
      <c r="F9" s="8">
        <v>14078626</v>
      </c>
      <c r="G9" s="6">
        <v>14367792</v>
      </c>
      <c r="H9" s="6">
        <v>35752966</v>
      </c>
      <c r="I9" s="9">
        <v>57224914</v>
      </c>
      <c r="J9" s="10">
        <v>5183853</v>
      </c>
      <c r="K9" s="6">
        <v>3597542</v>
      </c>
      <c r="L9" s="7">
        <v>1465168</v>
      </c>
    </row>
    <row r="10" spans="1:12" ht="13.5">
      <c r="A10" s="46" t="s">
        <v>23</v>
      </c>
      <c r="B10" s="47"/>
      <c r="C10" s="6">
        <v>162172</v>
      </c>
      <c r="D10" s="6">
        <v>218300</v>
      </c>
      <c r="E10" s="7"/>
      <c r="F10" s="8"/>
      <c r="G10" s="6"/>
      <c r="H10" s="6">
        <v>712491</v>
      </c>
      <c r="I10" s="9"/>
      <c r="J10" s="10">
        <v>1100000</v>
      </c>
      <c r="K10" s="6">
        <v>2125300</v>
      </c>
      <c r="L10" s="7">
        <v>2252818</v>
      </c>
    </row>
    <row r="11" spans="1:12" ht="13.5">
      <c r="A11" s="48" t="s">
        <v>24</v>
      </c>
      <c r="B11" s="47"/>
      <c r="C11" s="21">
        <f>SUM(C6:C10)</f>
        <v>16816333</v>
      </c>
      <c r="D11" s="21">
        <f aca="true" t="shared" si="1" ref="D11:L11">SUM(D6:D10)</f>
        <v>104292893</v>
      </c>
      <c r="E11" s="22">
        <f t="shared" si="1"/>
        <v>70183098</v>
      </c>
      <c r="F11" s="23">
        <f t="shared" si="1"/>
        <v>24902273</v>
      </c>
      <c r="G11" s="21">
        <f t="shared" si="1"/>
        <v>26731476</v>
      </c>
      <c r="H11" s="21">
        <f>SUM(H6:H10)</f>
        <v>46126485</v>
      </c>
      <c r="I11" s="24">
        <f t="shared" si="1"/>
        <v>94911419</v>
      </c>
      <c r="J11" s="25">
        <f t="shared" si="1"/>
        <v>18113853</v>
      </c>
      <c r="K11" s="21">
        <f t="shared" si="1"/>
        <v>20792842</v>
      </c>
      <c r="L11" s="22">
        <f t="shared" si="1"/>
        <v>7875306</v>
      </c>
    </row>
    <row r="12" spans="1:12" ht="13.5">
      <c r="A12" s="49" t="s">
        <v>25</v>
      </c>
      <c r="B12" s="39"/>
      <c r="C12" s="6"/>
      <c r="D12" s="6"/>
      <c r="E12" s="7"/>
      <c r="F12" s="8">
        <v>11885000</v>
      </c>
      <c r="G12" s="6">
        <v>8629000</v>
      </c>
      <c r="H12" s="6">
        <v>201568</v>
      </c>
      <c r="I12" s="9"/>
      <c r="J12" s="10">
        <v>7420448</v>
      </c>
      <c r="K12" s="6">
        <v>8534107</v>
      </c>
      <c r="L12" s="7">
        <v>2448225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1444925</v>
      </c>
      <c r="D15" s="6">
        <v>14089563</v>
      </c>
      <c r="E15" s="7">
        <v>32963037</v>
      </c>
      <c r="F15" s="8">
        <v>7280685</v>
      </c>
      <c r="G15" s="6">
        <v>11305390</v>
      </c>
      <c r="H15" s="6">
        <v>1930740</v>
      </c>
      <c r="I15" s="9">
        <v>9701283</v>
      </c>
      <c r="J15" s="10">
        <v>14019420</v>
      </c>
      <c r="K15" s="6">
        <v>18713165</v>
      </c>
      <c r="L15" s="7">
        <v>17876648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>
        <v>94546</v>
      </c>
      <c r="E18" s="17"/>
      <c r="F18" s="18"/>
      <c r="G18" s="16"/>
      <c r="H18" s="16"/>
      <c r="I18" s="19"/>
      <c r="J18" s="20">
        <v>1000000</v>
      </c>
      <c r="K18" s="16">
        <v>1378000</v>
      </c>
      <c r="L18" s="17">
        <v>1460680</v>
      </c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19000589</v>
      </c>
      <c r="G20" s="53">
        <f t="shared" si="2"/>
        <v>21719398</v>
      </c>
      <c r="H20" s="53">
        <f>SUM(H26:H33)</f>
        <v>0</v>
      </c>
      <c r="I20" s="56">
        <f t="shared" si="2"/>
        <v>0</v>
      </c>
      <c r="J20" s="57">
        <f t="shared" si="2"/>
        <v>19126000</v>
      </c>
      <c r="K20" s="53">
        <f t="shared" si="2"/>
        <v>23575000</v>
      </c>
      <c r="L20" s="54">
        <f t="shared" si="2"/>
        <v>52471457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>
        <v>30270015</v>
      </c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>
        <v>13764060</v>
      </c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>
        <v>14679134</v>
      </c>
      <c r="G24" s="6">
        <v>21719398</v>
      </c>
      <c r="H24" s="6"/>
      <c r="I24" s="9"/>
      <c r="J24" s="10">
        <v>19126000</v>
      </c>
      <c r="K24" s="6">
        <v>23575000</v>
      </c>
      <c r="L24" s="7"/>
    </row>
    <row r="25" spans="1:12" ht="13.5">
      <c r="A25" s="46" t="s">
        <v>23</v>
      </c>
      <c r="B25" s="47"/>
      <c r="C25" s="6"/>
      <c r="D25" s="6"/>
      <c r="E25" s="7"/>
      <c r="F25" s="8">
        <v>4321455</v>
      </c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19000589</v>
      </c>
      <c r="G26" s="21">
        <f t="shared" si="3"/>
        <v>21719398</v>
      </c>
      <c r="H26" s="21">
        <f>SUM(H21:H25)</f>
        <v>0</v>
      </c>
      <c r="I26" s="24">
        <f t="shared" si="3"/>
        <v>0</v>
      </c>
      <c r="J26" s="25">
        <f t="shared" si="3"/>
        <v>19126000</v>
      </c>
      <c r="K26" s="21">
        <f t="shared" si="3"/>
        <v>23575000</v>
      </c>
      <c r="L26" s="22">
        <f t="shared" si="3"/>
        <v>44034075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>
        <v>6477000</v>
      </c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>
        <v>1960382</v>
      </c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483920</v>
      </c>
      <c r="D36" s="6">
        <f t="shared" si="4"/>
        <v>0</v>
      </c>
      <c r="E36" s="7">
        <f t="shared" si="4"/>
        <v>0</v>
      </c>
      <c r="F36" s="8">
        <f t="shared" si="4"/>
        <v>0</v>
      </c>
      <c r="G36" s="6">
        <f t="shared" si="4"/>
        <v>0</v>
      </c>
      <c r="H36" s="6">
        <f>H6+H21</f>
        <v>0</v>
      </c>
      <c r="I36" s="9">
        <f t="shared" si="4"/>
        <v>0</v>
      </c>
      <c r="J36" s="10">
        <f t="shared" si="4"/>
        <v>1980000</v>
      </c>
      <c r="K36" s="6">
        <f t="shared" si="4"/>
        <v>2597000</v>
      </c>
      <c r="L36" s="7">
        <f t="shared" si="4"/>
        <v>30270015</v>
      </c>
    </row>
    <row r="37" spans="1:12" ht="13.5">
      <c r="A37" s="46" t="s">
        <v>20</v>
      </c>
      <c r="B37" s="47"/>
      <c r="C37" s="6">
        <f t="shared" si="4"/>
        <v>5669531</v>
      </c>
      <c r="D37" s="6">
        <f t="shared" si="4"/>
        <v>3534370</v>
      </c>
      <c r="E37" s="7">
        <f t="shared" si="4"/>
        <v>6687718</v>
      </c>
      <c r="F37" s="8">
        <f t="shared" si="4"/>
        <v>8073647</v>
      </c>
      <c r="G37" s="6">
        <f t="shared" si="4"/>
        <v>9563684</v>
      </c>
      <c r="H37" s="6">
        <f>H7+H22</f>
        <v>8175881</v>
      </c>
      <c r="I37" s="9">
        <f t="shared" si="4"/>
        <v>7516252</v>
      </c>
      <c r="J37" s="10">
        <f t="shared" si="4"/>
        <v>6350000</v>
      </c>
      <c r="K37" s="6">
        <f t="shared" si="4"/>
        <v>8551000</v>
      </c>
      <c r="L37" s="7">
        <f t="shared" si="4"/>
        <v>13764060</v>
      </c>
    </row>
    <row r="38" spans="1:12" ht="13.5">
      <c r="A38" s="46" t="s">
        <v>21</v>
      </c>
      <c r="B38" s="47"/>
      <c r="C38" s="6">
        <f t="shared" si="4"/>
        <v>815908</v>
      </c>
      <c r="D38" s="6">
        <f t="shared" si="4"/>
        <v>30001647</v>
      </c>
      <c r="E38" s="7">
        <f t="shared" si="4"/>
        <v>20124305</v>
      </c>
      <c r="F38" s="8">
        <f t="shared" si="4"/>
        <v>2750000</v>
      </c>
      <c r="G38" s="6">
        <f t="shared" si="4"/>
        <v>2800000</v>
      </c>
      <c r="H38" s="6">
        <f>H8+H23</f>
        <v>1485147</v>
      </c>
      <c r="I38" s="9">
        <f t="shared" si="4"/>
        <v>30170253</v>
      </c>
      <c r="J38" s="10">
        <f t="shared" si="4"/>
        <v>3500000</v>
      </c>
      <c r="K38" s="6">
        <f t="shared" si="4"/>
        <v>3922000</v>
      </c>
      <c r="L38" s="7">
        <f t="shared" si="4"/>
        <v>4157320</v>
      </c>
    </row>
    <row r="39" spans="1:12" ht="13.5">
      <c r="A39" s="46" t="s">
        <v>22</v>
      </c>
      <c r="B39" s="47"/>
      <c r="C39" s="6">
        <f t="shared" si="4"/>
        <v>9684802</v>
      </c>
      <c r="D39" s="6">
        <f t="shared" si="4"/>
        <v>70538576</v>
      </c>
      <c r="E39" s="7">
        <f t="shared" si="4"/>
        <v>43371075</v>
      </c>
      <c r="F39" s="8">
        <f t="shared" si="4"/>
        <v>28757760</v>
      </c>
      <c r="G39" s="6">
        <f t="shared" si="4"/>
        <v>36087190</v>
      </c>
      <c r="H39" s="6">
        <f>H9+H24</f>
        <v>35752966</v>
      </c>
      <c r="I39" s="9">
        <f t="shared" si="4"/>
        <v>57224914</v>
      </c>
      <c r="J39" s="10">
        <f t="shared" si="4"/>
        <v>24309853</v>
      </c>
      <c r="K39" s="6">
        <f t="shared" si="4"/>
        <v>27172542</v>
      </c>
      <c r="L39" s="7">
        <f t="shared" si="4"/>
        <v>1465168</v>
      </c>
    </row>
    <row r="40" spans="1:12" ht="13.5">
      <c r="A40" s="46" t="s">
        <v>23</v>
      </c>
      <c r="B40" s="47"/>
      <c r="C40" s="6">
        <f t="shared" si="4"/>
        <v>162172</v>
      </c>
      <c r="D40" s="6">
        <f t="shared" si="4"/>
        <v>218300</v>
      </c>
      <c r="E40" s="7">
        <f t="shared" si="4"/>
        <v>0</v>
      </c>
      <c r="F40" s="8">
        <f t="shared" si="4"/>
        <v>4321455</v>
      </c>
      <c r="G40" s="6">
        <f t="shared" si="4"/>
        <v>0</v>
      </c>
      <c r="H40" s="6">
        <f>H10+H25</f>
        <v>712491</v>
      </c>
      <c r="I40" s="9">
        <f t="shared" si="4"/>
        <v>0</v>
      </c>
      <c r="J40" s="10">
        <f t="shared" si="4"/>
        <v>1100000</v>
      </c>
      <c r="K40" s="6">
        <f t="shared" si="4"/>
        <v>2125300</v>
      </c>
      <c r="L40" s="7">
        <f t="shared" si="4"/>
        <v>2252818</v>
      </c>
    </row>
    <row r="41" spans="1:12" ht="13.5">
      <c r="A41" s="48" t="s">
        <v>24</v>
      </c>
      <c r="B41" s="47"/>
      <c r="C41" s="21">
        <f>SUM(C36:C40)</f>
        <v>16816333</v>
      </c>
      <c r="D41" s="21">
        <f aca="true" t="shared" si="5" ref="D41:L41">SUM(D36:D40)</f>
        <v>104292893</v>
      </c>
      <c r="E41" s="22">
        <f t="shared" si="5"/>
        <v>70183098</v>
      </c>
      <c r="F41" s="23">
        <f t="shared" si="5"/>
        <v>43902862</v>
      </c>
      <c r="G41" s="21">
        <f t="shared" si="5"/>
        <v>48450874</v>
      </c>
      <c r="H41" s="21">
        <f>SUM(H36:H40)</f>
        <v>46126485</v>
      </c>
      <c r="I41" s="24">
        <f t="shared" si="5"/>
        <v>94911419</v>
      </c>
      <c r="J41" s="25">
        <f t="shared" si="5"/>
        <v>37239853</v>
      </c>
      <c r="K41" s="21">
        <f t="shared" si="5"/>
        <v>44367842</v>
      </c>
      <c r="L41" s="22">
        <f t="shared" si="5"/>
        <v>51909381</v>
      </c>
    </row>
    <row r="42" spans="1:12" ht="13.5">
      <c r="A42" s="49" t="s">
        <v>25</v>
      </c>
      <c r="B42" s="39"/>
      <c r="C42" s="6">
        <f t="shared" si="4"/>
        <v>0</v>
      </c>
      <c r="D42" s="6">
        <f t="shared" si="4"/>
        <v>0</v>
      </c>
      <c r="E42" s="61">
        <f t="shared" si="4"/>
        <v>0</v>
      </c>
      <c r="F42" s="62">
        <f t="shared" si="4"/>
        <v>11885000</v>
      </c>
      <c r="G42" s="60">
        <f t="shared" si="4"/>
        <v>8629000</v>
      </c>
      <c r="H42" s="60">
        <f t="shared" si="4"/>
        <v>201568</v>
      </c>
      <c r="I42" s="63">
        <f t="shared" si="4"/>
        <v>0</v>
      </c>
      <c r="J42" s="64">
        <f t="shared" si="4"/>
        <v>7420448</v>
      </c>
      <c r="K42" s="60">
        <f t="shared" si="4"/>
        <v>8534107</v>
      </c>
      <c r="L42" s="61">
        <f t="shared" si="4"/>
        <v>8925225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1444925</v>
      </c>
      <c r="D45" s="6">
        <f t="shared" si="4"/>
        <v>14089563</v>
      </c>
      <c r="E45" s="61">
        <f t="shared" si="4"/>
        <v>32963037</v>
      </c>
      <c r="F45" s="62">
        <f t="shared" si="4"/>
        <v>7280685</v>
      </c>
      <c r="G45" s="60">
        <f t="shared" si="4"/>
        <v>11305390</v>
      </c>
      <c r="H45" s="60">
        <f t="shared" si="4"/>
        <v>1930740</v>
      </c>
      <c r="I45" s="63">
        <f t="shared" si="4"/>
        <v>9701283</v>
      </c>
      <c r="J45" s="64">
        <f t="shared" si="4"/>
        <v>14019420</v>
      </c>
      <c r="K45" s="60">
        <f t="shared" si="4"/>
        <v>18713165</v>
      </c>
      <c r="L45" s="61">
        <f t="shared" si="4"/>
        <v>19837030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94546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1000000</v>
      </c>
      <c r="K48" s="60">
        <f t="shared" si="4"/>
        <v>1378000</v>
      </c>
      <c r="L48" s="61">
        <f t="shared" si="4"/>
        <v>1460680</v>
      </c>
    </row>
    <row r="49" spans="1:12" ht="13.5">
      <c r="A49" s="70" t="s">
        <v>37</v>
      </c>
      <c r="B49" s="71"/>
      <c r="C49" s="72">
        <f>SUM(C41:C48)</f>
        <v>18261258</v>
      </c>
      <c r="D49" s="72">
        <f aca="true" t="shared" si="6" ref="D49:L49">SUM(D41:D48)</f>
        <v>118477002</v>
      </c>
      <c r="E49" s="73">
        <f t="shared" si="6"/>
        <v>103146135</v>
      </c>
      <c r="F49" s="74">
        <f t="shared" si="6"/>
        <v>63068547</v>
      </c>
      <c r="G49" s="72">
        <f t="shared" si="6"/>
        <v>68385264</v>
      </c>
      <c r="H49" s="72">
        <f>SUM(H41:H48)</f>
        <v>48258793</v>
      </c>
      <c r="I49" s="75">
        <f t="shared" si="6"/>
        <v>104612702</v>
      </c>
      <c r="J49" s="76">
        <f t="shared" si="6"/>
        <v>59679721</v>
      </c>
      <c r="K49" s="72">
        <f t="shared" si="6"/>
        <v>72993114</v>
      </c>
      <c r="L49" s="73">
        <f t="shared" si="6"/>
        <v>82132316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1247070385</v>
      </c>
      <c r="D52" s="6">
        <v>1010649999</v>
      </c>
      <c r="E52" s="7">
        <v>821116885</v>
      </c>
      <c r="F52" s="8">
        <v>1215611334</v>
      </c>
      <c r="G52" s="6">
        <v>1215611334</v>
      </c>
      <c r="H52" s="6"/>
      <c r="I52" s="9">
        <v>788855880</v>
      </c>
      <c r="J52" s="10">
        <v>1162936260</v>
      </c>
      <c r="K52" s="6">
        <v>1088560987</v>
      </c>
      <c r="L52" s="7">
        <v>1080611549</v>
      </c>
    </row>
    <row r="53" spans="1:12" ht="13.5">
      <c r="A53" s="79" t="s">
        <v>20</v>
      </c>
      <c r="B53" s="47"/>
      <c r="C53" s="6">
        <v>171014315</v>
      </c>
      <c r="D53" s="6">
        <v>189735370</v>
      </c>
      <c r="E53" s="7">
        <v>160086881</v>
      </c>
      <c r="F53" s="8">
        <v>236186639</v>
      </c>
      <c r="G53" s="6">
        <v>237676677</v>
      </c>
      <c r="H53" s="6"/>
      <c r="I53" s="9">
        <v>163043141</v>
      </c>
      <c r="J53" s="10">
        <v>154706795</v>
      </c>
      <c r="K53" s="6">
        <v>155976606</v>
      </c>
      <c r="L53" s="7">
        <v>153908476</v>
      </c>
    </row>
    <row r="54" spans="1:12" ht="13.5">
      <c r="A54" s="79" t="s">
        <v>21</v>
      </c>
      <c r="B54" s="47"/>
      <c r="C54" s="6">
        <v>282372387</v>
      </c>
      <c r="D54" s="6">
        <v>314565647</v>
      </c>
      <c r="E54" s="7">
        <v>263734649</v>
      </c>
      <c r="F54" s="8">
        <v>281491634</v>
      </c>
      <c r="G54" s="6">
        <v>281541635</v>
      </c>
      <c r="H54" s="6"/>
      <c r="I54" s="9">
        <v>284664715</v>
      </c>
      <c r="J54" s="10">
        <v>285705190</v>
      </c>
      <c r="K54" s="6">
        <v>280636508</v>
      </c>
      <c r="L54" s="7">
        <v>271881146</v>
      </c>
    </row>
    <row r="55" spans="1:12" ht="13.5">
      <c r="A55" s="79" t="s">
        <v>22</v>
      </c>
      <c r="B55" s="47"/>
      <c r="C55" s="6">
        <v>316992970</v>
      </c>
      <c r="D55" s="6">
        <v>398116576</v>
      </c>
      <c r="E55" s="7">
        <v>443992610</v>
      </c>
      <c r="F55" s="8">
        <v>337879423</v>
      </c>
      <c r="G55" s="6">
        <v>345208854</v>
      </c>
      <c r="H55" s="6"/>
      <c r="I55" s="9">
        <v>441230518</v>
      </c>
      <c r="J55" s="10">
        <v>417560579</v>
      </c>
      <c r="K55" s="6">
        <v>430296860</v>
      </c>
      <c r="L55" s="7">
        <v>390153226</v>
      </c>
    </row>
    <row r="56" spans="1:12" ht="13.5">
      <c r="A56" s="79" t="s">
        <v>23</v>
      </c>
      <c r="B56" s="47"/>
      <c r="C56" s="6"/>
      <c r="D56" s="6">
        <v>1564300</v>
      </c>
      <c r="E56" s="7">
        <v>29476416</v>
      </c>
      <c r="F56" s="8"/>
      <c r="G56" s="6">
        <v>-4321455</v>
      </c>
      <c r="H56" s="6"/>
      <c r="I56" s="9">
        <v>22950734</v>
      </c>
      <c r="J56" s="10">
        <v>-2942889</v>
      </c>
      <c r="K56" s="6">
        <v>-1917589</v>
      </c>
      <c r="L56" s="7">
        <v>-1790071</v>
      </c>
    </row>
    <row r="57" spans="1:12" ht="13.5">
      <c r="A57" s="80" t="s">
        <v>24</v>
      </c>
      <c r="B57" s="47"/>
      <c r="C57" s="21">
        <f>SUM(C52:C56)</f>
        <v>2017450057</v>
      </c>
      <c r="D57" s="21">
        <f aca="true" t="shared" si="7" ref="D57:L57">SUM(D52:D56)</f>
        <v>1914631892</v>
      </c>
      <c r="E57" s="22">
        <f t="shared" si="7"/>
        <v>1718407441</v>
      </c>
      <c r="F57" s="23">
        <f t="shared" si="7"/>
        <v>2071169030</v>
      </c>
      <c r="G57" s="21">
        <f t="shared" si="7"/>
        <v>2075717045</v>
      </c>
      <c r="H57" s="21">
        <f>SUM(H52:H56)</f>
        <v>0</v>
      </c>
      <c r="I57" s="24">
        <f t="shared" si="7"/>
        <v>1700744988</v>
      </c>
      <c r="J57" s="25">
        <f t="shared" si="7"/>
        <v>2017965935</v>
      </c>
      <c r="K57" s="21">
        <f t="shared" si="7"/>
        <v>1953553372</v>
      </c>
      <c r="L57" s="22">
        <f t="shared" si="7"/>
        <v>1894764326</v>
      </c>
    </row>
    <row r="58" spans="1:12" ht="13.5">
      <c r="A58" s="77" t="s">
        <v>25</v>
      </c>
      <c r="B58" s="39"/>
      <c r="C58" s="6">
        <v>79042860</v>
      </c>
      <c r="D58" s="6">
        <v>100859000</v>
      </c>
      <c r="E58" s="7"/>
      <c r="F58" s="8">
        <v>101614543</v>
      </c>
      <c r="G58" s="6">
        <v>98358543</v>
      </c>
      <c r="H58" s="6"/>
      <c r="I58" s="9"/>
      <c r="J58" s="10">
        <v>72347448</v>
      </c>
      <c r="K58" s="6">
        <v>73461107</v>
      </c>
      <c r="L58" s="7">
        <v>73852225</v>
      </c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>
        <v>84431491</v>
      </c>
      <c r="K59" s="11">
        <v>83481271</v>
      </c>
      <c r="L59" s="12">
        <v>82531051</v>
      </c>
    </row>
    <row r="60" spans="1:12" ht="13.5">
      <c r="A60" s="77" t="s">
        <v>27</v>
      </c>
      <c r="B60" s="39"/>
      <c r="C60" s="6">
        <v>62294190</v>
      </c>
      <c r="D60" s="6">
        <v>61823970</v>
      </c>
      <c r="E60" s="7">
        <v>285199244</v>
      </c>
      <c r="F60" s="8">
        <v>63704538</v>
      </c>
      <c r="G60" s="6">
        <v>63704539</v>
      </c>
      <c r="H60" s="6"/>
      <c r="I60" s="9">
        <v>285199244</v>
      </c>
      <c r="J60" s="10">
        <v>451244161</v>
      </c>
      <c r="K60" s="6">
        <v>443330663</v>
      </c>
      <c r="L60" s="7">
        <v>435417165</v>
      </c>
    </row>
    <row r="61" spans="1:12" ht="13.5">
      <c r="A61" s="77" t="s">
        <v>28</v>
      </c>
      <c r="B61" s="39" t="s">
        <v>29</v>
      </c>
      <c r="C61" s="6">
        <v>261611672</v>
      </c>
      <c r="D61" s="6">
        <v>520461444</v>
      </c>
      <c r="E61" s="7">
        <v>309642240</v>
      </c>
      <c r="F61" s="8">
        <v>476222622</v>
      </c>
      <c r="G61" s="6">
        <v>480247328</v>
      </c>
      <c r="H61" s="6"/>
      <c r="I61" s="9">
        <v>309931441</v>
      </c>
      <c r="J61" s="10">
        <v>20051246</v>
      </c>
      <c r="K61" s="6">
        <v>20193579</v>
      </c>
      <c r="L61" s="7">
        <v>5195212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>
        <v>72520</v>
      </c>
      <c r="K62" s="6">
        <v>72520</v>
      </c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171608</v>
      </c>
      <c r="D64" s="6">
        <v>183165</v>
      </c>
      <c r="E64" s="7">
        <v>146584</v>
      </c>
      <c r="F64" s="8">
        <v>100970</v>
      </c>
      <c r="G64" s="6">
        <v>100970</v>
      </c>
      <c r="H64" s="6"/>
      <c r="I64" s="9">
        <v>62225</v>
      </c>
      <c r="J64" s="10">
        <v>922942</v>
      </c>
      <c r="K64" s="6">
        <v>1300942</v>
      </c>
      <c r="L64" s="7">
        <v>1383622</v>
      </c>
    </row>
    <row r="65" spans="1:12" ht="13.5">
      <c r="A65" s="70" t="s">
        <v>40</v>
      </c>
      <c r="B65" s="71"/>
      <c r="C65" s="72">
        <f>SUM(C57:C64)</f>
        <v>2420570387</v>
      </c>
      <c r="D65" s="72">
        <f aca="true" t="shared" si="8" ref="D65:L65">SUM(D57:D64)</f>
        <v>2597959471</v>
      </c>
      <c r="E65" s="73">
        <f t="shared" si="8"/>
        <v>2313395509</v>
      </c>
      <c r="F65" s="74">
        <f t="shared" si="8"/>
        <v>2712811703</v>
      </c>
      <c r="G65" s="72">
        <f t="shared" si="8"/>
        <v>2718128425</v>
      </c>
      <c r="H65" s="72">
        <f>SUM(H57:H64)</f>
        <v>0</v>
      </c>
      <c r="I65" s="75">
        <f t="shared" si="8"/>
        <v>2295937898</v>
      </c>
      <c r="J65" s="82">
        <f t="shared" si="8"/>
        <v>2647035743</v>
      </c>
      <c r="K65" s="72">
        <f t="shared" si="8"/>
        <v>2575393454</v>
      </c>
      <c r="L65" s="73">
        <f t="shared" si="8"/>
        <v>2493143601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80000315</v>
      </c>
      <c r="D68" s="60">
        <v>84721727</v>
      </c>
      <c r="E68" s="61">
        <v>63847326</v>
      </c>
      <c r="F68" s="62">
        <v>83123168</v>
      </c>
      <c r="G68" s="60">
        <v>83123168</v>
      </c>
      <c r="H68" s="60"/>
      <c r="I68" s="63">
        <v>71047034</v>
      </c>
      <c r="J68" s="64">
        <v>83731096</v>
      </c>
      <c r="K68" s="60">
        <v>88754281</v>
      </c>
      <c r="L68" s="61">
        <v>94077618</v>
      </c>
    </row>
    <row r="69" spans="1:12" ht="13.5">
      <c r="A69" s="84" t="s">
        <v>43</v>
      </c>
      <c r="B69" s="39" t="s">
        <v>44</v>
      </c>
      <c r="C69" s="60">
        <f>SUM(C75:C79)</f>
        <v>22431051</v>
      </c>
      <c r="D69" s="60">
        <f aca="true" t="shared" si="9" ref="D69:L69">SUM(D75:D79)</f>
        <v>26609621</v>
      </c>
      <c r="E69" s="61">
        <f t="shared" si="9"/>
        <v>29615908</v>
      </c>
      <c r="F69" s="62">
        <f t="shared" si="9"/>
        <v>35999395</v>
      </c>
      <c r="G69" s="60">
        <f t="shared" si="9"/>
        <v>33193201</v>
      </c>
      <c r="H69" s="60">
        <f>SUM(H75:H79)</f>
        <v>0</v>
      </c>
      <c r="I69" s="63">
        <f t="shared" si="9"/>
        <v>34087471</v>
      </c>
      <c r="J69" s="64">
        <f t="shared" si="9"/>
        <v>42083000</v>
      </c>
      <c r="K69" s="60">
        <f t="shared" si="9"/>
        <v>32278000</v>
      </c>
      <c r="L69" s="61">
        <f t="shared" si="9"/>
        <v>34215000</v>
      </c>
    </row>
    <row r="70" spans="1:12" ht="13.5">
      <c r="A70" s="79" t="s">
        <v>19</v>
      </c>
      <c r="B70" s="47"/>
      <c r="C70" s="6">
        <v>3523296</v>
      </c>
      <c r="D70" s="6">
        <v>4139835</v>
      </c>
      <c r="E70" s="7">
        <v>4634054</v>
      </c>
      <c r="F70" s="8">
        <v>5015000</v>
      </c>
      <c r="G70" s="6">
        <v>5937600</v>
      </c>
      <c r="H70" s="6"/>
      <c r="I70" s="9">
        <v>5037705</v>
      </c>
      <c r="J70" s="10"/>
      <c r="K70" s="6"/>
      <c r="L70" s="7"/>
    </row>
    <row r="71" spans="1:12" ht="13.5">
      <c r="A71" s="79" t="s">
        <v>20</v>
      </c>
      <c r="B71" s="47"/>
      <c r="C71" s="6">
        <v>2265617</v>
      </c>
      <c r="D71" s="6">
        <v>4096800</v>
      </c>
      <c r="E71" s="7">
        <v>4507681</v>
      </c>
      <c r="F71" s="8">
        <v>5313153</v>
      </c>
      <c r="G71" s="6">
        <v>5993153</v>
      </c>
      <c r="H71" s="6"/>
      <c r="I71" s="9">
        <v>7437082</v>
      </c>
      <c r="J71" s="10">
        <v>42083000</v>
      </c>
      <c r="K71" s="6">
        <v>32278000</v>
      </c>
      <c r="L71" s="7">
        <v>34215000</v>
      </c>
    </row>
    <row r="72" spans="1:12" ht="13.5">
      <c r="A72" s="79" t="s">
        <v>21</v>
      </c>
      <c r="B72" s="47"/>
      <c r="C72" s="6">
        <v>3901465</v>
      </c>
      <c r="D72" s="6">
        <v>4544340</v>
      </c>
      <c r="E72" s="7">
        <v>4692343</v>
      </c>
      <c r="F72" s="8">
        <v>5357191</v>
      </c>
      <c r="G72" s="6">
        <v>5097191</v>
      </c>
      <c r="H72" s="6"/>
      <c r="I72" s="9">
        <v>3068858</v>
      </c>
      <c r="J72" s="10"/>
      <c r="K72" s="6"/>
      <c r="L72" s="7"/>
    </row>
    <row r="73" spans="1:12" ht="13.5">
      <c r="A73" s="79" t="s">
        <v>22</v>
      </c>
      <c r="B73" s="47"/>
      <c r="C73" s="6">
        <v>2856596</v>
      </c>
      <c r="D73" s="6">
        <v>3523275</v>
      </c>
      <c r="E73" s="7">
        <v>4796579</v>
      </c>
      <c r="F73" s="8">
        <v>4670000</v>
      </c>
      <c r="G73" s="6">
        <v>3170000</v>
      </c>
      <c r="H73" s="6"/>
      <c r="I73" s="9">
        <v>3161696</v>
      </c>
      <c r="J73" s="10"/>
      <c r="K73" s="6"/>
      <c r="L73" s="7"/>
    </row>
    <row r="74" spans="1:12" ht="13.5">
      <c r="A74" s="79" t="s">
        <v>23</v>
      </c>
      <c r="B74" s="47"/>
      <c r="C74" s="6">
        <v>308141</v>
      </c>
      <c r="D74" s="6">
        <v>234057</v>
      </c>
      <c r="E74" s="7">
        <v>576037</v>
      </c>
      <c r="F74" s="8">
        <v>1470800</v>
      </c>
      <c r="G74" s="6">
        <v>1470800</v>
      </c>
      <c r="H74" s="6"/>
      <c r="I74" s="9">
        <v>3114176</v>
      </c>
      <c r="J74" s="10"/>
      <c r="K74" s="6"/>
      <c r="L74" s="7"/>
    </row>
    <row r="75" spans="1:12" ht="13.5">
      <c r="A75" s="85" t="s">
        <v>24</v>
      </c>
      <c r="B75" s="47"/>
      <c r="C75" s="21">
        <f>SUM(C70:C74)</f>
        <v>12855115</v>
      </c>
      <c r="D75" s="21">
        <f aca="true" t="shared" si="10" ref="D75:L75">SUM(D70:D74)</f>
        <v>16538307</v>
      </c>
      <c r="E75" s="22">
        <f t="shared" si="10"/>
        <v>19206694</v>
      </c>
      <c r="F75" s="23">
        <f t="shared" si="10"/>
        <v>21826144</v>
      </c>
      <c r="G75" s="21">
        <f t="shared" si="10"/>
        <v>21668744</v>
      </c>
      <c r="H75" s="21">
        <f>SUM(H70:H74)</f>
        <v>0</v>
      </c>
      <c r="I75" s="24">
        <f t="shared" si="10"/>
        <v>21819517</v>
      </c>
      <c r="J75" s="25">
        <f t="shared" si="10"/>
        <v>42083000</v>
      </c>
      <c r="K75" s="21">
        <f t="shared" si="10"/>
        <v>32278000</v>
      </c>
      <c r="L75" s="22">
        <f t="shared" si="10"/>
        <v>34215000</v>
      </c>
    </row>
    <row r="76" spans="1:12" ht="13.5">
      <c r="A76" s="86" t="s">
        <v>25</v>
      </c>
      <c r="B76" s="39"/>
      <c r="C76" s="6">
        <v>51847</v>
      </c>
      <c r="D76" s="6">
        <v>97812</v>
      </c>
      <c r="E76" s="7">
        <v>1080021</v>
      </c>
      <c r="F76" s="8">
        <v>2711234</v>
      </c>
      <c r="G76" s="6">
        <v>536234</v>
      </c>
      <c r="H76" s="6"/>
      <c r="I76" s="9"/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9524089</v>
      </c>
      <c r="D79" s="6">
        <v>9973502</v>
      </c>
      <c r="E79" s="7">
        <v>9329193</v>
      </c>
      <c r="F79" s="8">
        <v>11462017</v>
      </c>
      <c r="G79" s="6">
        <v>10988223</v>
      </c>
      <c r="H79" s="6"/>
      <c r="I79" s="9">
        <v>12267954</v>
      </c>
      <c r="J79" s="10"/>
      <c r="K79" s="6"/>
      <c r="L79" s="7"/>
    </row>
    <row r="80" spans="1:12" ht="13.5">
      <c r="A80" s="87" t="s">
        <v>46</v>
      </c>
      <c r="B80" s="71"/>
      <c r="C80" s="72">
        <f>SUM(C68:C69)</f>
        <v>102431366</v>
      </c>
      <c r="D80" s="72">
        <f aca="true" t="shared" si="11" ref="D80:L80">SUM(D68:D69)</f>
        <v>111331348</v>
      </c>
      <c r="E80" s="73">
        <f t="shared" si="11"/>
        <v>93463234</v>
      </c>
      <c r="F80" s="74">
        <f t="shared" si="11"/>
        <v>119122563</v>
      </c>
      <c r="G80" s="72">
        <f t="shared" si="11"/>
        <v>116316369</v>
      </c>
      <c r="H80" s="72">
        <f>SUM(H68:H69)</f>
        <v>0</v>
      </c>
      <c r="I80" s="75">
        <f t="shared" si="11"/>
        <v>105134505</v>
      </c>
      <c r="J80" s="76">
        <f t="shared" si="11"/>
        <v>125814096</v>
      </c>
      <c r="K80" s="72">
        <f t="shared" si="11"/>
        <v>121032281</v>
      </c>
      <c r="L80" s="73">
        <f t="shared" si="11"/>
        <v>128292618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91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0.43116563286186305</v>
      </c>
      <c r="G82" s="95">
        <f t="shared" si="12"/>
        <v>0.4654236567687397</v>
      </c>
      <c r="H82" s="95">
        <f t="shared" si="12"/>
        <v>0</v>
      </c>
      <c r="I82" s="98">
        <f t="shared" si="12"/>
        <v>0</v>
      </c>
      <c r="J82" s="99">
        <f t="shared" si="12"/>
        <v>0.47162133408177265</v>
      </c>
      <c r="K82" s="95">
        <f t="shared" si="12"/>
        <v>0.4770517952182473</v>
      </c>
      <c r="L82" s="96">
        <f t="shared" si="12"/>
        <v>1.7690471135714578</v>
      </c>
    </row>
    <row r="83" spans="1:12" ht="13.5">
      <c r="A83" s="93" t="s">
        <v>92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0.2285835520609609</v>
      </c>
      <c r="G83" s="95">
        <f t="shared" si="13"/>
        <v>0.2612917496118531</v>
      </c>
      <c r="H83" s="95">
        <f t="shared" si="13"/>
        <v>0</v>
      </c>
      <c r="I83" s="98">
        <f t="shared" si="13"/>
        <v>0</v>
      </c>
      <c r="J83" s="99">
        <f t="shared" si="13"/>
        <v>0.22842170846539497</v>
      </c>
      <c r="K83" s="95">
        <f t="shared" si="13"/>
        <v>0.26562099015820995</v>
      </c>
      <c r="L83" s="96">
        <f t="shared" si="13"/>
        <v>0.557746445068369</v>
      </c>
    </row>
    <row r="84" spans="1:12" ht="13.5">
      <c r="A84" s="93" t="s">
        <v>93</v>
      </c>
      <c r="B84" s="94"/>
      <c r="C84" s="95">
        <f aca="true" t="shared" si="14" ref="C84:L84">IF(ISERROR(ROUND(C69/C65,3)),0,(ROUND(C69/C65,3)))</f>
        <v>0.009</v>
      </c>
      <c r="D84" s="95">
        <f t="shared" si="14"/>
        <v>0.01</v>
      </c>
      <c r="E84" s="96">
        <f t="shared" si="14"/>
        <v>0.013</v>
      </c>
      <c r="F84" s="97">
        <f t="shared" si="14"/>
        <v>0.013</v>
      </c>
      <c r="G84" s="95">
        <f t="shared" si="14"/>
        <v>0.012</v>
      </c>
      <c r="H84" s="95">
        <f t="shared" si="14"/>
        <v>0</v>
      </c>
      <c r="I84" s="98">
        <f t="shared" si="14"/>
        <v>0.015</v>
      </c>
      <c r="J84" s="99">
        <f t="shared" si="14"/>
        <v>0.016</v>
      </c>
      <c r="K84" s="95">
        <f t="shared" si="14"/>
        <v>0.013</v>
      </c>
      <c r="L84" s="96">
        <f t="shared" si="14"/>
        <v>0.014</v>
      </c>
    </row>
    <row r="85" spans="1:12" ht="13.5">
      <c r="A85" s="93" t="s">
        <v>94</v>
      </c>
      <c r="B85" s="94"/>
      <c r="C85" s="95">
        <f aca="true" t="shared" si="15" ref="C85:L85">IF(ISERROR(ROUND((C20+C69)/C65,2)),0,(ROUND((C20+C69)/C65,2)))</f>
        <v>0.01</v>
      </c>
      <c r="D85" s="95">
        <f t="shared" si="15"/>
        <v>0.01</v>
      </c>
      <c r="E85" s="96">
        <f t="shared" si="15"/>
        <v>0.01</v>
      </c>
      <c r="F85" s="97">
        <f t="shared" si="15"/>
        <v>0.02</v>
      </c>
      <c r="G85" s="95">
        <f t="shared" si="15"/>
        <v>0.02</v>
      </c>
      <c r="H85" s="95">
        <f t="shared" si="15"/>
        <v>0</v>
      </c>
      <c r="I85" s="98">
        <f t="shared" si="15"/>
        <v>0.01</v>
      </c>
      <c r="J85" s="99">
        <f t="shared" si="15"/>
        <v>0.02</v>
      </c>
      <c r="K85" s="95">
        <f t="shared" si="15"/>
        <v>0.02</v>
      </c>
      <c r="L85" s="96">
        <f t="shared" si="15"/>
        <v>0.03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/>
      <c r="I90" s="14"/>
      <c r="J90" s="15">
        <v>24282318</v>
      </c>
      <c r="K90" s="11">
        <v>16059317</v>
      </c>
      <c r="L90" s="27">
        <v>17022876</v>
      </c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>
        <v>35999395</v>
      </c>
      <c r="G92" s="6"/>
      <c r="H92" s="6">
        <v>30259670</v>
      </c>
      <c r="I92" s="9"/>
      <c r="J92" s="10">
        <v>17801074</v>
      </c>
      <c r="K92" s="6">
        <v>16219138</v>
      </c>
      <c r="L92" s="26">
        <v>17192286</v>
      </c>
    </row>
    <row r="93" spans="1:12" ht="13.5">
      <c r="A93" s="87" t="s">
        <v>103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35999395</v>
      </c>
      <c r="G93" s="72">
        <f t="shared" si="16"/>
        <v>0</v>
      </c>
      <c r="H93" s="72">
        <f>SUM(H89:H92)</f>
        <v>30259670</v>
      </c>
      <c r="I93" s="75">
        <f t="shared" si="16"/>
        <v>0</v>
      </c>
      <c r="J93" s="76">
        <f t="shared" si="16"/>
        <v>42083392</v>
      </c>
      <c r="K93" s="72">
        <f t="shared" si="16"/>
        <v>32278455</v>
      </c>
      <c r="L93" s="121">
        <f t="shared" si="16"/>
        <v>34215162</v>
      </c>
    </row>
    <row r="94" spans="1:12" ht="13.5">
      <c r="A94" s="1" t="s">
        <v>95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96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97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98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99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100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101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102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2018-06-04T15:33:23Z</dcterms:created>
  <dcterms:modified xsi:type="dcterms:W3CDTF">2018-06-04T15:34:25Z</dcterms:modified>
  <cp:category/>
  <cp:version/>
  <cp:contentType/>
  <cp:contentStatus/>
</cp:coreProperties>
</file>