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'BUF'!$A$1:$L$101</definedName>
    <definedName name="_xlnm.Print_Area" localSheetId="8">'CPT'!$A$1:$L$101</definedName>
    <definedName name="_xlnm.Print_Area" localSheetId="4">'EKU'!$A$1:$L$101</definedName>
    <definedName name="_xlnm.Print_Area" localSheetId="7">'ETH'!$A$1:$L$101</definedName>
    <definedName name="_xlnm.Print_Area" localSheetId="5">'JHB'!$A$1:$L$101</definedName>
    <definedName name="_xlnm.Print_Area" localSheetId="3">'MAN'!$A$1:$L$101</definedName>
    <definedName name="_xlnm.Print_Area" localSheetId="2">'NMA'!$A$1:$L$101</definedName>
    <definedName name="_xlnm.Print_Area" localSheetId="0">'Summary'!$A$1:$L$101</definedName>
    <definedName name="_xlnm.Print_Area" localSheetId="6">'TSH'!$A$1:$L$101</definedName>
  </definedNames>
  <calcPr fullCalcOnLoad="1"/>
</workbook>
</file>

<file path=xl/sharedStrings.xml><?xml version="1.0" encoding="utf-8"?>
<sst xmlns="http://schemas.openxmlformats.org/spreadsheetml/2006/main" count="1080" uniqueCount="73">
  <si>
    <t>Eastern Cape: Buffalo City(BUF) - REVIEW - Table A9 Asset Management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</si>
  <si>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</si>
  <si>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</si>
  <si>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</si>
  <si>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</si>
  <si>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</si>
  <si>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</si>
  <si>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</si>
  <si>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</si>
  <si>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</si>
  <si>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</si>
  <si>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</si>
  <si>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</si>
  <si>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</si>
  <si>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</si>
  <si>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</si>
  <si>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</t>
  </si>
  <si>
    <t>Total New Assets</t>
  </si>
  <si>
    <t>1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</si>
  <si>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</si>
  <si>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</si>
  <si>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</si>
  <si>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</si>
  <si>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</si>
  <si>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</si>
  <si>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</si>
  <si>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</si>
  <si>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</si>
  <si>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</si>
  <si>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</si>
  <si>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</si>
  <si>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</si>
  <si>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</si>
  <si>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</si>
  <si>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2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</si>
  <si>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</si>
  <si>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</si>
  <si>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</si>
  <si>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</si>
  <si>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</si>
  <si>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</si>
  <si>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</si>
  <si>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 and asset impairment</t>
  </si>
  <si>
    <t>Repairs and Maintenance by Asset Class</t>
  </si>
  <si>
    <t>3</t>
  </si>
  <si>
    <t>6,7</t>
  </si>
  <si>
    <t>TOTAL EXPENDITURE OTHER ITEMS</t>
  </si>
  <si>
    <t>Repairs and Maintenance by Expenditure Items</t>
  </si>
  <si>
    <t>Employee related costs</t>
  </si>
  <si>
    <t>Other materials</t>
  </si>
  <si>
    <t>Contracted Services</t>
  </si>
  <si>
    <t>Other expenditure</t>
  </si>
  <si>
    <t>Eastern Cape: Nelson Mandela Bay(NMA) - REVIEW - Table A9 Asset Management for 4th Quarter ended 30 June 2017 (Figures Finalised as at 2018/05/07)</t>
  </si>
  <si>
    <t>Free State: Mangaung(MAN) - REVIEW - Table A9 Asset Management for 4th Quarter ended 30 June 2017 (Figures Finalised as at 2018/05/07)</t>
  </si>
  <si>
    <t>Gauteng: City of Ekurhuleni(EKU) - REVIEW - Table A9 Asset Management for 4th Quarter ended 30 June 2017 (Figures Finalised as at 2018/05/07)</t>
  </si>
  <si>
    <t>Gauteng: City Of Johannesburg(JHB) - REVIEW - Table A9 Asset Management for 4th Quarter ended 30 June 2017 (Figures Finalised as at 2018/05/07)</t>
  </si>
  <si>
    <t>Gauteng: City Of Tshwane(TSH) - REVIEW - Table A9 Asset Management for 4th Quarter ended 30 June 2017 (Figures Finalised as at 2018/05/07)</t>
  </si>
  <si>
    <t>Kwazulu-Natal: eThekwini(ETH) - REVIEW - Table A9 Asset Management for 4th Quarter ended 30 June 2017 (Figures Finalised as at 2018/05/07)</t>
  </si>
  <si>
    <t>Western Cape: Cape Town(CPT) - REVIEW - Table A9 Asset Management for 4th Quarter ended 30 June 2017 (Figures Finalised as at 2018/05/07)</t>
  </si>
  <si>
    <t>Summary - Table A9 Asset Management for 4th Quarter ended 30 June 2017 (Figures Finalised as at 2018/05/07)</t>
  </si>
  <si>
    <t>% of capital exp on renewal of assets</t>
  </si>
  <si>
    <t>Renewal of Existing Assets as % of deprecn</t>
  </si>
  <si>
    <t>R&amp;M as a % of PPE</t>
  </si>
  <si>
    <t>Renewal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</si>
  <si>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</si>
  <si>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</si>
  <si>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</si>
  <si>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</si>
  <si>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</si>
  <si>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</si>
  <si>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</si>
  <si>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</si>
  <si>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Total Repairs and Maintenance Expenditure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</si>
</sst>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0.0%"/>
    <numFmt numFmtId="171" formatCode="#,###,;\(#,###,\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10" xfId="42" applyNumberFormat="1" applyFont="1" applyFill="1" applyBorder="1" applyAlignment="1" applyProtection="1">
      <alignment/>
      <protection/>
    </xf>
    <xf numFmtId="172" fontId="4" fillId="0" borderId="11" xfId="42" applyNumberFormat="1" applyFont="1" applyFill="1" applyBorder="1" applyAlignment="1" applyProtection="1">
      <alignment/>
      <protection/>
    </xf>
    <xf numFmtId="172" fontId="4" fillId="0" borderId="12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4" fillId="0" borderId="13" xfId="42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/>
      <protection/>
    </xf>
    <xf numFmtId="172" fontId="4" fillId="0" borderId="15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2" fontId="4" fillId="0" borderId="24" xfId="42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2" fontId="3" fillId="0" borderId="12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2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2" fontId="4" fillId="0" borderId="12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/>
      <protection/>
    </xf>
    <xf numFmtId="172" fontId="4" fillId="0" borderId="11" xfId="42" applyNumberFormat="1" applyFont="1" applyBorder="1" applyAlignment="1" applyProtection="1">
      <alignment/>
      <protection/>
    </xf>
    <xf numFmtId="172" fontId="4" fillId="0" borderId="12" xfId="42" applyNumberFormat="1" applyFont="1" applyBorder="1" applyAlignment="1" applyProtection="1">
      <alignment/>
      <protection/>
    </xf>
    <xf numFmtId="172" fontId="4" fillId="0" borderId="10" xfId="42" applyNumberFormat="1" applyFont="1" applyBorder="1" applyAlignment="1" applyProtection="1">
      <alignment/>
      <protection/>
    </xf>
    <xf numFmtId="172" fontId="4" fillId="0" borderId="0" xfId="42" applyNumberFormat="1" applyFont="1" applyBorder="1" applyAlignment="1" applyProtection="1">
      <alignment/>
      <protection/>
    </xf>
    <xf numFmtId="172" fontId="4" fillId="0" borderId="13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2" fontId="3" fillId="0" borderId="35" xfId="0" applyNumberFormat="1" applyFont="1" applyBorder="1" applyAlignment="1" applyProtection="1">
      <alignment/>
      <protection/>
    </xf>
    <xf numFmtId="172" fontId="3" fillId="0" borderId="36" xfId="0" applyNumberFormat="1" applyFont="1" applyBorder="1" applyAlignment="1" applyProtection="1">
      <alignment/>
      <protection/>
    </xf>
    <xf numFmtId="172" fontId="3" fillId="0" borderId="37" xfId="0" applyNumberFormat="1" applyFont="1" applyBorder="1" applyAlignment="1" applyProtection="1">
      <alignment/>
      <protection/>
    </xf>
    <xf numFmtId="172" fontId="3" fillId="0" borderId="38" xfId="0" applyNumberFormat="1" applyFont="1" applyBorder="1" applyAlignment="1" applyProtection="1">
      <alignment/>
      <protection/>
    </xf>
    <xf numFmtId="172" fontId="3" fillId="0" borderId="34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Font="1" applyBorder="1" applyAlignment="1" applyProtection="1">
      <alignment horizontal="left" indent="1"/>
      <protection/>
    </xf>
    <xf numFmtId="172" fontId="3" fillId="0" borderId="3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Border="1" applyAlignment="1" applyProtection="1">
      <alignment horizontal="left" indent="2"/>
      <protection/>
    </xf>
    <xf numFmtId="0" fontId="3" fillId="0" borderId="37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/>
      <protection/>
    </xf>
    <xf numFmtId="169" fontId="3" fillId="0" borderId="11" xfId="0" applyNumberFormat="1" applyFont="1" applyBorder="1" applyAlignment="1" applyProtection="1">
      <alignment/>
      <protection/>
    </xf>
    <xf numFmtId="169" fontId="3" fillId="0" borderId="12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169" fontId="3" fillId="0" borderId="13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0" fontId="6" fillId="0" borderId="10" xfId="59" applyNumberFormat="1" applyFont="1" applyFill="1" applyBorder="1" applyAlignment="1" applyProtection="1">
      <alignment horizontal="center"/>
      <protection/>
    </xf>
    <xf numFmtId="170" fontId="6" fillId="0" borderId="11" xfId="59" applyNumberFormat="1" applyFont="1" applyFill="1" applyBorder="1" applyAlignment="1" applyProtection="1">
      <alignment horizontal="center"/>
      <protection/>
    </xf>
    <xf numFmtId="170" fontId="6" fillId="0" borderId="12" xfId="59" applyNumberFormat="1" applyFont="1" applyFill="1" applyBorder="1" applyAlignment="1" applyProtection="1">
      <alignment horizontal="center"/>
      <protection/>
    </xf>
    <xf numFmtId="170" fontId="6" fillId="0" borderId="0" xfId="59" applyNumberFormat="1" applyFont="1" applyFill="1" applyBorder="1" applyAlignment="1" applyProtection="1">
      <alignment horizontal="center"/>
      <protection/>
    </xf>
    <xf numFmtId="170" fontId="6" fillId="0" borderId="13" xfId="59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 horizontal="center"/>
      <protection/>
    </xf>
    <xf numFmtId="171" fontId="3" fillId="0" borderId="30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horizontal="center"/>
      <protection/>
    </xf>
    <xf numFmtId="172" fontId="3" fillId="0" borderId="26" xfId="0" applyNumberFormat="1" applyFont="1" applyBorder="1" applyAlignment="1" applyProtection="1">
      <alignment/>
      <protection/>
    </xf>
    <xf numFmtId="172" fontId="3" fillId="0" borderId="42" xfId="0" applyNumberFormat="1" applyFont="1" applyBorder="1" applyAlignment="1" applyProtection="1">
      <alignment/>
      <protection/>
    </xf>
    <xf numFmtId="172" fontId="3" fillId="0" borderId="41" xfId="0" applyNumberFormat="1" applyFont="1" applyBorder="1" applyAlignment="1" applyProtection="1">
      <alignment/>
      <protection/>
    </xf>
    <xf numFmtId="172" fontId="3" fillId="0" borderId="43" xfId="0" applyNumberFormat="1" applyFont="1" applyBorder="1" applyAlignment="1" applyProtection="1">
      <alignment/>
      <protection/>
    </xf>
    <xf numFmtId="172" fontId="3" fillId="0" borderId="25" xfId="0" applyNumberFormat="1" applyFont="1" applyBorder="1" applyAlignment="1" applyProtection="1">
      <alignment/>
      <protection/>
    </xf>
    <xf numFmtId="172" fontId="3" fillId="0" borderId="44" xfId="0" applyNumberFormat="1" applyFont="1" applyBorder="1" applyAlignment="1" applyProtection="1">
      <alignment/>
      <protection/>
    </xf>
    <xf numFmtId="172" fontId="6" fillId="0" borderId="10" xfId="59" applyNumberFormat="1" applyFont="1" applyFill="1" applyBorder="1" applyAlignment="1" applyProtection="1">
      <alignment horizontal="center"/>
      <protection/>
    </xf>
    <xf numFmtId="172" fontId="6" fillId="0" borderId="11" xfId="59" applyNumberFormat="1" applyFont="1" applyFill="1" applyBorder="1" applyAlignment="1" applyProtection="1">
      <alignment horizontal="center"/>
      <protection/>
    </xf>
    <xf numFmtId="172" fontId="6" fillId="0" borderId="12" xfId="59" applyNumberFormat="1" applyFont="1" applyFill="1" applyBorder="1" applyAlignment="1" applyProtection="1">
      <alignment horizontal="center"/>
      <protection/>
    </xf>
    <xf numFmtId="172" fontId="6" fillId="0" borderId="0" xfId="59" applyNumberFormat="1" applyFont="1" applyFill="1" applyBorder="1" applyAlignment="1" applyProtection="1">
      <alignment horizontal="center"/>
      <protection/>
    </xf>
    <xf numFmtId="172" fontId="6" fillId="0" borderId="13" xfId="59" applyNumberFormat="1" applyFont="1" applyFill="1" applyBorder="1" applyAlignment="1" applyProtection="1">
      <alignment horizontal="center"/>
      <protection/>
    </xf>
    <xf numFmtId="172" fontId="6" fillId="0" borderId="24" xfId="59" applyNumberFormat="1" applyFont="1" applyFill="1" applyBorder="1" applyAlignment="1" applyProtection="1">
      <alignment horizontal="center"/>
      <protection/>
    </xf>
    <xf numFmtId="172" fontId="3" fillId="0" borderId="32" xfId="0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15084801502</v>
      </c>
      <c r="D5" s="40">
        <f aca="true" t="shared" si="0" ref="D5:L5">SUM(D11:D18)</f>
        <v>16570695114</v>
      </c>
      <c r="E5" s="41">
        <f t="shared" si="0"/>
        <v>18746299419</v>
      </c>
      <c r="F5" s="42">
        <f t="shared" si="0"/>
        <v>23235118022</v>
      </c>
      <c r="G5" s="40">
        <f t="shared" si="0"/>
        <v>22069570238</v>
      </c>
      <c r="H5" s="40">
        <f>SUM(H11:H18)</f>
        <v>20933200415</v>
      </c>
      <c r="I5" s="43">
        <f t="shared" si="0"/>
        <v>19180695572</v>
      </c>
      <c r="J5" s="44">
        <f t="shared" si="0"/>
        <v>19307741867</v>
      </c>
      <c r="K5" s="40">
        <f t="shared" si="0"/>
        <v>19754094485</v>
      </c>
      <c r="L5" s="41">
        <f t="shared" si="0"/>
        <v>20237440189</v>
      </c>
    </row>
    <row r="6" spans="1:12" ht="13.5">
      <c r="A6" s="46" t="s">
        <v>19</v>
      </c>
      <c r="B6" s="47"/>
      <c r="C6" s="6">
        <v>5057328988</v>
      </c>
      <c r="D6" s="6">
        <v>3938702960</v>
      </c>
      <c r="E6" s="7">
        <v>3708538679</v>
      </c>
      <c r="F6" s="8">
        <v>4840078615</v>
      </c>
      <c r="G6" s="6">
        <v>4015888438</v>
      </c>
      <c r="H6" s="6">
        <v>4484979177</v>
      </c>
      <c r="I6" s="9">
        <v>3953070944</v>
      </c>
      <c r="J6" s="10">
        <v>3001994357</v>
      </c>
      <c r="K6" s="6">
        <v>3973421611</v>
      </c>
      <c r="L6" s="7">
        <v>3853531539</v>
      </c>
    </row>
    <row r="7" spans="1:12" ht="13.5">
      <c r="A7" s="46" t="s">
        <v>20</v>
      </c>
      <c r="B7" s="47"/>
      <c r="C7" s="6">
        <v>1805085001</v>
      </c>
      <c r="D7" s="6">
        <v>1999951801</v>
      </c>
      <c r="E7" s="7">
        <v>2747230380</v>
      </c>
      <c r="F7" s="8">
        <v>3856322551</v>
      </c>
      <c r="G7" s="6">
        <v>4011111852</v>
      </c>
      <c r="H7" s="6">
        <v>3032996270</v>
      </c>
      <c r="I7" s="9">
        <v>2571091759</v>
      </c>
      <c r="J7" s="10">
        <v>2814317786</v>
      </c>
      <c r="K7" s="6">
        <v>2604304881</v>
      </c>
      <c r="L7" s="7">
        <v>2581600576</v>
      </c>
    </row>
    <row r="8" spans="1:12" ht="13.5">
      <c r="A8" s="46" t="s">
        <v>21</v>
      </c>
      <c r="B8" s="47"/>
      <c r="C8" s="6">
        <v>1778438201</v>
      </c>
      <c r="D8" s="6">
        <v>1590743613</v>
      </c>
      <c r="E8" s="7">
        <v>1607424347</v>
      </c>
      <c r="F8" s="8">
        <v>1406905973</v>
      </c>
      <c r="G8" s="6">
        <v>1374849106</v>
      </c>
      <c r="H8" s="6">
        <v>1234150465</v>
      </c>
      <c r="I8" s="9">
        <v>1346442521</v>
      </c>
      <c r="J8" s="10">
        <v>1817079076</v>
      </c>
      <c r="K8" s="6">
        <v>1752155276</v>
      </c>
      <c r="L8" s="7">
        <v>1832058629</v>
      </c>
    </row>
    <row r="9" spans="1:12" ht="13.5">
      <c r="A9" s="46" t="s">
        <v>22</v>
      </c>
      <c r="B9" s="47"/>
      <c r="C9" s="6">
        <v>1206547921</v>
      </c>
      <c r="D9" s="6">
        <v>876416238</v>
      </c>
      <c r="E9" s="7">
        <v>1224512586</v>
      </c>
      <c r="F9" s="8">
        <v>1153876439</v>
      </c>
      <c r="G9" s="6">
        <v>616899251</v>
      </c>
      <c r="H9" s="6">
        <v>937395957</v>
      </c>
      <c r="I9" s="9">
        <v>1022457545</v>
      </c>
      <c r="J9" s="10">
        <v>1393219916</v>
      </c>
      <c r="K9" s="6">
        <v>1117339949</v>
      </c>
      <c r="L9" s="7">
        <v>1046086947</v>
      </c>
    </row>
    <row r="10" spans="1:12" ht="13.5">
      <c r="A10" s="46" t="s">
        <v>23</v>
      </c>
      <c r="B10" s="47"/>
      <c r="C10" s="6">
        <v>1790462855</v>
      </c>
      <c r="D10" s="6">
        <v>3617281167</v>
      </c>
      <c r="E10" s="7">
        <v>5582994870</v>
      </c>
      <c r="F10" s="8">
        <v>2452674740</v>
      </c>
      <c r="G10" s="6">
        <v>2564114606</v>
      </c>
      <c r="H10" s="6">
        <v>6354687115</v>
      </c>
      <c r="I10" s="9">
        <v>5539217436</v>
      </c>
      <c r="J10" s="10">
        <v>2928280397</v>
      </c>
      <c r="K10" s="6">
        <v>3158560722</v>
      </c>
      <c r="L10" s="7">
        <v>3306978283</v>
      </c>
    </row>
    <row r="11" spans="1:12" ht="13.5">
      <c r="A11" s="48" t="s">
        <v>24</v>
      </c>
      <c r="B11" s="47"/>
      <c r="C11" s="21">
        <f>SUM(C6:C10)</f>
        <v>11637862966</v>
      </c>
      <c r="D11" s="21">
        <f aca="true" t="shared" si="1" ref="D11:L11">SUM(D6:D10)</f>
        <v>12023095779</v>
      </c>
      <c r="E11" s="22">
        <f t="shared" si="1"/>
        <v>14870700862</v>
      </c>
      <c r="F11" s="23">
        <f t="shared" si="1"/>
        <v>13709858318</v>
      </c>
      <c r="G11" s="21">
        <f t="shared" si="1"/>
        <v>12582863253</v>
      </c>
      <c r="H11" s="21">
        <f>SUM(H6:H10)</f>
        <v>16044208984</v>
      </c>
      <c r="I11" s="24">
        <f t="shared" si="1"/>
        <v>14432280205</v>
      </c>
      <c r="J11" s="25">
        <f t="shared" si="1"/>
        <v>11954891532</v>
      </c>
      <c r="K11" s="21">
        <f t="shared" si="1"/>
        <v>12605782439</v>
      </c>
      <c r="L11" s="22">
        <f t="shared" si="1"/>
        <v>12620255974</v>
      </c>
    </row>
    <row r="12" spans="1:12" ht="13.5">
      <c r="A12" s="49" t="s">
        <v>25</v>
      </c>
      <c r="B12" s="39"/>
      <c r="C12" s="6">
        <v>988831044</v>
      </c>
      <c r="D12" s="6">
        <v>944920983</v>
      </c>
      <c r="E12" s="7">
        <v>827490133</v>
      </c>
      <c r="F12" s="8">
        <v>1929127651</v>
      </c>
      <c r="G12" s="6">
        <v>1807977287</v>
      </c>
      <c r="H12" s="6">
        <v>902301805</v>
      </c>
      <c r="I12" s="9">
        <v>752287987</v>
      </c>
      <c r="J12" s="10">
        <v>875322159</v>
      </c>
      <c r="K12" s="6">
        <v>1159113174</v>
      </c>
      <c r="L12" s="7">
        <v>981772077</v>
      </c>
    </row>
    <row r="13" spans="1:12" ht="13.5">
      <c r="A13" s="49" t="s">
        <v>26</v>
      </c>
      <c r="B13" s="39"/>
      <c r="C13" s="11">
        <v>-4639907</v>
      </c>
      <c r="D13" s="11"/>
      <c r="E13" s="12"/>
      <c r="F13" s="13">
        <v>13575390</v>
      </c>
      <c r="G13" s="11">
        <v>24096689</v>
      </c>
      <c r="H13" s="11">
        <v>30041775</v>
      </c>
      <c r="I13" s="14">
        <v>12150000</v>
      </c>
      <c r="J13" s="15">
        <v>60000</v>
      </c>
      <c r="K13" s="11">
        <v>70000</v>
      </c>
      <c r="L13" s="12"/>
    </row>
    <row r="14" spans="1:12" ht="13.5">
      <c r="A14" s="49" t="s">
        <v>27</v>
      </c>
      <c r="B14" s="39"/>
      <c r="C14" s="6">
        <v>135205707</v>
      </c>
      <c r="D14" s="6">
        <v>700356242</v>
      </c>
      <c r="E14" s="7">
        <v>62256740</v>
      </c>
      <c r="F14" s="8">
        <v>785967224</v>
      </c>
      <c r="G14" s="6">
        <v>804286367</v>
      </c>
      <c r="H14" s="6">
        <v>58057774</v>
      </c>
      <c r="I14" s="9">
        <v>401187744</v>
      </c>
      <c r="J14" s="10">
        <v>1975660242</v>
      </c>
      <c r="K14" s="6">
        <v>2186979369</v>
      </c>
      <c r="L14" s="7">
        <v>2371506717</v>
      </c>
    </row>
    <row r="15" spans="1:12" ht="13.5">
      <c r="A15" s="49" t="s">
        <v>28</v>
      </c>
      <c r="B15" s="39" t="s">
        <v>29</v>
      </c>
      <c r="C15" s="6">
        <v>2295079391</v>
      </c>
      <c r="D15" s="6">
        <v>2850487594</v>
      </c>
      <c r="E15" s="7">
        <v>2823470523</v>
      </c>
      <c r="F15" s="8">
        <v>6679808439</v>
      </c>
      <c r="G15" s="6">
        <v>6679776642</v>
      </c>
      <c r="H15" s="6">
        <v>3744938274</v>
      </c>
      <c r="I15" s="9">
        <v>3453263750</v>
      </c>
      <c r="J15" s="10">
        <v>4419426934</v>
      </c>
      <c r="K15" s="6">
        <v>3770563503</v>
      </c>
      <c r="L15" s="7">
        <v>4239092421</v>
      </c>
    </row>
    <row r="16" spans="1:12" ht="13.5">
      <c r="A16" s="50" t="s">
        <v>30</v>
      </c>
      <c r="B16" s="51"/>
      <c r="C16" s="6"/>
      <c r="D16" s="6"/>
      <c r="E16" s="7">
        <v>8726055</v>
      </c>
      <c r="F16" s="8"/>
      <c r="G16" s="6"/>
      <c r="H16" s="6"/>
      <c r="I16" s="9"/>
      <c r="J16" s="10"/>
      <c r="K16" s="6"/>
      <c r="L16" s="7">
        <v>1000000</v>
      </c>
    </row>
    <row r="17" spans="1:12" ht="13.5">
      <c r="A17" s="49" t="s">
        <v>31</v>
      </c>
      <c r="B17" s="39"/>
      <c r="C17" s="6"/>
      <c r="D17" s="6"/>
      <c r="E17" s="7">
        <v>510263</v>
      </c>
      <c r="F17" s="8">
        <v>177000</v>
      </c>
      <c r="G17" s="6">
        <v>1000000</v>
      </c>
      <c r="H17" s="6">
        <v>1879000</v>
      </c>
      <c r="I17" s="9">
        <v>2011903</v>
      </c>
      <c r="J17" s="10">
        <v>23177000</v>
      </c>
      <c r="K17" s="6"/>
      <c r="L17" s="7">
        <v>500000</v>
      </c>
    </row>
    <row r="18" spans="1:12" ht="13.5">
      <c r="A18" s="49" t="s">
        <v>32</v>
      </c>
      <c r="B18" s="39"/>
      <c r="C18" s="16">
        <v>32462301</v>
      </c>
      <c r="D18" s="16">
        <v>51834516</v>
      </c>
      <c r="E18" s="17">
        <v>153144843</v>
      </c>
      <c r="F18" s="18">
        <v>116604000</v>
      </c>
      <c r="G18" s="16">
        <v>169570000</v>
      </c>
      <c r="H18" s="16">
        <v>151772803</v>
      </c>
      <c r="I18" s="19">
        <v>127513983</v>
      </c>
      <c r="J18" s="20">
        <v>59204000</v>
      </c>
      <c r="K18" s="16">
        <v>31586000</v>
      </c>
      <c r="L18" s="17">
        <v>23313000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11906642815</v>
      </c>
      <c r="D20" s="53">
        <f aca="true" t="shared" si="2" ref="D20:L20">SUM(D26:D33)</f>
        <v>13284194622</v>
      </c>
      <c r="E20" s="54">
        <f t="shared" si="2"/>
        <v>13165549161</v>
      </c>
      <c r="F20" s="55">
        <f t="shared" si="2"/>
        <v>14184584235</v>
      </c>
      <c r="G20" s="53">
        <f t="shared" si="2"/>
        <v>14064851722</v>
      </c>
      <c r="H20" s="53">
        <f>SUM(H26:H33)</f>
        <v>9386664519</v>
      </c>
      <c r="I20" s="56">
        <f t="shared" si="2"/>
        <v>12167317708</v>
      </c>
      <c r="J20" s="57">
        <f t="shared" si="2"/>
        <v>18608699580</v>
      </c>
      <c r="K20" s="53">
        <f t="shared" si="2"/>
        <v>19491506533</v>
      </c>
      <c r="L20" s="54">
        <f t="shared" si="2"/>
        <v>20710683764</v>
      </c>
    </row>
    <row r="21" spans="1:12" ht="13.5">
      <c r="A21" s="46" t="s">
        <v>19</v>
      </c>
      <c r="B21" s="47"/>
      <c r="C21" s="6">
        <v>2113862154</v>
      </c>
      <c r="D21" s="6">
        <v>2535938700</v>
      </c>
      <c r="E21" s="7">
        <v>2144823031</v>
      </c>
      <c r="F21" s="8">
        <v>2068939932</v>
      </c>
      <c r="G21" s="6">
        <v>2079430312</v>
      </c>
      <c r="H21" s="6">
        <v>1487229033</v>
      </c>
      <c r="I21" s="9">
        <v>1950861236</v>
      </c>
      <c r="J21" s="10">
        <v>4845452512</v>
      </c>
      <c r="K21" s="6">
        <v>3613128301</v>
      </c>
      <c r="L21" s="7">
        <v>4215208397</v>
      </c>
    </row>
    <row r="22" spans="1:12" ht="13.5">
      <c r="A22" s="46" t="s">
        <v>20</v>
      </c>
      <c r="B22" s="47"/>
      <c r="C22" s="6">
        <v>2372956557</v>
      </c>
      <c r="D22" s="6">
        <v>2863623422</v>
      </c>
      <c r="E22" s="7">
        <v>1677161335</v>
      </c>
      <c r="F22" s="8">
        <v>2009106550</v>
      </c>
      <c r="G22" s="6">
        <v>2037207071</v>
      </c>
      <c r="H22" s="6">
        <v>1509007091</v>
      </c>
      <c r="I22" s="9">
        <v>2045635421</v>
      </c>
      <c r="J22" s="10">
        <v>2048472077</v>
      </c>
      <c r="K22" s="6">
        <v>2577478958</v>
      </c>
      <c r="L22" s="7">
        <v>2900305614</v>
      </c>
    </row>
    <row r="23" spans="1:12" ht="13.5">
      <c r="A23" s="46" t="s">
        <v>21</v>
      </c>
      <c r="B23" s="47"/>
      <c r="C23" s="6">
        <v>1419231415</v>
      </c>
      <c r="D23" s="6">
        <v>1857081845</v>
      </c>
      <c r="E23" s="7">
        <v>1448504564</v>
      </c>
      <c r="F23" s="8">
        <v>1504526700</v>
      </c>
      <c r="G23" s="6">
        <v>1313976097</v>
      </c>
      <c r="H23" s="6">
        <v>1181184817</v>
      </c>
      <c r="I23" s="9">
        <v>1287714859</v>
      </c>
      <c r="J23" s="10">
        <v>1208534258</v>
      </c>
      <c r="K23" s="6">
        <v>1578785967</v>
      </c>
      <c r="L23" s="7">
        <v>2121793799</v>
      </c>
    </row>
    <row r="24" spans="1:12" ht="13.5">
      <c r="A24" s="46" t="s">
        <v>22</v>
      </c>
      <c r="B24" s="47"/>
      <c r="C24" s="6">
        <v>968825136</v>
      </c>
      <c r="D24" s="6">
        <v>758590088</v>
      </c>
      <c r="E24" s="7">
        <v>786700425</v>
      </c>
      <c r="F24" s="8">
        <v>1943480127</v>
      </c>
      <c r="G24" s="6">
        <v>1649834455</v>
      </c>
      <c r="H24" s="6">
        <v>1293631724</v>
      </c>
      <c r="I24" s="9">
        <v>1283697376</v>
      </c>
      <c r="J24" s="10">
        <v>1875008210</v>
      </c>
      <c r="K24" s="6">
        <v>2595320467</v>
      </c>
      <c r="L24" s="7">
        <v>2542044054</v>
      </c>
    </row>
    <row r="25" spans="1:12" ht="13.5">
      <c r="A25" s="46" t="s">
        <v>23</v>
      </c>
      <c r="B25" s="47"/>
      <c r="C25" s="6">
        <v>1999722778</v>
      </c>
      <c r="D25" s="6">
        <v>951038312</v>
      </c>
      <c r="E25" s="7">
        <v>2620975033</v>
      </c>
      <c r="F25" s="8">
        <v>2274655618</v>
      </c>
      <c r="G25" s="6">
        <v>2463745141</v>
      </c>
      <c r="H25" s="6">
        <v>1803623938</v>
      </c>
      <c r="I25" s="9">
        <v>2481881902</v>
      </c>
      <c r="J25" s="10">
        <v>1769107277</v>
      </c>
      <c r="K25" s="6">
        <v>1349600912</v>
      </c>
      <c r="L25" s="7">
        <v>1306676583</v>
      </c>
    </row>
    <row r="26" spans="1:12" ht="13.5">
      <c r="A26" s="48" t="s">
        <v>24</v>
      </c>
      <c r="B26" s="58"/>
      <c r="C26" s="21">
        <f aca="true" t="shared" si="3" ref="C26:L26">SUM(C21:C25)</f>
        <v>8874598040</v>
      </c>
      <c r="D26" s="21">
        <f t="shared" si="3"/>
        <v>8966272367</v>
      </c>
      <c r="E26" s="22">
        <f t="shared" si="3"/>
        <v>8678164388</v>
      </c>
      <c r="F26" s="23">
        <f t="shared" si="3"/>
        <v>9800708927</v>
      </c>
      <c r="G26" s="21">
        <f t="shared" si="3"/>
        <v>9544193076</v>
      </c>
      <c r="H26" s="21">
        <f>SUM(H21:H25)</f>
        <v>7274676603</v>
      </c>
      <c r="I26" s="24">
        <f t="shared" si="3"/>
        <v>9049790794</v>
      </c>
      <c r="J26" s="25">
        <f t="shared" si="3"/>
        <v>11746574334</v>
      </c>
      <c r="K26" s="21">
        <f t="shared" si="3"/>
        <v>11714314605</v>
      </c>
      <c r="L26" s="22">
        <f t="shared" si="3"/>
        <v>13086028447</v>
      </c>
    </row>
    <row r="27" spans="1:12" ht="13.5">
      <c r="A27" s="49" t="s">
        <v>25</v>
      </c>
      <c r="B27" s="59"/>
      <c r="C27" s="6">
        <v>1295874158</v>
      </c>
      <c r="D27" s="6">
        <v>1225600040</v>
      </c>
      <c r="E27" s="7">
        <v>985090667</v>
      </c>
      <c r="F27" s="8">
        <v>877466631</v>
      </c>
      <c r="G27" s="6">
        <v>1008528590</v>
      </c>
      <c r="H27" s="6">
        <v>414222239</v>
      </c>
      <c r="I27" s="9">
        <v>691197861</v>
      </c>
      <c r="J27" s="10">
        <v>1291453727</v>
      </c>
      <c r="K27" s="6">
        <v>1387843512</v>
      </c>
      <c r="L27" s="7">
        <v>1565149888</v>
      </c>
    </row>
    <row r="28" spans="1:12" ht="13.5">
      <c r="A28" s="49" t="s">
        <v>26</v>
      </c>
      <c r="B28" s="59"/>
      <c r="C28" s="11">
        <v>3699194</v>
      </c>
      <c r="D28" s="11">
        <v>3708630</v>
      </c>
      <c r="E28" s="12">
        <v>6546520</v>
      </c>
      <c r="F28" s="13">
        <v>47207919</v>
      </c>
      <c r="G28" s="11">
        <v>50771785</v>
      </c>
      <c r="H28" s="11">
        <v>40906602</v>
      </c>
      <c r="I28" s="14">
        <v>38955142</v>
      </c>
      <c r="J28" s="15">
        <v>8300054</v>
      </c>
      <c r="K28" s="11">
        <v>3410000</v>
      </c>
      <c r="L28" s="12">
        <v>1800000</v>
      </c>
    </row>
    <row r="29" spans="1:12" ht="13.5">
      <c r="A29" s="49" t="s">
        <v>27</v>
      </c>
      <c r="B29" s="59"/>
      <c r="C29" s="6">
        <v>490960755</v>
      </c>
      <c r="D29" s="6">
        <v>874537658</v>
      </c>
      <c r="E29" s="7">
        <v>831699943</v>
      </c>
      <c r="F29" s="8">
        <v>617695251</v>
      </c>
      <c r="G29" s="6">
        <v>644157251</v>
      </c>
      <c r="H29" s="6">
        <v>524708496</v>
      </c>
      <c r="I29" s="9">
        <v>602896278</v>
      </c>
      <c r="J29" s="10">
        <v>503068432</v>
      </c>
      <c r="K29" s="6">
        <v>439332364</v>
      </c>
      <c r="L29" s="7">
        <v>441921000</v>
      </c>
    </row>
    <row r="30" spans="1:12" ht="13.5">
      <c r="A30" s="49" t="s">
        <v>28</v>
      </c>
      <c r="B30" s="39" t="s">
        <v>29</v>
      </c>
      <c r="C30" s="6">
        <v>1228095667</v>
      </c>
      <c r="D30" s="6">
        <v>2066121308</v>
      </c>
      <c r="E30" s="7">
        <v>2561652552</v>
      </c>
      <c r="F30" s="8">
        <v>2787459507</v>
      </c>
      <c r="G30" s="6">
        <v>2763955020</v>
      </c>
      <c r="H30" s="6">
        <v>1120602452</v>
      </c>
      <c r="I30" s="9">
        <v>1690606075</v>
      </c>
      <c r="J30" s="10">
        <v>4975253184</v>
      </c>
      <c r="K30" s="6">
        <v>5924856052</v>
      </c>
      <c r="L30" s="7">
        <v>5577642429</v>
      </c>
    </row>
    <row r="31" spans="1:12" ht="13.5">
      <c r="A31" s="50" t="s">
        <v>30</v>
      </c>
      <c r="B31" s="51"/>
      <c r="C31" s="6"/>
      <c r="D31" s="6"/>
      <c r="E31" s="7">
        <v>11471945</v>
      </c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>
        <v>9874000</v>
      </c>
      <c r="E32" s="7">
        <v>701737</v>
      </c>
      <c r="F32" s="8"/>
      <c r="G32" s="6"/>
      <c r="H32" s="6"/>
      <c r="I32" s="9">
        <v>1645097</v>
      </c>
      <c r="J32" s="10">
        <v>18500000</v>
      </c>
      <c r="K32" s="6"/>
      <c r="L32" s="7"/>
    </row>
    <row r="33" spans="1:12" ht="13.5">
      <c r="A33" s="49" t="s">
        <v>32</v>
      </c>
      <c r="B33" s="39"/>
      <c r="C33" s="16">
        <v>13415001</v>
      </c>
      <c r="D33" s="16">
        <v>138080619</v>
      </c>
      <c r="E33" s="17">
        <v>90221409</v>
      </c>
      <c r="F33" s="18">
        <v>54046000</v>
      </c>
      <c r="G33" s="16">
        <v>53246000</v>
      </c>
      <c r="H33" s="16">
        <v>11548127</v>
      </c>
      <c r="I33" s="19">
        <v>92226461</v>
      </c>
      <c r="J33" s="20">
        <v>65549849</v>
      </c>
      <c r="K33" s="16">
        <v>21750000</v>
      </c>
      <c r="L33" s="17">
        <v>38142000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7171191142</v>
      </c>
      <c r="D36" s="6">
        <f t="shared" si="4"/>
        <v>6474641660</v>
      </c>
      <c r="E36" s="7">
        <f t="shared" si="4"/>
        <v>5853361710</v>
      </c>
      <c r="F36" s="8">
        <f t="shared" si="4"/>
        <v>6909018547</v>
      </c>
      <c r="G36" s="6">
        <f t="shared" si="4"/>
        <v>6095318750</v>
      </c>
      <c r="H36" s="6">
        <f>H6+H21</f>
        <v>5972208210</v>
      </c>
      <c r="I36" s="9">
        <f t="shared" si="4"/>
        <v>5903932180</v>
      </c>
      <c r="J36" s="10">
        <f t="shared" si="4"/>
        <v>7847446869</v>
      </c>
      <c r="K36" s="6">
        <f t="shared" si="4"/>
        <v>7586549912</v>
      </c>
      <c r="L36" s="7">
        <f t="shared" si="4"/>
        <v>8068739936</v>
      </c>
    </row>
    <row r="37" spans="1:12" ht="13.5">
      <c r="A37" s="46" t="s">
        <v>20</v>
      </c>
      <c r="B37" s="47"/>
      <c r="C37" s="6">
        <f t="shared" si="4"/>
        <v>4178041558</v>
      </c>
      <c r="D37" s="6">
        <f t="shared" si="4"/>
        <v>4863575223</v>
      </c>
      <c r="E37" s="7">
        <f t="shared" si="4"/>
        <v>4424391715</v>
      </c>
      <c r="F37" s="8">
        <f t="shared" si="4"/>
        <v>5865429101</v>
      </c>
      <c r="G37" s="6">
        <f t="shared" si="4"/>
        <v>6048318923</v>
      </c>
      <c r="H37" s="6">
        <f>H7+H22</f>
        <v>4542003361</v>
      </c>
      <c r="I37" s="9">
        <f t="shared" si="4"/>
        <v>4616727180</v>
      </c>
      <c r="J37" s="10">
        <f t="shared" si="4"/>
        <v>4862789863</v>
      </c>
      <c r="K37" s="6">
        <f t="shared" si="4"/>
        <v>5181783839</v>
      </c>
      <c r="L37" s="7">
        <f t="shared" si="4"/>
        <v>5481906190</v>
      </c>
    </row>
    <row r="38" spans="1:12" ht="13.5">
      <c r="A38" s="46" t="s">
        <v>21</v>
      </c>
      <c r="B38" s="47"/>
      <c r="C38" s="6">
        <f t="shared" si="4"/>
        <v>3197669616</v>
      </c>
      <c r="D38" s="6">
        <f t="shared" si="4"/>
        <v>3447825458</v>
      </c>
      <c r="E38" s="7">
        <f t="shared" si="4"/>
        <v>3055928911</v>
      </c>
      <c r="F38" s="8">
        <f t="shared" si="4"/>
        <v>2911432673</v>
      </c>
      <c r="G38" s="6">
        <f t="shared" si="4"/>
        <v>2688825203</v>
      </c>
      <c r="H38" s="6">
        <f>H8+H23</f>
        <v>2415335282</v>
      </c>
      <c r="I38" s="9">
        <f t="shared" si="4"/>
        <v>2634157380</v>
      </c>
      <c r="J38" s="10">
        <f t="shared" si="4"/>
        <v>3025613334</v>
      </c>
      <c r="K38" s="6">
        <f t="shared" si="4"/>
        <v>3330941243</v>
      </c>
      <c r="L38" s="7">
        <f t="shared" si="4"/>
        <v>3953852428</v>
      </c>
    </row>
    <row r="39" spans="1:12" ht="13.5">
      <c r="A39" s="46" t="s">
        <v>22</v>
      </c>
      <c r="B39" s="47"/>
      <c r="C39" s="6">
        <f t="shared" si="4"/>
        <v>2175373057</v>
      </c>
      <c r="D39" s="6">
        <f t="shared" si="4"/>
        <v>1635006326</v>
      </c>
      <c r="E39" s="7">
        <f t="shared" si="4"/>
        <v>2011213011</v>
      </c>
      <c r="F39" s="8">
        <f t="shared" si="4"/>
        <v>3097356566</v>
      </c>
      <c r="G39" s="6">
        <f t="shared" si="4"/>
        <v>2266733706</v>
      </c>
      <c r="H39" s="6">
        <f>H9+H24</f>
        <v>2231027681</v>
      </c>
      <c r="I39" s="9">
        <f t="shared" si="4"/>
        <v>2306154921</v>
      </c>
      <c r="J39" s="10">
        <f t="shared" si="4"/>
        <v>3268228126</v>
      </c>
      <c r="K39" s="6">
        <f t="shared" si="4"/>
        <v>3712660416</v>
      </c>
      <c r="L39" s="7">
        <f t="shared" si="4"/>
        <v>3588131001</v>
      </c>
    </row>
    <row r="40" spans="1:12" ht="13.5">
      <c r="A40" s="46" t="s">
        <v>23</v>
      </c>
      <c r="B40" s="47"/>
      <c r="C40" s="6">
        <f t="shared" si="4"/>
        <v>3790185633</v>
      </c>
      <c r="D40" s="6">
        <f t="shared" si="4"/>
        <v>4568319479</v>
      </c>
      <c r="E40" s="7">
        <f t="shared" si="4"/>
        <v>8203969903</v>
      </c>
      <c r="F40" s="8">
        <f t="shared" si="4"/>
        <v>4727330358</v>
      </c>
      <c r="G40" s="6">
        <f t="shared" si="4"/>
        <v>5027859747</v>
      </c>
      <c r="H40" s="6">
        <f>H10+H25</f>
        <v>8158311053</v>
      </c>
      <c r="I40" s="9">
        <f t="shared" si="4"/>
        <v>8021099338</v>
      </c>
      <c r="J40" s="10">
        <f t="shared" si="4"/>
        <v>4697387674</v>
      </c>
      <c r="K40" s="6">
        <f t="shared" si="4"/>
        <v>4508161634</v>
      </c>
      <c r="L40" s="7">
        <f t="shared" si="4"/>
        <v>4613654866</v>
      </c>
    </row>
    <row r="41" spans="1:12" ht="13.5">
      <c r="A41" s="48" t="s">
        <v>24</v>
      </c>
      <c r="B41" s="47"/>
      <c r="C41" s="21">
        <f>SUM(C36:C40)</f>
        <v>20512461006</v>
      </c>
      <c r="D41" s="21">
        <f aca="true" t="shared" si="5" ref="D41:L41">SUM(D36:D40)</f>
        <v>20989368146</v>
      </c>
      <c r="E41" s="22">
        <f t="shared" si="5"/>
        <v>23548865250</v>
      </c>
      <c r="F41" s="23">
        <f t="shared" si="5"/>
        <v>23510567245</v>
      </c>
      <c r="G41" s="21">
        <f t="shared" si="5"/>
        <v>22127056329</v>
      </c>
      <c r="H41" s="21">
        <f>SUM(H36:H40)</f>
        <v>23318885587</v>
      </c>
      <c r="I41" s="24">
        <f t="shared" si="5"/>
        <v>23482070999</v>
      </c>
      <c r="J41" s="25">
        <f t="shared" si="5"/>
        <v>23701465866</v>
      </c>
      <c r="K41" s="21">
        <f t="shared" si="5"/>
        <v>24320097044</v>
      </c>
      <c r="L41" s="22">
        <f t="shared" si="5"/>
        <v>25706284421</v>
      </c>
    </row>
    <row r="42" spans="1:12" ht="13.5">
      <c r="A42" s="49" t="s">
        <v>25</v>
      </c>
      <c r="B42" s="39"/>
      <c r="C42" s="6">
        <f t="shared" si="4"/>
        <v>2284705202</v>
      </c>
      <c r="D42" s="6">
        <f t="shared" si="4"/>
        <v>2170521023</v>
      </c>
      <c r="E42" s="61">
        <f t="shared" si="4"/>
        <v>1812580800</v>
      </c>
      <c r="F42" s="62">
        <f t="shared" si="4"/>
        <v>2806594282</v>
      </c>
      <c r="G42" s="60">
        <f t="shared" si="4"/>
        <v>2816505877</v>
      </c>
      <c r="H42" s="60">
        <f t="shared" si="4"/>
        <v>1316524044</v>
      </c>
      <c r="I42" s="63">
        <f t="shared" si="4"/>
        <v>1443485848</v>
      </c>
      <c r="J42" s="64">
        <f t="shared" si="4"/>
        <v>2166775886</v>
      </c>
      <c r="K42" s="60">
        <f t="shared" si="4"/>
        <v>2546956686</v>
      </c>
      <c r="L42" s="61">
        <f t="shared" si="4"/>
        <v>2546921965</v>
      </c>
    </row>
    <row r="43" spans="1:12" ht="13.5">
      <c r="A43" s="49" t="s">
        <v>26</v>
      </c>
      <c r="B43" s="39"/>
      <c r="C43" s="11">
        <f t="shared" si="4"/>
        <v>-940713</v>
      </c>
      <c r="D43" s="11">
        <f t="shared" si="4"/>
        <v>3708630</v>
      </c>
      <c r="E43" s="65">
        <f t="shared" si="4"/>
        <v>6546520</v>
      </c>
      <c r="F43" s="66">
        <f t="shared" si="4"/>
        <v>60783309</v>
      </c>
      <c r="G43" s="67">
        <f t="shared" si="4"/>
        <v>74868474</v>
      </c>
      <c r="H43" s="67">
        <f t="shared" si="4"/>
        <v>70948377</v>
      </c>
      <c r="I43" s="68">
        <f t="shared" si="4"/>
        <v>51105142</v>
      </c>
      <c r="J43" s="69">
        <f t="shared" si="4"/>
        <v>8360054</v>
      </c>
      <c r="K43" s="67">
        <f t="shared" si="4"/>
        <v>3480000</v>
      </c>
      <c r="L43" s="65">
        <f t="shared" si="4"/>
        <v>1800000</v>
      </c>
    </row>
    <row r="44" spans="1:12" ht="13.5">
      <c r="A44" s="49" t="s">
        <v>27</v>
      </c>
      <c r="B44" s="39"/>
      <c r="C44" s="6">
        <f t="shared" si="4"/>
        <v>626166462</v>
      </c>
      <c r="D44" s="6">
        <f t="shared" si="4"/>
        <v>1574893900</v>
      </c>
      <c r="E44" s="61">
        <f t="shared" si="4"/>
        <v>893956683</v>
      </c>
      <c r="F44" s="62">
        <f t="shared" si="4"/>
        <v>1403662475</v>
      </c>
      <c r="G44" s="60">
        <f t="shared" si="4"/>
        <v>1448443618</v>
      </c>
      <c r="H44" s="60">
        <f t="shared" si="4"/>
        <v>582766270</v>
      </c>
      <c r="I44" s="63">
        <f t="shared" si="4"/>
        <v>1004084022</v>
      </c>
      <c r="J44" s="64">
        <f t="shared" si="4"/>
        <v>2478728674</v>
      </c>
      <c r="K44" s="60">
        <f t="shared" si="4"/>
        <v>2626311733</v>
      </c>
      <c r="L44" s="61">
        <f t="shared" si="4"/>
        <v>2813427717</v>
      </c>
    </row>
    <row r="45" spans="1:12" ht="13.5">
      <c r="A45" s="49" t="s">
        <v>28</v>
      </c>
      <c r="B45" s="39" t="s">
        <v>29</v>
      </c>
      <c r="C45" s="6">
        <f t="shared" si="4"/>
        <v>3523175058</v>
      </c>
      <c r="D45" s="6">
        <f t="shared" si="4"/>
        <v>4916608902</v>
      </c>
      <c r="E45" s="61">
        <f t="shared" si="4"/>
        <v>5385123075</v>
      </c>
      <c r="F45" s="62">
        <f t="shared" si="4"/>
        <v>9467267946</v>
      </c>
      <c r="G45" s="60">
        <f t="shared" si="4"/>
        <v>9443731662</v>
      </c>
      <c r="H45" s="60">
        <f t="shared" si="4"/>
        <v>4865540726</v>
      </c>
      <c r="I45" s="63">
        <f t="shared" si="4"/>
        <v>5143869825</v>
      </c>
      <c r="J45" s="64">
        <f t="shared" si="4"/>
        <v>9394680118</v>
      </c>
      <c r="K45" s="60">
        <f t="shared" si="4"/>
        <v>9695419555</v>
      </c>
      <c r="L45" s="61">
        <f t="shared" si="4"/>
        <v>9816734850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20198000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1000000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9874000</v>
      </c>
      <c r="E47" s="61">
        <f t="shared" si="4"/>
        <v>1212000</v>
      </c>
      <c r="F47" s="62">
        <f t="shared" si="4"/>
        <v>177000</v>
      </c>
      <c r="G47" s="60">
        <f t="shared" si="4"/>
        <v>1000000</v>
      </c>
      <c r="H47" s="60">
        <f t="shared" si="4"/>
        <v>1879000</v>
      </c>
      <c r="I47" s="63">
        <f t="shared" si="4"/>
        <v>3657000</v>
      </c>
      <c r="J47" s="64">
        <f t="shared" si="4"/>
        <v>41677000</v>
      </c>
      <c r="K47" s="60">
        <f t="shared" si="4"/>
        <v>0</v>
      </c>
      <c r="L47" s="61">
        <f t="shared" si="4"/>
        <v>500000</v>
      </c>
    </row>
    <row r="48" spans="1:12" ht="13.5">
      <c r="A48" s="49" t="s">
        <v>32</v>
      </c>
      <c r="B48" s="39"/>
      <c r="C48" s="6">
        <f t="shared" si="4"/>
        <v>45877302</v>
      </c>
      <c r="D48" s="6">
        <f t="shared" si="4"/>
        <v>189915135</v>
      </c>
      <c r="E48" s="61">
        <f t="shared" si="4"/>
        <v>243366252</v>
      </c>
      <c r="F48" s="62">
        <f t="shared" si="4"/>
        <v>170650000</v>
      </c>
      <c r="G48" s="60">
        <f t="shared" si="4"/>
        <v>222816000</v>
      </c>
      <c r="H48" s="60">
        <f t="shared" si="4"/>
        <v>163320930</v>
      </c>
      <c r="I48" s="63">
        <f t="shared" si="4"/>
        <v>219740444</v>
      </c>
      <c r="J48" s="64">
        <f t="shared" si="4"/>
        <v>124753849</v>
      </c>
      <c r="K48" s="60">
        <f t="shared" si="4"/>
        <v>53336000</v>
      </c>
      <c r="L48" s="61">
        <f t="shared" si="4"/>
        <v>61455000</v>
      </c>
    </row>
    <row r="49" spans="1:12" ht="13.5">
      <c r="A49" s="70" t="s">
        <v>37</v>
      </c>
      <c r="B49" s="71"/>
      <c r="C49" s="72">
        <f>SUM(C41:C48)</f>
        <v>26991444317</v>
      </c>
      <c r="D49" s="72">
        <f aca="true" t="shared" si="6" ref="D49:L49">SUM(D41:D48)</f>
        <v>29854889736</v>
      </c>
      <c r="E49" s="73">
        <f t="shared" si="6"/>
        <v>31911848580</v>
      </c>
      <c r="F49" s="74">
        <f t="shared" si="6"/>
        <v>37419702257</v>
      </c>
      <c r="G49" s="72">
        <f t="shared" si="6"/>
        <v>36134421960</v>
      </c>
      <c r="H49" s="72">
        <f>SUM(H41:H48)</f>
        <v>30319864934</v>
      </c>
      <c r="I49" s="75">
        <f t="shared" si="6"/>
        <v>31348013280</v>
      </c>
      <c r="J49" s="76">
        <f t="shared" si="6"/>
        <v>37916441447</v>
      </c>
      <c r="K49" s="72">
        <f t="shared" si="6"/>
        <v>39245601018</v>
      </c>
      <c r="L49" s="73">
        <f t="shared" si="6"/>
        <v>40948123953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42116424138</v>
      </c>
      <c r="D52" s="6">
        <v>55870436956</v>
      </c>
      <c r="E52" s="7">
        <v>57555419671</v>
      </c>
      <c r="F52" s="8">
        <v>51209912769</v>
      </c>
      <c r="G52" s="6">
        <v>44733774125</v>
      </c>
      <c r="H52" s="6"/>
      <c r="I52" s="9">
        <v>67501130848</v>
      </c>
      <c r="J52" s="10">
        <v>47557455579</v>
      </c>
      <c r="K52" s="6">
        <v>49813496672</v>
      </c>
      <c r="L52" s="7">
        <v>52438961193</v>
      </c>
    </row>
    <row r="53" spans="1:12" ht="13.5">
      <c r="A53" s="79" t="s">
        <v>20</v>
      </c>
      <c r="B53" s="47"/>
      <c r="C53" s="6">
        <v>37244281871</v>
      </c>
      <c r="D53" s="6">
        <v>40817176922</v>
      </c>
      <c r="E53" s="7">
        <v>41188518276</v>
      </c>
      <c r="F53" s="8">
        <v>47611632058</v>
      </c>
      <c r="G53" s="6">
        <v>53457996772</v>
      </c>
      <c r="H53" s="6"/>
      <c r="I53" s="9">
        <v>49473333201</v>
      </c>
      <c r="J53" s="10">
        <v>56792225573</v>
      </c>
      <c r="K53" s="6">
        <v>60159704020</v>
      </c>
      <c r="L53" s="7">
        <v>64428450550</v>
      </c>
    </row>
    <row r="54" spans="1:12" ht="13.5">
      <c r="A54" s="79" t="s">
        <v>21</v>
      </c>
      <c r="B54" s="47"/>
      <c r="C54" s="6">
        <v>15055994960</v>
      </c>
      <c r="D54" s="6">
        <v>20494080136</v>
      </c>
      <c r="E54" s="7">
        <v>15801784366</v>
      </c>
      <c r="F54" s="8">
        <v>32502892125</v>
      </c>
      <c r="G54" s="6">
        <v>36844697688</v>
      </c>
      <c r="H54" s="6"/>
      <c r="I54" s="9">
        <v>27946398123</v>
      </c>
      <c r="J54" s="10">
        <v>28090691840</v>
      </c>
      <c r="K54" s="6">
        <v>30814855123</v>
      </c>
      <c r="L54" s="7">
        <v>33777302949</v>
      </c>
    </row>
    <row r="55" spans="1:12" ht="13.5">
      <c r="A55" s="79" t="s">
        <v>22</v>
      </c>
      <c r="B55" s="47"/>
      <c r="C55" s="6">
        <v>11452836170</v>
      </c>
      <c r="D55" s="6">
        <v>16165695897</v>
      </c>
      <c r="E55" s="7">
        <v>14657620075</v>
      </c>
      <c r="F55" s="8">
        <v>17454479424</v>
      </c>
      <c r="G55" s="6">
        <v>14211962554</v>
      </c>
      <c r="H55" s="6"/>
      <c r="I55" s="9">
        <v>18977384791</v>
      </c>
      <c r="J55" s="10">
        <v>17227996911</v>
      </c>
      <c r="K55" s="6">
        <v>19775406190</v>
      </c>
      <c r="L55" s="7">
        <v>21655503251</v>
      </c>
    </row>
    <row r="56" spans="1:12" ht="13.5">
      <c r="A56" s="79" t="s">
        <v>23</v>
      </c>
      <c r="B56" s="47"/>
      <c r="C56" s="6">
        <v>27476261268</v>
      </c>
      <c r="D56" s="6">
        <v>17332946264</v>
      </c>
      <c r="E56" s="7">
        <v>79473283795</v>
      </c>
      <c r="F56" s="8">
        <v>34907056489</v>
      </c>
      <c r="G56" s="6">
        <v>27574544316</v>
      </c>
      <c r="H56" s="6"/>
      <c r="I56" s="9">
        <v>43354200460</v>
      </c>
      <c r="J56" s="10">
        <v>25911875431</v>
      </c>
      <c r="K56" s="6">
        <v>28726681816</v>
      </c>
      <c r="L56" s="7">
        <v>31660680863</v>
      </c>
    </row>
    <row r="57" spans="1:12" ht="13.5">
      <c r="A57" s="80" t="s">
        <v>24</v>
      </c>
      <c r="B57" s="47"/>
      <c r="C57" s="21">
        <f>SUM(C52:C56)</f>
        <v>133345798407</v>
      </c>
      <c r="D57" s="21">
        <f aca="true" t="shared" si="7" ref="D57:L57">SUM(D52:D56)</f>
        <v>150680336175</v>
      </c>
      <c r="E57" s="22">
        <f t="shared" si="7"/>
        <v>208676626183</v>
      </c>
      <c r="F57" s="23">
        <f t="shared" si="7"/>
        <v>183685972865</v>
      </c>
      <c r="G57" s="21">
        <f t="shared" si="7"/>
        <v>176822975455</v>
      </c>
      <c r="H57" s="21">
        <f>SUM(H52:H56)</f>
        <v>0</v>
      </c>
      <c r="I57" s="24">
        <f t="shared" si="7"/>
        <v>207252447423</v>
      </c>
      <c r="J57" s="25">
        <f t="shared" si="7"/>
        <v>175580245334</v>
      </c>
      <c r="K57" s="21">
        <f t="shared" si="7"/>
        <v>189290143821</v>
      </c>
      <c r="L57" s="22">
        <f t="shared" si="7"/>
        <v>203960898806</v>
      </c>
    </row>
    <row r="58" spans="1:12" ht="13.5">
      <c r="A58" s="77" t="s">
        <v>25</v>
      </c>
      <c r="B58" s="39"/>
      <c r="C58" s="6">
        <v>19798261753</v>
      </c>
      <c r="D58" s="6">
        <v>19874888182</v>
      </c>
      <c r="E58" s="7">
        <v>20969686083</v>
      </c>
      <c r="F58" s="8">
        <v>23678356614</v>
      </c>
      <c r="G58" s="6">
        <v>28960717378</v>
      </c>
      <c r="H58" s="6"/>
      <c r="I58" s="9">
        <v>28048159300</v>
      </c>
      <c r="J58" s="10">
        <v>25485259301</v>
      </c>
      <c r="K58" s="6">
        <v>27222006223</v>
      </c>
      <c r="L58" s="7">
        <v>28959949289</v>
      </c>
    </row>
    <row r="59" spans="1:12" ht="13.5">
      <c r="A59" s="77" t="s">
        <v>26</v>
      </c>
      <c r="B59" s="39"/>
      <c r="C59" s="11">
        <v>1208316711</v>
      </c>
      <c r="D59" s="11">
        <v>1218629255</v>
      </c>
      <c r="E59" s="12">
        <v>4289255321</v>
      </c>
      <c r="F59" s="13">
        <v>4382752030</v>
      </c>
      <c r="G59" s="11">
        <v>5329022136</v>
      </c>
      <c r="H59" s="11"/>
      <c r="I59" s="14">
        <v>4867049735</v>
      </c>
      <c r="J59" s="15">
        <v>571421011</v>
      </c>
      <c r="K59" s="11">
        <v>582146287</v>
      </c>
      <c r="L59" s="12">
        <v>590168055</v>
      </c>
    </row>
    <row r="60" spans="1:12" ht="13.5">
      <c r="A60" s="77" t="s">
        <v>27</v>
      </c>
      <c r="B60" s="39"/>
      <c r="C60" s="6">
        <v>4342825130</v>
      </c>
      <c r="D60" s="6">
        <v>5275535764</v>
      </c>
      <c r="E60" s="7">
        <v>4350362696</v>
      </c>
      <c r="F60" s="8">
        <v>5377409195</v>
      </c>
      <c r="G60" s="6">
        <v>5113441184</v>
      </c>
      <c r="H60" s="6"/>
      <c r="I60" s="9">
        <v>5752146541</v>
      </c>
      <c r="J60" s="10">
        <v>6065630103</v>
      </c>
      <c r="K60" s="6">
        <v>6246399451</v>
      </c>
      <c r="L60" s="7">
        <v>6334578555</v>
      </c>
    </row>
    <row r="61" spans="1:12" ht="13.5">
      <c r="A61" s="77" t="s">
        <v>28</v>
      </c>
      <c r="B61" s="39" t="s">
        <v>29</v>
      </c>
      <c r="C61" s="6">
        <v>45282778386</v>
      </c>
      <c r="D61" s="6">
        <v>45977534002</v>
      </c>
      <c r="E61" s="7">
        <v>33186545006</v>
      </c>
      <c r="F61" s="8">
        <v>73402199258</v>
      </c>
      <c r="G61" s="6">
        <v>73604122068</v>
      </c>
      <c r="H61" s="6"/>
      <c r="I61" s="9">
        <v>45674973625</v>
      </c>
      <c r="J61" s="10">
        <v>70122624795</v>
      </c>
      <c r="K61" s="6">
        <v>75687389235</v>
      </c>
      <c r="L61" s="7">
        <v>80707770374</v>
      </c>
    </row>
    <row r="62" spans="1:12" ht="13.5">
      <c r="A62" s="81" t="s">
        <v>30</v>
      </c>
      <c r="B62" s="39"/>
      <c r="C62" s="6"/>
      <c r="D62" s="6"/>
      <c r="E62" s="7">
        <v>20198000</v>
      </c>
      <c r="F62" s="8"/>
      <c r="G62" s="6"/>
      <c r="H62" s="6"/>
      <c r="I62" s="9"/>
      <c r="J62" s="10"/>
      <c r="K62" s="6"/>
      <c r="L62" s="7">
        <v>1000000</v>
      </c>
    </row>
    <row r="63" spans="1:12" ht="13.5">
      <c r="A63" s="77" t="s">
        <v>31</v>
      </c>
      <c r="B63" s="39"/>
      <c r="C63" s="6">
        <v>15246000</v>
      </c>
      <c r="D63" s="6">
        <v>23742000</v>
      </c>
      <c r="E63" s="7">
        <v>18004560</v>
      </c>
      <c r="F63" s="8">
        <v>16275349</v>
      </c>
      <c r="G63" s="6">
        <v>42721349</v>
      </c>
      <c r="H63" s="6"/>
      <c r="I63" s="9">
        <v>26736000</v>
      </c>
      <c r="J63" s="10">
        <v>68711626</v>
      </c>
      <c r="K63" s="6">
        <v>28817112</v>
      </c>
      <c r="L63" s="7">
        <v>30373236</v>
      </c>
    </row>
    <row r="64" spans="1:12" ht="13.5">
      <c r="A64" s="77" t="s">
        <v>32</v>
      </c>
      <c r="B64" s="39"/>
      <c r="C64" s="6">
        <v>2620225224</v>
      </c>
      <c r="D64" s="6">
        <v>2806211055</v>
      </c>
      <c r="E64" s="7">
        <v>2256834782</v>
      </c>
      <c r="F64" s="8">
        <v>3376165956</v>
      </c>
      <c r="G64" s="6">
        <v>4268111936</v>
      </c>
      <c r="H64" s="6"/>
      <c r="I64" s="9">
        <v>3450280602</v>
      </c>
      <c r="J64" s="10">
        <v>3122157589</v>
      </c>
      <c r="K64" s="6">
        <v>3070984771</v>
      </c>
      <c r="L64" s="7">
        <v>3070005374</v>
      </c>
    </row>
    <row r="65" spans="1:12" ht="13.5">
      <c r="A65" s="70" t="s">
        <v>40</v>
      </c>
      <c r="B65" s="71"/>
      <c r="C65" s="72">
        <f>SUM(C57:C64)</f>
        <v>206613451611</v>
      </c>
      <c r="D65" s="72">
        <f aca="true" t="shared" si="8" ref="D65:L65">SUM(D57:D64)</f>
        <v>225856876433</v>
      </c>
      <c r="E65" s="73">
        <f t="shared" si="8"/>
        <v>273767512631</v>
      </c>
      <c r="F65" s="74">
        <f t="shared" si="8"/>
        <v>293919131267</v>
      </c>
      <c r="G65" s="72">
        <f t="shared" si="8"/>
        <v>294141111506</v>
      </c>
      <c r="H65" s="72">
        <f>SUM(H57:H64)</f>
        <v>0</v>
      </c>
      <c r="I65" s="75">
        <f t="shared" si="8"/>
        <v>295071793226</v>
      </c>
      <c r="J65" s="82">
        <f t="shared" si="8"/>
        <v>281016049759</v>
      </c>
      <c r="K65" s="72">
        <f t="shared" si="8"/>
        <v>302127886900</v>
      </c>
      <c r="L65" s="73">
        <f t="shared" si="8"/>
        <v>323654743689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11450821236</v>
      </c>
      <c r="D68" s="60">
        <v>12084155229</v>
      </c>
      <c r="E68" s="61">
        <v>13137581643</v>
      </c>
      <c r="F68" s="62">
        <v>13349432353</v>
      </c>
      <c r="G68" s="60">
        <v>13693366248</v>
      </c>
      <c r="H68" s="60"/>
      <c r="I68" s="63">
        <v>13493457154</v>
      </c>
      <c r="J68" s="64">
        <v>15462387989</v>
      </c>
      <c r="K68" s="60">
        <v>16196173070</v>
      </c>
      <c r="L68" s="61">
        <v>17489839203</v>
      </c>
    </row>
    <row r="69" spans="1:12" ht="13.5">
      <c r="A69" s="84" t="s">
        <v>43</v>
      </c>
      <c r="B69" s="39" t="s">
        <v>44</v>
      </c>
      <c r="C69" s="60">
        <f>SUM(C75:C79)</f>
        <v>11606621198</v>
      </c>
      <c r="D69" s="60">
        <f aca="true" t="shared" si="9" ref="D69:L69">SUM(D75:D79)</f>
        <v>13395994598</v>
      </c>
      <c r="E69" s="61">
        <f t="shared" si="9"/>
        <v>14361927738</v>
      </c>
      <c r="F69" s="62">
        <f t="shared" si="9"/>
        <v>17777708187</v>
      </c>
      <c r="G69" s="60">
        <f t="shared" si="9"/>
        <v>17298083641</v>
      </c>
      <c r="H69" s="60">
        <f>SUM(H75:H79)</f>
        <v>11559596793</v>
      </c>
      <c r="I69" s="63">
        <f t="shared" si="9"/>
        <v>9803347774</v>
      </c>
      <c r="J69" s="64">
        <f t="shared" si="9"/>
        <v>13615895357</v>
      </c>
      <c r="K69" s="60">
        <f t="shared" si="9"/>
        <v>14892668929</v>
      </c>
      <c r="L69" s="61">
        <f t="shared" si="9"/>
        <v>15998196306</v>
      </c>
    </row>
    <row r="70" spans="1:12" ht="13.5">
      <c r="A70" s="79" t="s">
        <v>19</v>
      </c>
      <c r="B70" s="47"/>
      <c r="C70" s="6">
        <v>2344117841</v>
      </c>
      <c r="D70" s="6">
        <v>2424457146</v>
      </c>
      <c r="E70" s="7">
        <v>1952061952</v>
      </c>
      <c r="F70" s="8">
        <v>3302771370</v>
      </c>
      <c r="G70" s="6">
        <v>2907108033</v>
      </c>
      <c r="H70" s="6">
        <v>1470058907</v>
      </c>
      <c r="I70" s="9">
        <v>1828724862</v>
      </c>
      <c r="J70" s="10">
        <v>2472079077</v>
      </c>
      <c r="K70" s="6">
        <v>2656981828</v>
      </c>
      <c r="L70" s="7">
        <v>2831673525</v>
      </c>
    </row>
    <row r="71" spans="1:12" ht="13.5">
      <c r="A71" s="79" t="s">
        <v>20</v>
      </c>
      <c r="B71" s="47"/>
      <c r="C71" s="6">
        <v>2669602677</v>
      </c>
      <c r="D71" s="6">
        <v>2795239028</v>
      </c>
      <c r="E71" s="7">
        <v>2521081727</v>
      </c>
      <c r="F71" s="8">
        <v>3830462683</v>
      </c>
      <c r="G71" s="6">
        <v>3744833074</v>
      </c>
      <c r="H71" s="6">
        <v>1839565365</v>
      </c>
      <c r="I71" s="9">
        <v>1600956174</v>
      </c>
      <c r="J71" s="10">
        <v>2913487565</v>
      </c>
      <c r="K71" s="6">
        <v>3201046147</v>
      </c>
      <c r="L71" s="7">
        <v>3410993859</v>
      </c>
    </row>
    <row r="72" spans="1:12" ht="13.5">
      <c r="A72" s="79" t="s">
        <v>21</v>
      </c>
      <c r="B72" s="47"/>
      <c r="C72" s="6">
        <v>1210986094</v>
      </c>
      <c r="D72" s="6">
        <v>1508862077</v>
      </c>
      <c r="E72" s="7">
        <v>1282449562</v>
      </c>
      <c r="F72" s="8">
        <v>2185344795</v>
      </c>
      <c r="G72" s="6">
        <v>1926558826</v>
      </c>
      <c r="H72" s="6">
        <v>814468772</v>
      </c>
      <c r="I72" s="9">
        <v>785771459</v>
      </c>
      <c r="J72" s="10">
        <v>1801160319</v>
      </c>
      <c r="K72" s="6">
        <v>2082729189</v>
      </c>
      <c r="L72" s="7">
        <v>2284035697</v>
      </c>
    </row>
    <row r="73" spans="1:12" ht="13.5">
      <c r="A73" s="79" t="s">
        <v>22</v>
      </c>
      <c r="B73" s="47"/>
      <c r="C73" s="6">
        <v>1234455189</v>
      </c>
      <c r="D73" s="6">
        <v>1388779433</v>
      </c>
      <c r="E73" s="7">
        <v>1155607577</v>
      </c>
      <c r="F73" s="8">
        <v>1674419566</v>
      </c>
      <c r="G73" s="6">
        <v>1235619013</v>
      </c>
      <c r="H73" s="6">
        <v>826812000</v>
      </c>
      <c r="I73" s="9">
        <v>846817360</v>
      </c>
      <c r="J73" s="10">
        <v>1318467347</v>
      </c>
      <c r="K73" s="6">
        <v>1529759816</v>
      </c>
      <c r="L73" s="7">
        <v>1688529142</v>
      </c>
    </row>
    <row r="74" spans="1:12" ht="13.5">
      <c r="A74" s="79" t="s">
        <v>23</v>
      </c>
      <c r="B74" s="47"/>
      <c r="C74" s="6">
        <v>823910079</v>
      </c>
      <c r="D74" s="6">
        <v>744385095</v>
      </c>
      <c r="E74" s="7">
        <v>668898684</v>
      </c>
      <c r="F74" s="8">
        <v>828055087</v>
      </c>
      <c r="G74" s="6">
        <v>388842586</v>
      </c>
      <c r="H74" s="6">
        <v>472587464</v>
      </c>
      <c r="I74" s="9">
        <v>567567135</v>
      </c>
      <c r="J74" s="10">
        <v>216219429</v>
      </c>
      <c r="K74" s="6">
        <v>235010212</v>
      </c>
      <c r="L74" s="7">
        <v>250086882</v>
      </c>
    </row>
    <row r="75" spans="1:12" ht="13.5">
      <c r="A75" s="85" t="s">
        <v>24</v>
      </c>
      <c r="B75" s="47"/>
      <c r="C75" s="21">
        <f>SUM(C70:C74)</f>
        <v>8283071880</v>
      </c>
      <c r="D75" s="21">
        <f aca="true" t="shared" si="10" ref="D75:L75">SUM(D70:D74)</f>
        <v>8861722779</v>
      </c>
      <c r="E75" s="22">
        <f t="shared" si="10"/>
        <v>7580099502</v>
      </c>
      <c r="F75" s="23">
        <f t="shared" si="10"/>
        <v>11821053501</v>
      </c>
      <c r="G75" s="21">
        <f t="shared" si="10"/>
        <v>10202961532</v>
      </c>
      <c r="H75" s="21">
        <f>SUM(H70:H74)</f>
        <v>5423492508</v>
      </c>
      <c r="I75" s="24">
        <f t="shared" si="10"/>
        <v>5629836990</v>
      </c>
      <c r="J75" s="25">
        <f t="shared" si="10"/>
        <v>8721413737</v>
      </c>
      <c r="K75" s="21">
        <f t="shared" si="10"/>
        <v>9705527192</v>
      </c>
      <c r="L75" s="22">
        <f t="shared" si="10"/>
        <v>10465319105</v>
      </c>
    </row>
    <row r="76" spans="1:12" ht="13.5">
      <c r="A76" s="86" t="s">
        <v>25</v>
      </c>
      <c r="B76" s="39"/>
      <c r="C76" s="6">
        <v>922958435</v>
      </c>
      <c r="D76" s="6">
        <v>1484193072</v>
      </c>
      <c r="E76" s="7">
        <v>1048920016</v>
      </c>
      <c r="F76" s="8">
        <v>1449082671</v>
      </c>
      <c r="G76" s="6">
        <v>932664118</v>
      </c>
      <c r="H76" s="6">
        <v>826538133</v>
      </c>
      <c r="I76" s="9">
        <v>846960226</v>
      </c>
      <c r="J76" s="10">
        <v>594881932</v>
      </c>
      <c r="K76" s="6">
        <v>654128890</v>
      </c>
      <c r="L76" s="7">
        <v>696014381</v>
      </c>
    </row>
    <row r="77" spans="1:12" ht="13.5">
      <c r="A77" s="86" t="s">
        <v>26</v>
      </c>
      <c r="B77" s="39"/>
      <c r="C77" s="11">
        <v>110646482</v>
      </c>
      <c r="D77" s="11">
        <v>154677520</v>
      </c>
      <c r="E77" s="12">
        <v>441043</v>
      </c>
      <c r="F77" s="13">
        <v>252249031</v>
      </c>
      <c r="G77" s="11">
        <v>15159542</v>
      </c>
      <c r="H77" s="11">
        <v>3661937</v>
      </c>
      <c r="I77" s="14">
        <v>-238719333</v>
      </c>
      <c r="J77" s="15">
        <v>12149899</v>
      </c>
      <c r="K77" s="11">
        <v>12963667</v>
      </c>
      <c r="L77" s="12">
        <v>13802775</v>
      </c>
    </row>
    <row r="78" spans="1:12" ht="13.5">
      <c r="A78" s="86" t="s">
        <v>27</v>
      </c>
      <c r="B78" s="39"/>
      <c r="C78" s="6">
        <v>26772160</v>
      </c>
      <c r="D78" s="6">
        <v>21903743</v>
      </c>
      <c r="E78" s="7">
        <v>46968410</v>
      </c>
      <c r="F78" s="8">
        <v>31942142</v>
      </c>
      <c r="G78" s="6">
        <v>62299451</v>
      </c>
      <c r="H78" s="6">
        <v>18048983</v>
      </c>
      <c r="I78" s="9">
        <v>31937517</v>
      </c>
      <c r="J78" s="10">
        <v>21511296</v>
      </c>
      <c r="K78" s="6">
        <v>23167846</v>
      </c>
      <c r="L78" s="7">
        <v>24415338</v>
      </c>
    </row>
    <row r="79" spans="1:12" ht="13.5">
      <c r="A79" s="86" t="s">
        <v>28</v>
      </c>
      <c r="B79" s="39" t="s">
        <v>45</v>
      </c>
      <c r="C79" s="6">
        <v>2263172241</v>
      </c>
      <c r="D79" s="6">
        <v>2873497484</v>
      </c>
      <c r="E79" s="7">
        <v>5685498767</v>
      </c>
      <c r="F79" s="8">
        <v>4223380842</v>
      </c>
      <c r="G79" s="6">
        <v>6084998998</v>
      </c>
      <c r="H79" s="6">
        <v>5287855232</v>
      </c>
      <c r="I79" s="9">
        <v>3533332374</v>
      </c>
      <c r="J79" s="10">
        <v>4265938493</v>
      </c>
      <c r="K79" s="6">
        <v>4496881334</v>
      </c>
      <c r="L79" s="7">
        <v>4798644707</v>
      </c>
    </row>
    <row r="80" spans="1:12" ht="13.5">
      <c r="A80" s="87" t="s">
        <v>46</v>
      </c>
      <c r="B80" s="71"/>
      <c r="C80" s="72">
        <f>SUM(C68:C69)</f>
        <v>23057442434</v>
      </c>
      <c r="D80" s="72">
        <f aca="true" t="shared" si="11" ref="D80:L80">SUM(D68:D69)</f>
        <v>25480149827</v>
      </c>
      <c r="E80" s="73">
        <f t="shared" si="11"/>
        <v>27499509381</v>
      </c>
      <c r="F80" s="74">
        <f t="shared" si="11"/>
        <v>31127140540</v>
      </c>
      <c r="G80" s="72">
        <f t="shared" si="11"/>
        <v>30991449889</v>
      </c>
      <c r="H80" s="72">
        <f>SUM(H68:H69)</f>
        <v>11559596793</v>
      </c>
      <c r="I80" s="75">
        <f t="shared" si="11"/>
        <v>23296804928</v>
      </c>
      <c r="J80" s="76">
        <f t="shared" si="11"/>
        <v>29078283346</v>
      </c>
      <c r="K80" s="72">
        <f t="shared" si="11"/>
        <v>31088841999</v>
      </c>
      <c r="L80" s="73">
        <f t="shared" si="11"/>
        <v>33488035509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60</v>
      </c>
      <c r="B82" s="94"/>
      <c r="C82" s="95">
        <f aca="true" t="shared" si="12" ref="C82:L82">IF(ISERROR(C20/C5),0,(C20/C5))</f>
        <v>0.7893138543070237</v>
      </c>
      <c r="D82" s="95">
        <f t="shared" si="12"/>
        <v>0.8016679161984369</v>
      </c>
      <c r="E82" s="96">
        <f t="shared" si="12"/>
        <v>0.7023012311249162</v>
      </c>
      <c r="F82" s="97">
        <f t="shared" si="12"/>
        <v>0.6104804039114168</v>
      </c>
      <c r="G82" s="95">
        <f t="shared" si="12"/>
        <v>0.6372961308409507</v>
      </c>
      <c r="H82" s="95">
        <f t="shared" si="12"/>
        <v>0.4484103879440166</v>
      </c>
      <c r="I82" s="98">
        <f t="shared" si="12"/>
        <v>0.6343522664403195</v>
      </c>
      <c r="J82" s="99">
        <f t="shared" si="12"/>
        <v>0.9637947155179875</v>
      </c>
      <c r="K82" s="95">
        <f t="shared" si="12"/>
        <v>0.9867071633073643</v>
      </c>
      <c r="L82" s="96">
        <f t="shared" si="12"/>
        <v>1.0233845570675104</v>
      </c>
    </row>
    <row r="83" spans="1:12" ht="13.5">
      <c r="A83" s="93" t="s">
        <v>61</v>
      </c>
      <c r="B83" s="94"/>
      <c r="C83" s="95">
        <f aca="true" t="shared" si="13" ref="C83:L83">IF(ISERROR(C20/C68),0,(C20/C68))</f>
        <v>1.039806889794677</v>
      </c>
      <c r="D83" s="95">
        <f t="shared" si="13"/>
        <v>1.099306850190082</v>
      </c>
      <c r="E83" s="96">
        <f t="shared" si="13"/>
        <v>1.0021288178265977</v>
      </c>
      <c r="F83" s="97">
        <f t="shared" si="13"/>
        <v>1.0625608535191624</v>
      </c>
      <c r="G83" s="95">
        <f t="shared" si="13"/>
        <v>1.0271288642450689</v>
      </c>
      <c r="H83" s="95">
        <f t="shared" si="13"/>
        <v>0</v>
      </c>
      <c r="I83" s="98">
        <f t="shared" si="13"/>
        <v>0.9017198164365995</v>
      </c>
      <c r="J83" s="99">
        <f t="shared" si="13"/>
        <v>1.2034816092597274</v>
      </c>
      <c r="K83" s="95">
        <f t="shared" si="13"/>
        <v>1.2034637101466834</v>
      </c>
      <c r="L83" s="96">
        <f t="shared" si="13"/>
        <v>1.1841551842539257</v>
      </c>
    </row>
    <row r="84" spans="1:12" ht="13.5">
      <c r="A84" s="93" t="s">
        <v>62</v>
      </c>
      <c r="B84" s="94"/>
      <c r="C84" s="95">
        <f aca="true" t="shared" si="14" ref="C84:L84">IF(ISERROR(ROUND(C69/C65,3)),0,(ROUND(C69/C65,3)))</f>
        <v>0.056</v>
      </c>
      <c r="D84" s="95">
        <f t="shared" si="14"/>
        <v>0.059</v>
      </c>
      <c r="E84" s="96">
        <f t="shared" si="14"/>
        <v>0.052</v>
      </c>
      <c r="F84" s="97">
        <f t="shared" si="14"/>
        <v>0.06</v>
      </c>
      <c r="G84" s="95">
        <f t="shared" si="14"/>
        <v>0.059</v>
      </c>
      <c r="H84" s="95">
        <f t="shared" si="14"/>
        <v>0</v>
      </c>
      <c r="I84" s="98">
        <f t="shared" si="14"/>
        <v>0.033</v>
      </c>
      <c r="J84" s="99">
        <f t="shared" si="14"/>
        <v>0.048</v>
      </c>
      <c r="K84" s="95">
        <f t="shared" si="14"/>
        <v>0.049</v>
      </c>
      <c r="L84" s="96">
        <f t="shared" si="14"/>
        <v>0.049</v>
      </c>
    </row>
    <row r="85" spans="1:12" ht="13.5">
      <c r="A85" s="93" t="s">
        <v>63</v>
      </c>
      <c r="B85" s="94"/>
      <c r="C85" s="95">
        <f aca="true" t="shared" si="15" ref="C85:L85">IF(ISERROR(ROUND((C20+C69)/C65,2)),0,(ROUND((C20+C69)/C65,2)))</f>
        <v>0.11</v>
      </c>
      <c r="D85" s="95">
        <f t="shared" si="15"/>
        <v>0.12</v>
      </c>
      <c r="E85" s="96">
        <f t="shared" si="15"/>
        <v>0.1</v>
      </c>
      <c r="F85" s="97">
        <f t="shared" si="15"/>
        <v>0.11</v>
      </c>
      <c r="G85" s="95">
        <f t="shared" si="15"/>
        <v>0.11</v>
      </c>
      <c r="H85" s="95">
        <f t="shared" si="15"/>
        <v>0</v>
      </c>
      <c r="I85" s="98">
        <f t="shared" si="15"/>
        <v>0.07</v>
      </c>
      <c r="J85" s="99">
        <f t="shared" si="15"/>
        <v>0.11</v>
      </c>
      <c r="K85" s="95">
        <f t="shared" si="15"/>
        <v>0.11</v>
      </c>
      <c r="L85" s="96">
        <f t="shared" si="15"/>
        <v>0.11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1907581910</v>
      </c>
      <c r="D89" s="6">
        <v>1984826638</v>
      </c>
      <c r="E89" s="7">
        <v>1193142579</v>
      </c>
      <c r="F89" s="8">
        <v>3621654164</v>
      </c>
      <c r="G89" s="6">
        <v>2108020435</v>
      </c>
      <c r="H89" s="6">
        <v>7869966347</v>
      </c>
      <c r="I89" s="9">
        <v>1447653173</v>
      </c>
      <c r="J89" s="10">
        <v>3599983344</v>
      </c>
      <c r="K89" s="6">
        <v>3843770148</v>
      </c>
      <c r="L89" s="26">
        <v>4098716706</v>
      </c>
    </row>
    <row r="90" spans="1:12" ht="13.5">
      <c r="A90" s="86" t="s">
        <v>49</v>
      </c>
      <c r="B90" s="94"/>
      <c r="C90" s="11">
        <v>1714365050</v>
      </c>
      <c r="D90" s="11">
        <v>1076955943</v>
      </c>
      <c r="E90" s="12">
        <v>1367084454</v>
      </c>
      <c r="F90" s="13">
        <v>5815289184</v>
      </c>
      <c r="G90" s="11">
        <v>5197604669</v>
      </c>
      <c r="H90" s="11">
        <v>3120491230</v>
      </c>
      <c r="I90" s="14">
        <v>5031227277</v>
      </c>
      <c r="J90" s="15">
        <v>6199406669</v>
      </c>
      <c r="K90" s="11">
        <v>6813019957</v>
      </c>
      <c r="L90" s="27">
        <v>7500961590</v>
      </c>
    </row>
    <row r="91" spans="1:12" ht="13.5">
      <c r="A91" s="86" t="s">
        <v>50</v>
      </c>
      <c r="B91" s="94"/>
      <c r="C91" s="6">
        <v>2284849895</v>
      </c>
      <c r="D91" s="6">
        <v>322429000</v>
      </c>
      <c r="E91" s="7">
        <v>325043000</v>
      </c>
      <c r="F91" s="8">
        <v>6848089118</v>
      </c>
      <c r="G91" s="6">
        <v>4775118543</v>
      </c>
      <c r="H91" s="6">
        <v>8440379046</v>
      </c>
      <c r="I91" s="9">
        <v>1172760486</v>
      </c>
      <c r="J91" s="10">
        <v>7063503162</v>
      </c>
      <c r="K91" s="6">
        <v>7807377885</v>
      </c>
      <c r="L91" s="26">
        <v>8449860052</v>
      </c>
    </row>
    <row r="92" spans="1:12" ht="13.5">
      <c r="A92" s="86" t="s">
        <v>51</v>
      </c>
      <c r="B92" s="94"/>
      <c r="C92" s="6">
        <v>2049826262</v>
      </c>
      <c r="D92" s="6">
        <v>1459282663</v>
      </c>
      <c r="E92" s="7">
        <v>1855677945</v>
      </c>
      <c r="F92" s="8">
        <v>1492891962</v>
      </c>
      <c r="G92" s="6">
        <v>1612475197</v>
      </c>
      <c r="H92" s="6">
        <v>2300315240</v>
      </c>
      <c r="I92" s="9">
        <v>815112788</v>
      </c>
      <c r="J92" s="10">
        <v>1470569504</v>
      </c>
      <c r="K92" s="6">
        <v>1587797712</v>
      </c>
      <c r="L92" s="26">
        <v>1707578663</v>
      </c>
    </row>
    <row r="93" spans="1:12" ht="13.5">
      <c r="A93" s="87" t="s">
        <v>72</v>
      </c>
      <c r="B93" s="71"/>
      <c r="C93" s="72">
        <f>SUM(C89:C92)</f>
        <v>7956623117</v>
      </c>
      <c r="D93" s="72">
        <f aca="true" t="shared" si="16" ref="D93:L93">SUM(D89:D92)</f>
        <v>4843494244</v>
      </c>
      <c r="E93" s="73">
        <f t="shared" si="16"/>
        <v>4740947978</v>
      </c>
      <c r="F93" s="74">
        <f t="shared" si="16"/>
        <v>17777924428</v>
      </c>
      <c r="G93" s="72">
        <f t="shared" si="16"/>
        <v>13693218844</v>
      </c>
      <c r="H93" s="72">
        <f>SUM(H89:H92)</f>
        <v>21731151863</v>
      </c>
      <c r="I93" s="75">
        <f t="shared" si="16"/>
        <v>8466753724</v>
      </c>
      <c r="J93" s="76">
        <f t="shared" si="16"/>
        <v>18333462679</v>
      </c>
      <c r="K93" s="72">
        <f t="shared" si="16"/>
        <v>20051965702</v>
      </c>
      <c r="L93" s="121">
        <f t="shared" si="16"/>
        <v>21757117011</v>
      </c>
    </row>
    <row r="94" spans="1:12" ht="13.5">
      <c r="A94" s="1" t="s">
        <v>64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67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68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69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751378635</v>
      </c>
      <c r="D5" s="40">
        <f aca="true" t="shared" si="0" ref="D5:L5">SUM(D11:D18)</f>
        <v>427750669</v>
      </c>
      <c r="E5" s="41">
        <f t="shared" si="0"/>
        <v>1184088773</v>
      </c>
      <c r="F5" s="42">
        <f t="shared" si="0"/>
        <v>753833683</v>
      </c>
      <c r="G5" s="40">
        <f t="shared" si="0"/>
        <v>734646539</v>
      </c>
      <c r="H5" s="40">
        <f>SUM(H11:H18)</f>
        <v>1190450814</v>
      </c>
      <c r="I5" s="43">
        <f t="shared" si="0"/>
        <v>1281272086</v>
      </c>
      <c r="J5" s="44">
        <f t="shared" si="0"/>
        <v>812078758</v>
      </c>
      <c r="K5" s="40">
        <f t="shared" si="0"/>
        <v>988005533</v>
      </c>
      <c r="L5" s="41">
        <f t="shared" si="0"/>
        <v>1160522000</v>
      </c>
    </row>
    <row r="6" spans="1:12" ht="13.5">
      <c r="A6" s="46" t="s">
        <v>19</v>
      </c>
      <c r="B6" s="47"/>
      <c r="C6" s="6">
        <v>282800505</v>
      </c>
      <c r="D6" s="6">
        <v>116892826</v>
      </c>
      <c r="E6" s="7">
        <v>110538600</v>
      </c>
      <c r="F6" s="8">
        <v>106080000</v>
      </c>
      <c r="G6" s="6">
        <v>106080000</v>
      </c>
      <c r="H6" s="6">
        <v>261821400</v>
      </c>
      <c r="I6" s="9">
        <v>28876692</v>
      </c>
      <c r="J6" s="10">
        <v>155086510</v>
      </c>
      <c r="K6" s="6">
        <v>98712428</v>
      </c>
      <c r="L6" s="7">
        <v>94715550</v>
      </c>
    </row>
    <row r="7" spans="1:12" ht="13.5">
      <c r="A7" s="46" t="s">
        <v>20</v>
      </c>
      <c r="B7" s="47"/>
      <c r="C7" s="6">
        <v>103227682</v>
      </c>
      <c r="D7" s="6">
        <v>38944059</v>
      </c>
      <c r="E7" s="7">
        <v>137711686</v>
      </c>
      <c r="F7" s="8">
        <v>43000000</v>
      </c>
      <c r="G7" s="6">
        <v>54612579</v>
      </c>
      <c r="H7" s="6">
        <v>119556614</v>
      </c>
      <c r="I7" s="9">
        <v>111094212</v>
      </c>
      <c r="J7" s="10">
        <v>48000000</v>
      </c>
      <c r="K7" s="6">
        <v>52000000</v>
      </c>
      <c r="L7" s="7">
        <v>98500000</v>
      </c>
    </row>
    <row r="8" spans="1:12" ht="13.5">
      <c r="A8" s="46" t="s">
        <v>21</v>
      </c>
      <c r="B8" s="47"/>
      <c r="C8" s="6"/>
      <c r="D8" s="6"/>
      <c r="E8" s="7">
        <v>7474646</v>
      </c>
      <c r="F8" s="8"/>
      <c r="G8" s="6"/>
      <c r="H8" s="6">
        <v>168446147</v>
      </c>
      <c r="I8" s="9"/>
      <c r="J8" s="10">
        <v>20503100</v>
      </c>
      <c r="K8" s="6">
        <v>11328520</v>
      </c>
      <c r="L8" s="7">
        <v>12955500</v>
      </c>
    </row>
    <row r="9" spans="1:12" ht="13.5">
      <c r="A9" s="46" t="s">
        <v>22</v>
      </c>
      <c r="B9" s="47"/>
      <c r="C9" s="6">
        <v>177056415</v>
      </c>
      <c r="D9" s="6"/>
      <c r="E9" s="7">
        <v>8974617</v>
      </c>
      <c r="F9" s="8"/>
      <c r="G9" s="6"/>
      <c r="H9" s="6">
        <v>208258681</v>
      </c>
      <c r="I9" s="9"/>
      <c r="J9" s="10">
        <v>122221390</v>
      </c>
      <c r="K9" s="6">
        <v>73420692</v>
      </c>
      <c r="L9" s="7">
        <v>89392950</v>
      </c>
    </row>
    <row r="10" spans="1:12" ht="13.5">
      <c r="A10" s="46" t="s">
        <v>23</v>
      </c>
      <c r="B10" s="47"/>
      <c r="C10" s="6">
        <v>29866952</v>
      </c>
      <c r="D10" s="6">
        <v>57323892</v>
      </c>
      <c r="E10" s="7">
        <v>816716676</v>
      </c>
      <c r="F10" s="8">
        <v>268242700</v>
      </c>
      <c r="G10" s="6">
        <v>201177247</v>
      </c>
      <c r="H10" s="6">
        <v>218949927</v>
      </c>
      <c r="I10" s="9">
        <v>1037865490</v>
      </c>
      <c r="J10" s="10">
        <v>233938640</v>
      </c>
      <c r="K10" s="6">
        <v>378684360</v>
      </c>
      <c r="L10" s="7">
        <v>410680000</v>
      </c>
    </row>
    <row r="11" spans="1:12" ht="13.5">
      <c r="A11" s="48" t="s">
        <v>24</v>
      </c>
      <c r="B11" s="47"/>
      <c r="C11" s="21">
        <f>SUM(C6:C10)</f>
        <v>592951554</v>
      </c>
      <c r="D11" s="21">
        <f aca="true" t="shared" si="1" ref="D11:L11">SUM(D6:D10)</f>
        <v>213160777</v>
      </c>
      <c r="E11" s="22">
        <f t="shared" si="1"/>
        <v>1081416225</v>
      </c>
      <c r="F11" s="23">
        <f t="shared" si="1"/>
        <v>417322700</v>
      </c>
      <c r="G11" s="21">
        <f t="shared" si="1"/>
        <v>361869826</v>
      </c>
      <c r="H11" s="21">
        <f>SUM(H6:H10)</f>
        <v>977032769</v>
      </c>
      <c r="I11" s="24">
        <f t="shared" si="1"/>
        <v>1177836394</v>
      </c>
      <c r="J11" s="25">
        <f t="shared" si="1"/>
        <v>579749640</v>
      </c>
      <c r="K11" s="21">
        <f t="shared" si="1"/>
        <v>614146000</v>
      </c>
      <c r="L11" s="22">
        <f t="shared" si="1"/>
        <v>706244000</v>
      </c>
    </row>
    <row r="12" spans="1:12" ht="13.5">
      <c r="A12" s="49" t="s">
        <v>25</v>
      </c>
      <c r="B12" s="39"/>
      <c r="C12" s="6">
        <v>48040909</v>
      </c>
      <c r="D12" s="6">
        <v>20705697</v>
      </c>
      <c r="E12" s="7">
        <v>38957105</v>
      </c>
      <c r="F12" s="8">
        <v>21000000</v>
      </c>
      <c r="G12" s="6">
        <v>21926454</v>
      </c>
      <c r="H12" s="6">
        <v>43818542</v>
      </c>
      <c r="I12" s="9">
        <v>12504687</v>
      </c>
      <c r="J12" s="10">
        <v>8590000</v>
      </c>
      <c r="K12" s="6">
        <v>8820000</v>
      </c>
      <c r="L12" s="7">
        <v>5500000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>
        <v>60000</v>
      </c>
      <c r="K13" s="11">
        <v>70000</v>
      </c>
      <c r="L13" s="12"/>
    </row>
    <row r="14" spans="1:12" ht="13.5">
      <c r="A14" s="49" t="s">
        <v>27</v>
      </c>
      <c r="B14" s="39"/>
      <c r="C14" s="6">
        <v>58680242</v>
      </c>
      <c r="D14" s="6">
        <v>145315735</v>
      </c>
      <c r="E14" s="7"/>
      <c r="F14" s="8">
        <v>201941082</v>
      </c>
      <c r="G14" s="6">
        <v>140279452</v>
      </c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51705930</v>
      </c>
      <c r="D15" s="6">
        <v>48568460</v>
      </c>
      <c r="E15" s="7">
        <v>63705958</v>
      </c>
      <c r="F15" s="8">
        <v>113569901</v>
      </c>
      <c r="G15" s="6">
        <v>210570807</v>
      </c>
      <c r="H15" s="6">
        <v>169599503</v>
      </c>
      <c r="I15" s="9">
        <v>89133969</v>
      </c>
      <c r="J15" s="10">
        <v>223679118</v>
      </c>
      <c r="K15" s="6">
        <v>364969533</v>
      </c>
      <c r="L15" s="7">
        <v>448778000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9485</v>
      </c>
      <c r="F18" s="18"/>
      <c r="G18" s="16"/>
      <c r="H18" s="16"/>
      <c r="I18" s="19">
        <v>1797036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83259700</v>
      </c>
      <c r="D20" s="53">
        <f aca="true" t="shared" si="2" ref="D20:L20">SUM(D26:D33)</f>
        <v>502299341</v>
      </c>
      <c r="E20" s="54">
        <f t="shared" si="2"/>
        <v>0</v>
      </c>
      <c r="F20" s="55">
        <f t="shared" si="2"/>
        <v>804300275</v>
      </c>
      <c r="G20" s="53">
        <f t="shared" si="2"/>
        <v>756801437</v>
      </c>
      <c r="H20" s="53">
        <f>SUM(H26:H33)</f>
        <v>0</v>
      </c>
      <c r="I20" s="56">
        <f t="shared" si="2"/>
        <v>0</v>
      </c>
      <c r="J20" s="57">
        <f t="shared" si="2"/>
        <v>834087661</v>
      </c>
      <c r="K20" s="53">
        <f t="shared" si="2"/>
        <v>1229374381</v>
      </c>
      <c r="L20" s="54">
        <f t="shared" si="2"/>
        <v>1230848450</v>
      </c>
    </row>
    <row r="21" spans="1:12" ht="13.5">
      <c r="A21" s="46" t="s">
        <v>19</v>
      </c>
      <c r="B21" s="47"/>
      <c r="C21" s="6"/>
      <c r="D21" s="6">
        <v>212001556</v>
      </c>
      <c r="E21" s="7"/>
      <c r="F21" s="8">
        <v>161098558</v>
      </c>
      <c r="G21" s="6">
        <v>173519469</v>
      </c>
      <c r="H21" s="6"/>
      <c r="I21" s="9"/>
      <c r="J21" s="10">
        <v>168000000</v>
      </c>
      <c r="K21" s="6">
        <v>205000000</v>
      </c>
      <c r="L21" s="7">
        <v>262000000</v>
      </c>
    </row>
    <row r="22" spans="1:12" ht="13.5">
      <c r="A22" s="46" t="s">
        <v>20</v>
      </c>
      <c r="B22" s="47"/>
      <c r="C22" s="6"/>
      <c r="D22" s="6">
        <v>79994235</v>
      </c>
      <c r="E22" s="7"/>
      <c r="F22" s="8">
        <v>100000000</v>
      </c>
      <c r="G22" s="6">
        <v>100000000</v>
      </c>
      <c r="H22" s="6"/>
      <c r="I22" s="9"/>
      <c r="J22" s="10">
        <v>100000000</v>
      </c>
      <c r="K22" s="6">
        <v>100000000</v>
      </c>
      <c r="L22" s="7">
        <v>100000000</v>
      </c>
    </row>
    <row r="23" spans="1:12" ht="13.5">
      <c r="A23" s="46" t="s">
        <v>21</v>
      </c>
      <c r="B23" s="47"/>
      <c r="C23" s="6">
        <v>68763118</v>
      </c>
      <c r="D23" s="6">
        <v>90752066</v>
      </c>
      <c r="E23" s="7"/>
      <c r="F23" s="8">
        <v>87500000</v>
      </c>
      <c r="G23" s="6">
        <v>155541122</v>
      </c>
      <c r="H23" s="6"/>
      <c r="I23" s="9"/>
      <c r="J23" s="10">
        <v>130000000</v>
      </c>
      <c r="K23" s="6">
        <v>220000000</v>
      </c>
      <c r="L23" s="7">
        <v>315000000</v>
      </c>
    </row>
    <row r="24" spans="1:12" ht="13.5">
      <c r="A24" s="46" t="s">
        <v>22</v>
      </c>
      <c r="B24" s="47"/>
      <c r="C24" s="6"/>
      <c r="D24" s="6"/>
      <c r="E24" s="7"/>
      <c r="F24" s="8">
        <v>371492022</v>
      </c>
      <c r="G24" s="6">
        <v>247916852</v>
      </c>
      <c r="H24" s="6"/>
      <c r="I24" s="9"/>
      <c r="J24" s="10">
        <v>283698323</v>
      </c>
      <c r="K24" s="6">
        <v>569075093</v>
      </c>
      <c r="L24" s="7">
        <v>497348450</v>
      </c>
    </row>
    <row r="25" spans="1:12" ht="13.5">
      <c r="A25" s="46" t="s">
        <v>23</v>
      </c>
      <c r="B25" s="47"/>
      <c r="C25" s="6">
        <v>11762378</v>
      </c>
      <c r="D25" s="6">
        <v>107707113</v>
      </c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80525496</v>
      </c>
      <c r="D26" s="21">
        <f t="shared" si="3"/>
        <v>490454970</v>
      </c>
      <c r="E26" s="22">
        <f t="shared" si="3"/>
        <v>0</v>
      </c>
      <c r="F26" s="23">
        <f t="shared" si="3"/>
        <v>720090580</v>
      </c>
      <c r="G26" s="21">
        <f t="shared" si="3"/>
        <v>676977443</v>
      </c>
      <c r="H26" s="21">
        <f>SUM(H21:H25)</f>
        <v>0</v>
      </c>
      <c r="I26" s="24">
        <f t="shared" si="3"/>
        <v>0</v>
      </c>
      <c r="J26" s="25">
        <f t="shared" si="3"/>
        <v>681698323</v>
      </c>
      <c r="K26" s="21">
        <f t="shared" si="3"/>
        <v>1094075093</v>
      </c>
      <c r="L26" s="22">
        <f t="shared" si="3"/>
        <v>1174348450</v>
      </c>
    </row>
    <row r="27" spans="1:12" ht="13.5">
      <c r="A27" s="49" t="s">
        <v>25</v>
      </c>
      <c r="B27" s="59"/>
      <c r="C27" s="6">
        <v>2344644</v>
      </c>
      <c r="D27" s="6">
        <v>4788437</v>
      </c>
      <c r="E27" s="7"/>
      <c r="F27" s="8">
        <v>19854644</v>
      </c>
      <c r="G27" s="6">
        <v>25805397</v>
      </c>
      <c r="H27" s="6"/>
      <c r="I27" s="9"/>
      <c r="J27" s="10">
        <v>99957149</v>
      </c>
      <c r="K27" s="6">
        <v>72707100</v>
      </c>
      <c r="L27" s="7">
        <v>24000000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>
        <v>850000</v>
      </c>
      <c r="K28" s="11">
        <v>1610000</v>
      </c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389560</v>
      </c>
      <c r="D30" s="6">
        <v>7055934</v>
      </c>
      <c r="E30" s="7"/>
      <c r="F30" s="8">
        <v>64355051</v>
      </c>
      <c r="G30" s="6">
        <v>54018597</v>
      </c>
      <c r="H30" s="6"/>
      <c r="I30" s="9"/>
      <c r="J30" s="10">
        <v>51582189</v>
      </c>
      <c r="K30" s="6">
        <v>60982188</v>
      </c>
      <c r="L30" s="7">
        <v>32500000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282800505</v>
      </c>
      <c r="D36" s="6">
        <f t="shared" si="4"/>
        <v>328894382</v>
      </c>
      <c r="E36" s="7">
        <f t="shared" si="4"/>
        <v>110538600</v>
      </c>
      <c r="F36" s="8">
        <f t="shared" si="4"/>
        <v>267178558</v>
      </c>
      <c r="G36" s="6">
        <f t="shared" si="4"/>
        <v>279599469</v>
      </c>
      <c r="H36" s="6">
        <f>H6+H21</f>
        <v>261821400</v>
      </c>
      <c r="I36" s="9">
        <f t="shared" si="4"/>
        <v>28876692</v>
      </c>
      <c r="J36" s="10">
        <f t="shared" si="4"/>
        <v>323086510</v>
      </c>
      <c r="K36" s="6">
        <f t="shared" si="4"/>
        <v>303712428</v>
      </c>
      <c r="L36" s="7">
        <f t="shared" si="4"/>
        <v>356715550</v>
      </c>
    </row>
    <row r="37" spans="1:12" ht="13.5">
      <c r="A37" s="46" t="s">
        <v>20</v>
      </c>
      <c r="B37" s="47"/>
      <c r="C37" s="6">
        <f t="shared" si="4"/>
        <v>103227682</v>
      </c>
      <c r="D37" s="6">
        <f t="shared" si="4"/>
        <v>118938294</v>
      </c>
      <c r="E37" s="7">
        <f t="shared" si="4"/>
        <v>137711686</v>
      </c>
      <c r="F37" s="8">
        <f t="shared" si="4"/>
        <v>143000000</v>
      </c>
      <c r="G37" s="6">
        <f t="shared" si="4"/>
        <v>154612579</v>
      </c>
      <c r="H37" s="6">
        <f>H7+H22</f>
        <v>119556614</v>
      </c>
      <c r="I37" s="9">
        <f t="shared" si="4"/>
        <v>111094212</v>
      </c>
      <c r="J37" s="10">
        <f t="shared" si="4"/>
        <v>148000000</v>
      </c>
      <c r="K37" s="6">
        <f t="shared" si="4"/>
        <v>152000000</v>
      </c>
      <c r="L37" s="7">
        <f t="shared" si="4"/>
        <v>198500000</v>
      </c>
    </row>
    <row r="38" spans="1:12" ht="13.5">
      <c r="A38" s="46" t="s">
        <v>21</v>
      </c>
      <c r="B38" s="47"/>
      <c r="C38" s="6">
        <f t="shared" si="4"/>
        <v>68763118</v>
      </c>
      <c r="D38" s="6">
        <f t="shared" si="4"/>
        <v>90752066</v>
      </c>
      <c r="E38" s="7">
        <f t="shared" si="4"/>
        <v>7474646</v>
      </c>
      <c r="F38" s="8">
        <f t="shared" si="4"/>
        <v>87500000</v>
      </c>
      <c r="G38" s="6">
        <f t="shared" si="4"/>
        <v>155541122</v>
      </c>
      <c r="H38" s="6">
        <f>H8+H23</f>
        <v>168446147</v>
      </c>
      <c r="I38" s="9">
        <f t="shared" si="4"/>
        <v>0</v>
      </c>
      <c r="J38" s="10">
        <f t="shared" si="4"/>
        <v>150503100</v>
      </c>
      <c r="K38" s="6">
        <f t="shared" si="4"/>
        <v>231328520</v>
      </c>
      <c r="L38" s="7">
        <f t="shared" si="4"/>
        <v>327955500</v>
      </c>
    </row>
    <row r="39" spans="1:12" ht="13.5">
      <c r="A39" s="46" t="s">
        <v>22</v>
      </c>
      <c r="B39" s="47"/>
      <c r="C39" s="6">
        <f t="shared" si="4"/>
        <v>177056415</v>
      </c>
      <c r="D39" s="6">
        <f t="shared" si="4"/>
        <v>0</v>
      </c>
      <c r="E39" s="7">
        <f t="shared" si="4"/>
        <v>8974617</v>
      </c>
      <c r="F39" s="8">
        <f t="shared" si="4"/>
        <v>371492022</v>
      </c>
      <c r="G39" s="6">
        <f t="shared" si="4"/>
        <v>247916852</v>
      </c>
      <c r="H39" s="6">
        <f>H9+H24</f>
        <v>208258681</v>
      </c>
      <c r="I39" s="9">
        <f t="shared" si="4"/>
        <v>0</v>
      </c>
      <c r="J39" s="10">
        <f t="shared" si="4"/>
        <v>405919713</v>
      </c>
      <c r="K39" s="6">
        <f t="shared" si="4"/>
        <v>642495785</v>
      </c>
      <c r="L39" s="7">
        <f t="shared" si="4"/>
        <v>586741400</v>
      </c>
    </row>
    <row r="40" spans="1:12" ht="13.5">
      <c r="A40" s="46" t="s">
        <v>23</v>
      </c>
      <c r="B40" s="47"/>
      <c r="C40" s="6">
        <f t="shared" si="4"/>
        <v>41629330</v>
      </c>
      <c r="D40" s="6">
        <f t="shared" si="4"/>
        <v>165031005</v>
      </c>
      <c r="E40" s="7">
        <f t="shared" si="4"/>
        <v>816716676</v>
      </c>
      <c r="F40" s="8">
        <f t="shared" si="4"/>
        <v>268242700</v>
      </c>
      <c r="G40" s="6">
        <f t="shared" si="4"/>
        <v>201177247</v>
      </c>
      <c r="H40" s="6">
        <f>H10+H25</f>
        <v>218949927</v>
      </c>
      <c r="I40" s="9">
        <f t="shared" si="4"/>
        <v>1037865490</v>
      </c>
      <c r="J40" s="10">
        <f t="shared" si="4"/>
        <v>233938640</v>
      </c>
      <c r="K40" s="6">
        <f t="shared" si="4"/>
        <v>378684360</v>
      </c>
      <c r="L40" s="7">
        <f t="shared" si="4"/>
        <v>410680000</v>
      </c>
    </row>
    <row r="41" spans="1:12" ht="13.5">
      <c r="A41" s="48" t="s">
        <v>24</v>
      </c>
      <c r="B41" s="47"/>
      <c r="C41" s="21">
        <f>SUM(C36:C40)</f>
        <v>673477050</v>
      </c>
      <c r="D41" s="21">
        <f aca="true" t="shared" si="5" ref="D41:L41">SUM(D36:D40)</f>
        <v>703615747</v>
      </c>
      <c r="E41" s="22">
        <f t="shared" si="5"/>
        <v>1081416225</v>
      </c>
      <c r="F41" s="23">
        <f t="shared" si="5"/>
        <v>1137413280</v>
      </c>
      <c r="G41" s="21">
        <f t="shared" si="5"/>
        <v>1038847269</v>
      </c>
      <c r="H41" s="21">
        <f>SUM(H36:H40)</f>
        <v>977032769</v>
      </c>
      <c r="I41" s="24">
        <f t="shared" si="5"/>
        <v>1177836394</v>
      </c>
      <c r="J41" s="25">
        <f t="shared" si="5"/>
        <v>1261447963</v>
      </c>
      <c r="K41" s="21">
        <f t="shared" si="5"/>
        <v>1708221093</v>
      </c>
      <c r="L41" s="22">
        <f t="shared" si="5"/>
        <v>1880592450</v>
      </c>
    </row>
    <row r="42" spans="1:12" ht="13.5">
      <c r="A42" s="49" t="s">
        <v>25</v>
      </c>
      <c r="B42" s="39"/>
      <c r="C42" s="6">
        <f t="shared" si="4"/>
        <v>50385553</v>
      </c>
      <c r="D42" s="6">
        <f t="shared" si="4"/>
        <v>25494134</v>
      </c>
      <c r="E42" s="61">
        <f t="shared" si="4"/>
        <v>38957105</v>
      </c>
      <c r="F42" s="62">
        <f t="shared" si="4"/>
        <v>40854644</v>
      </c>
      <c r="G42" s="60">
        <f t="shared" si="4"/>
        <v>47731851</v>
      </c>
      <c r="H42" s="60">
        <f t="shared" si="4"/>
        <v>43818542</v>
      </c>
      <c r="I42" s="63">
        <f t="shared" si="4"/>
        <v>12504687</v>
      </c>
      <c r="J42" s="64">
        <f t="shared" si="4"/>
        <v>108547149</v>
      </c>
      <c r="K42" s="60">
        <f t="shared" si="4"/>
        <v>81527100</v>
      </c>
      <c r="L42" s="61">
        <f t="shared" si="4"/>
        <v>29500000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910000</v>
      </c>
      <c r="K43" s="67">
        <f t="shared" si="4"/>
        <v>1680000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58680242</v>
      </c>
      <c r="D44" s="6">
        <f t="shared" si="4"/>
        <v>145315735</v>
      </c>
      <c r="E44" s="61">
        <f t="shared" si="4"/>
        <v>0</v>
      </c>
      <c r="F44" s="62">
        <f t="shared" si="4"/>
        <v>201941082</v>
      </c>
      <c r="G44" s="60">
        <f t="shared" si="4"/>
        <v>140279452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52095490</v>
      </c>
      <c r="D45" s="6">
        <f t="shared" si="4"/>
        <v>55624394</v>
      </c>
      <c r="E45" s="61">
        <f t="shared" si="4"/>
        <v>63705958</v>
      </c>
      <c r="F45" s="62">
        <f t="shared" si="4"/>
        <v>177924952</v>
      </c>
      <c r="G45" s="60">
        <f t="shared" si="4"/>
        <v>264589404</v>
      </c>
      <c r="H45" s="60">
        <f t="shared" si="4"/>
        <v>169599503</v>
      </c>
      <c r="I45" s="63">
        <f t="shared" si="4"/>
        <v>89133969</v>
      </c>
      <c r="J45" s="64">
        <f t="shared" si="4"/>
        <v>275261307</v>
      </c>
      <c r="K45" s="60">
        <f t="shared" si="4"/>
        <v>425951721</v>
      </c>
      <c r="L45" s="61">
        <f t="shared" si="4"/>
        <v>481278000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9485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1797036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834638335</v>
      </c>
      <c r="D49" s="72">
        <f aca="true" t="shared" si="6" ref="D49:L49">SUM(D41:D48)</f>
        <v>930050010</v>
      </c>
      <c r="E49" s="73">
        <f t="shared" si="6"/>
        <v>1184088773</v>
      </c>
      <c r="F49" s="74">
        <f t="shared" si="6"/>
        <v>1558133958</v>
      </c>
      <c r="G49" s="72">
        <f t="shared" si="6"/>
        <v>1491447976</v>
      </c>
      <c r="H49" s="72">
        <f>SUM(H41:H48)</f>
        <v>1190450814</v>
      </c>
      <c r="I49" s="75">
        <f t="shared" si="6"/>
        <v>1281272086</v>
      </c>
      <c r="J49" s="76">
        <f t="shared" si="6"/>
        <v>1646166419</v>
      </c>
      <c r="K49" s="72">
        <f t="shared" si="6"/>
        <v>2217379914</v>
      </c>
      <c r="L49" s="73">
        <f t="shared" si="6"/>
        <v>2391370450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3843297505</v>
      </c>
      <c r="D52" s="6">
        <v>3908942702</v>
      </c>
      <c r="E52" s="7">
        <v>3458609354</v>
      </c>
      <c r="F52" s="8">
        <v>1781687396</v>
      </c>
      <c r="G52" s="6">
        <v>2073707776</v>
      </c>
      <c r="H52" s="6"/>
      <c r="I52" s="9">
        <v>4671996286</v>
      </c>
      <c r="J52" s="10">
        <v>594042510</v>
      </c>
      <c r="K52" s="6">
        <v>565169428</v>
      </c>
      <c r="L52" s="7">
        <v>660814550</v>
      </c>
    </row>
    <row r="53" spans="1:12" ht="13.5">
      <c r="A53" s="79" t="s">
        <v>20</v>
      </c>
      <c r="B53" s="47"/>
      <c r="C53" s="6">
        <v>1666847682</v>
      </c>
      <c r="D53" s="6">
        <v>1662611108</v>
      </c>
      <c r="E53" s="7">
        <v>1802780495</v>
      </c>
      <c r="F53" s="8">
        <v>1700142043</v>
      </c>
      <c r="G53" s="6">
        <v>1866367201</v>
      </c>
      <c r="H53" s="6"/>
      <c r="I53" s="9">
        <v>3468810355</v>
      </c>
      <c r="J53" s="10">
        <v>12064163779</v>
      </c>
      <c r="K53" s="6">
        <v>12392998212</v>
      </c>
      <c r="L53" s="7">
        <v>13769743805</v>
      </c>
    </row>
    <row r="54" spans="1:12" ht="13.5">
      <c r="A54" s="79" t="s">
        <v>21</v>
      </c>
      <c r="B54" s="47"/>
      <c r="C54" s="6">
        <v>2069259118</v>
      </c>
      <c r="D54" s="6">
        <v>2018810176</v>
      </c>
      <c r="E54" s="7">
        <v>1879529089</v>
      </c>
      <c r="F54" s="8">
        <v>1551348891</v>
      </c>
      <c r="G54" s="6">
        <v>1774931135</v>
      </c>
      <c r="H54" s="6"/>
      <c r="I54" s="9">
        <v>2434118333</v>
      </c>
      <c r="J54" s="10">
        <v>280503100</v>
      </c>
      <c r="K54" s="6">
        <v>451328520</v>
      </c>
      <c r="L54" s="7">
        <v>642955500</v>
      </c>
    </row>
    <row r="55" spans="1:12" ht="13.5">
      <c r="A55" s="79" t="s">
        <v>22</v>
      </c>
      <c r="B55" s="47"/>
      <c r="C55" s="6">
        <v>1495827415</v>
      </c>
      <c r="D55" s="6">
        <v>1855515411</v>
      </c>
      <c r="E55" s="7">
        <v>1793289820</v>
      </c>
      <c r="F55" s="8">
        <v>2052000863</v>
      </c>
      <c r="G55" s="6">
        <v>2176342545</v>
      </c>
      <c r="H55" s="6"/>
      <c r="I55" s="9">
        <v>1700121723</v>
      </c>
      <c r="J55" s="10">
        <v>689618036</v>
      </c>
      <c r="K55" s="6">
        <v>1211570878</v>
      </c>
      <c r="L55" s="7">
        <v>1084089850</v>
      </c>
    </row>
    <row r="56" spans="1:12" ht="13.5">
      <c r="A56" s="79" t="s">
        <v>23</v>
      </c>
      <c r="B56" s="47"/>
      <c r="C56" s="6">
        <v>789508330</v>
      </c>
      <c r="D56" s="6">
        <v>925908140</v>
      </c>
      <c r="E56" s="7">
        <v>1985847445</v>
      </c>
      <c r="F56" s="8">
        <v>3204105916</v>
      </c>
      <c r="G56" s="6">
        <v>1846769734</v>
      </c>
      <c r="H56" s="6"/>
      <c r="I56" s="9">
        <v>1037865490</v>
      </c>
      <c r="J56" s="10">
        <v>923961280</v>
      </c>
      <c r="K56" s="6">
        <v>1265373360</v>
      </c>
      <c r="L56" s="7">
        <v>1404855000</v>
      </c>
    </row>
    <row r="57" spans="1:12" ht="13.5">
      <c r="A57" s="80" t="s">
        <v>24</v>
      </c>
      <c r="B57" s="47"/>
      <c r="C57" s="21">
        <f>SUM(C52:C56)</f>
        <v>9864740050</v>
      </c>
      <c r="D57" s="21">
        <f aca="true" t="shared" si="7" ref="D57:L57">SUM(D52:D56)</f>
        <v>10371787537</v>
      </c>
      <c r="E57" s="22">
        <f t="shared" si="7"/>
        <v>10920056203</v>
      </c>
      <c r="F57" s="23">
        <f t="shared" si="7"/>
        <v>10289285109</v>
      </c>
      <c r="G57" s="21">
        <f t="shared" si="7"/>
        <v>9738118391</v>
      </c>
      <c r="H57" s="21">
        <f>SUM(H52:H56)</f>
        <v>0</v>
      </c>
      <c r="I57" s="24">
        <f t="shared" si="7"/>
        <v>13312912187</v>
      </c>
      <c r="J57" s="25">
        <f t="shared" si="7"/>
        <v>14552288705</v>
      </c>
      <c r="K57" s="21">
        <f t="shared" si="7"/>
        <v>15886440398</v>
      </c>
      <c r="L57" s="22">
        <f t="shared" si="7"/>
        <v>17562458705</v>
      </c>
    </row>
    <row r="58" spans="1:12" ht="13.5">
      <c r="A58" s="77" t="s">
        <v>25</v>
      </c>
      <c r="B58" s="39"/>
      <c r="C58" s="6">
        <v>498195553</v>
      </c>
      <c r="D58" s="6">
        <v>664163725</v>
      </c>
      <c r="E58" s="7">
        <v>664417641</v>
      </c>
      <c r="F58" s="8">
        <v>436662874</v>
      </c>
      <c r="G58" s="6">
        <v>1930615537</v>
      </c>
      <c r="H58" s="6"/>
      <c r="I58" s="9">
        <v>1156003673</v>
      </c>
      <c r="J58" s="10">
        <v>208074298</v>
      </c>
      <c r="K58" s="6">
        <v>185904200</v>
      </c>
      <c r="L58" s="7">
        <v>88500000</v>
      </c>
    </row>
    <row r="59" spans="1:12" ht="13.5">
      <c r="A59" s="77" t="s">
        <v>26</v>
      </c>
      <c r="B59" s="39"/>
      <c r="C59" s="11">
        <v>49633000</v>
      </c>
      <c r="D59" s="11">
        <v>49632925</v>
      </c>
      <c r="E59" s="12">
        <v>49632925</v>
      </c>
      <c r="F59" s="13">
        <v>43954757</v>
      </c>
      <c r="G59" s="11">
        <v>43954757</v>
      </c>
      <c r="H59" s="11"/>
      <c r="I59" s="14">
        <v>49779875</v>
      </c>
      <c r="J59" s="15">
        <v>910000</v>
      </c>
      <c r="K59" s="11">
        <v>1680000</v>
      </c>
      <c r="L59" s="12"/>
    </row>
    <row r="60" spans="1:12" ht="13.5">
      <c r="A60" s="77" t="s">
        <v>27</v>
      </c>
      <c r="B60" s="39"/>
      <c r="C60" s="6">
        <v>333211242</v>
      </c>
      <c r="D60" s="6">
        <v>473617837</v>
      </c>
      <c r="E60" s="7">
        <v>342030031</v>
      </c>
      <c r="F60" s="8">
        <v>485540000</v>
      </c>
      <c r="G60" s="6">
        <v>564157822</v>
      </c>
      <c r="H60" s="6"/>
      <c r="I60" s="9">
        <v>408315388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1465643490</v>
      </c>
      <c r="D61" s="6">
        <v>1250354784</v>
      </c>
      <c r="E61" s="7">
        <v>1249617108</v>
      </c>
      <c r="F61" s="8">
        <v>1238313310</v>
      </c>
      <c r="G61" s="6">
        <v>1589567166</v>
      </c>
      <c r="H61" s="6"/>
      <c r="I61" s="9">
        <v>1357086112</v>
      </c>
      <c r="J61" s="10">
        <v>298261307</v>
      </c>
      <c r="K61" s="6">
        <v>448951721</v>
      </c>
      <c r="L61" s="7">
        <v>504278000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98875000</v>
      </c>
      <c r="D64" s="6">
        <v>95114799</v>
      </c>
      <c r="E64" s="7">
        <v>85956444</v>
      </c>
      <c r="F64" s="8">
        <v>25080000</v>
      </c>
      <c r="G64" s="6">
        <v>25080000</v>
      </c>
      <c r="H64" s="6"/>
      <c r="I64" s="9">
        <v>7073147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12310298335</v>
      </c>
      <c r="D65" s="72">
        <f aca="true" t="shared" si="8" ref="D65:L65">SUM(D57:D64)</f>
        <v>12904671607</v>
      </c>
      <c r="E65" s="73">
        <f t="shared" si="8"/>
        <v>13311710352</v>
      </c>
      <c r="F65" s="74">
        <f t="shared" si="8"/>
        <v>12518836050</v>
      </c>
      <c r="G65" s="72">
        <f t="shared" si="8"/>
        <v>13891493673</v>
      </c>
      <c r="H65" s="72">
        <f>SUM(H57:H64)</f>
        <v>0</v>
      </c>
      <c r="I65" s="75">
        <f t="shared" si="8"/>
        <v>16291170382</v>
      </c>
      <c r="J65" s="82">
        <f t="shared" si="8"/>
        <v>15059534310</v>
      </c>
      <c r="K65" s="72">
        <f t="shared" si="8"/>
        <v>16522976319</v>
      </c>
      <c r="L65" s="73">
        <f t="shared" si="8"/>
        <v>18155236705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629728070</v>
      </c>
      <c r="D68" s="60">
        <v>685335710</v>
      </c>
      <c r="E68" s="61">
        <v>857418573</v>
      </c>
      <c r="F68" s="62">
        <v>748339019</v>
      </c>
      <c r="G68" s="60">
        <v>748339022</v>
      </c>
      <c r="H68" s="60"/>
      <c r="I68" s="63">
        <v>807050493</v>
      </c>
      <c r="J68" s="64">
        <v>778743794</v>
      </c>
      <c r="K68" s="60">
        <v>819390229</v>
      </c>
      <c r="L68" s="61">
        <v>859774706</v>
      </c>
    </row>
    <row r="69" spans="1:12" ht="13.5">
      <c r="A69" s="84" t="s">
        <v>43</v>
      </c>
      <c r="B69" s="39" t="s">
        <v>44</v>
      </c>
      <c r="C69" s="60">
        <f>SUM(C75:C79)</f>
        <v>285686066</v>
      </c>
      <c r="D69" s="60">
        <f aca="true" t="shared" si="9" ref="D69:L69">SUM(D75:D79)</f>
        <v>287392606</v>
      </c>
      <c r="E69" s="61">
        <f t="shared" si="9"/>
        <v>344238201</v>
      </c>
      <c r="F69" s="62">
        <f t="shared" si="9"/>
        <v>414790827</v>
      </c>
      <c r="G69" s="60">
        <f t="shared" si="9"/>
        <v>418609135</v>
      </c>
      <c r="H69" s="60">
        <f>SUM(H75:H79)</f>
        <v>0</v>
      </c>
      <c r="I69" s="63">
        <f t="shared" si="9"/>
        <v>382959406</v>
      </c>
      <c r="J69" s="64">
        <f t="shared" si="9"/>
        <v>462450050</v>
      </c>
      <c r="K69" s="60">
        <f t="shared" si="9"/>
        <v>508695055</v>
      </c>
      <c r="L69" s="61">
        <f t="shared" si="9"/>
        <v>559564560</v>
      </c>
    </row>
    <row r="70" spans="1:12" ht="13.5">
      <c r="A70" s="79" t="s">
        <v>19</v>
      </c>
      <c r="B70" s="47"/>
      <c r="C70" s="6">
        <v>62764176</v>
      </c>
      <c r="D70" s="6">
        <v>87375534</v>
      </c>
      <c r="E70" s="7">
        <v>105147586</v>
      </c>
      <c r="F70" s="8">
        <v>121009629</v>
      </c>
      <c r="G70" s="6">
        <v>121009629</v>
      </c>
      <c r="H70" s="6"/>
      <c r="I70" s="9">
        <v>104435692</v>
      </c>
      <c r="J70" s="10">
        <v>130687670</v>
      </c>
      <c r="K70" s="6">
        <v>143756437</v>
      </c>
      <c r="L70" s="7">
        <v>158132081</v>
      </c>
    </row>
    <row r="71" spans="1:12" ht="13.5">
      <c r="A71" s="79" t="s">
        <v>20</v>
      </c>
      <c r="B71" s="47"/>
      <c r="C71" s="6">
        <v>103883613</v>
      </c>
      <c r="D71" s="6">
        <v>90861837</v>
      </c>
      <c r="E71" s="7">
        <v>86131254</v>
      </c>
      <c r="F71" s="8">
        <v>125492753</v>
      </c>
      <c r="G71" s="6">
        <v>125492753</v>
      </c>
      <c r="H71" s="6"/>
      <c r="I71" s="9">
        <v>119755219</v>
      </c>
      <c r="J71" s="10">
        <v>139115819</v>
      </c>
      <c r="K71" s="6">
        <v>153027400</v>
      </c>
      <c r="L71" s="7">
        <v>168330141</v>
      </c>
    </row>
    <row r="72" spans="1:12" ht="13.5">
      <c r="A72" s="79" t="s">
        <v>21</v>
      </c>
      <c r="B72" s="47"/>
      <c r="C72" s="6">
        <v>30865839</v>
      </c>
      <c r="D72" s="6">
        <v>34411560</v>
      </c>
      <c r="E72" s="7">
        <v>41907386</v>
      </c>
      <c r="F72" s="8">
        <v>47315269</v>
      </c>
      <c r="G72" s="6">
        <v>47315269</v>
      </c>
      <c r="H72" s="6"/>
      <c r="I72" s="9">
        <v>46388480</v>
      </c>
      <c r="J72" s="10">
        <v>52376416</v>
      </c>
      <c r="K72" s="6">
        <v>57614058</v>
      </c>
      <c r="L72" s="7">
        <v>63375464</v>
      </c>
    </row>
    <row r="73" spans="1:12" ht="13.5">
      <c r="A73" s="79" t="s">
        <v>22</v>
      </c>
      <c r="B73" s="47"/>
      <c r="C73" s="6">
        <v>23220939</v>
      </c>
      <c r="D73" s="6">
        <v>24861693</v>
      </c>
      <c r="E73" s="7">
        <v>27894875</v>
      </c>
      <c r="F73" s="8">
        <v>33026805</v>
      </c>
      <c r="G73" s="6">
        <v>33026805</v>
      </c>
      <c r="H73" s="6"/>
      <c r="I73" s="9">
        <v>34021532</v>
      </c>
      <c r="J73" s="10">
        <v>40529622</v>
      </c>
      <c r="K73" s="6">
        <v>44582584</v>
      </c>
      <c r="L73" s="7">
        <v>49040843</v>
      </c>
    </row>
    <row r="74" spans="1:12" ht="13.5">
      <c r="A74" s="79" t="s">
        <v>23</v>
      </c>
      <c r="B74" s="47"/>
      <c r="C74" s="6">
        <v>15493646</v>
      </c>
      <c r="D74" s="6">
        <v>17116474</v>
      </c>
      <c r="E74" s="7">
        <v>16709677</v>
      </c>
      <c r="F74" s="8">
        <v>25516777</v>
      </c>
      <c r="G74" s="6">
        <v>29335085</v>
      </c>
      <c r="H74" s="6"/>
      <c r="I74" s="9">
        <v>13011310</v>
      </c>
      <c r="J74" s="10">
        <v>28064495</v>
      </c>
      <c r="K74" s="6">
        <v>30870945</v>
      </c>
      <c r="L74" s="7">
        <v>33958039</v>
      </c>
    </row>
    <row r="75" spans="1:12" ht="13.5">
      <c r="A75" s="85" t="s">
        <v>24</v>
      </c>
      <c r="B75" s="47"/>
      <c r="C75" s="21">
        <f>SUM(C70:C74)</f>
        <v>236228213</v>
      </c>
      <c r="D75" s="21">
        <f aca="true" t="shared" si="10" ref="D75:L75">SUM(D70:D74)</f>
        <v>254627098</v>
      </c>
      <c r="E75" s="22">
        <f t="shared" si="10"/>
        <v>277790778</v>
      </c>
      <c r="F75" s="23">
        <f t="shared" si="10"/>
        <v>352361233</v>
      </c>
      <c r="G75" s="21">
        <f t="shared" si="10"/>
        <v>356179541</v>
      </c>
      <c r="H75" s="21">
        <f>SUM(H70:H74)</f>
        <v>0</v>
      </c>
      <c r="I75" s="24">
        <f t="shared" si="10"/>
        <v>317612233</v>
      </c>
      <c r="J75" s="25">
        <f t="shared" si="10"/>
        <v>390774022</v>
      </c>
      <c r="K75" s="21">
        <f t="shared" si="10"/>
        <v>429851424</v>
      </c>
      <c r="L75" s="22">
        <f t="shared" si="10"/>
        <v>472836568</v>
      </c>
    </row>
    <row r="76" spans="1:12" ht="13.5">
      <c r="A76" s="86" t="s">
        <v>25</v>
      </c>
      <c r="B76" s="39"/>
      <c r="C76" s="6">
        <v>22165107</v>
      </c>
      <c r="D76" s="6">
        <v>12494978</v>
      </c>
      <c r="E76" s="7">
        <v>7920123</v>
      </c>
      <c r="F76" s="8">
        <v>19929051</v>
      </c>
      <c r="G76" s="6">
        <v>17377895</v>
      </c>
      <c r="H76" s="6"/>
      <c r="I76" s="9">
        <v>9882938</v>
      </c>
      <c r="J76" s="10">
        <v>14136899</v>
      </c>
      <c r="K76" s="6">
        <v>15550590</v>
      </c>
      <c r="L76" s="7">
        <v>17105650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27292746</v>
      </c>
      <c r="D79" s="6">
        <v>20270530</v>
      </c>
      <c r="E79" s="7">
        <v>58527300</v>
      </c>
      <c r="F79" s="8">
        <v>42500543</v>
      </c>
      <c r="G79" s="6">
        <v>45051699</v>
      </c>
      <c r="H79" s="6"/>
      <c r="I79" s="9">
        <v>55464235</v>
      </c>
      <c r="J79" s="10">
        <v>57539129</v>
      </c>
      <c r="K79" s="6">
        <v>63293041</v>
      </c>
      <c r="L79" s="7">
        <v>69622342</v>
      </c>
    </row>
    <row r="80" spans="1:12" ht="13.5">
      <c r="A80" s="87" t="s">
        <v>46</v>
      </c>
      <c r="B80" s="71"/>
      <c r="C80" s="72">
        <f>SUM(C68:C69)</f>
        <v>915414136</v>
      </c>
      <c r="D80" s="72">
        <f aca="true" t="shared" si="11" ref="D80:L80">SUM(D68:D69)</f>
        <v>972728316</v>
      </c>
      <c r="E80" s="73">
        <f t="shared" si="11"/>
        <v>1201656774</v>
      </c>
      <c r="F80" s="74">
        <f t="shared" si="11"/>
        <v>1163129846</v>
      </c>
      <c r="G80" s="72">
        <f t="shared" si="11"/>
        <v>1166948157</v>
      </c>
      <c r="H80" s="72">
        <f>SUM(H68:H69)</f>
        <v>0</v>
      </c>
      <c r="I80" s="75">
        <f t="shared" si="11"/>
        <v>1190009899</v>
      </c>
      <c r="J80" s="76">
        <f t="shared" si="11"/>
        <v>1241193844</v>
      </c>
      <c r="K80" s="72">
        <f t="shared" si="11"/>
        <v>1328085284</v>
      </c>
      <c r="L80" s="73">
        <f t="shared" si="11"/>
        <v>1419339266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60</v>
      </c>
      <c r="B82" s="94"/>
      <c r="C82" s="95">
        <f aca="true" t="shared" si="12" ref="C82:L82">IF(ISERROR(C20/C5),0,(C20/C5))</f>
        <v>0.11080924599353294</v>
      </c>
      <c r="D82" s="95">
        <f t="shared" si="12"/>
        <v>1.1742806672267296</v>
      </c>
      <c r="E82" s="96">
        <f t="shared" si="12"/>
        <v>0</v>
      </c>
      <c r="F82" s="97">
        <f t="shared" si="12"/>
        <v>1.0669465866783243</v>
      </c>
      <c r="G82" s="95">
        <f t="shared" si="12"/>
        <v>1.0301572209543888</v>
      </c>
      <c r="H82" s="95">
        <f t="shared" si="12"/>
        <v>0</v>
      </c>
      <c r="I82" s="98">
        <f t="shared" si="12"/>
        <v>0</v>
      </c>
      <c r="J82" s="99">
        <f t="shared" si="12"/>
        <v>1.0271019316577175</v>
      </c>
      <c r="K82" s="95">
        <f t="shared" si="12"/>
        <v>1.2442990853169644</v>
      </c>
      <c r="L82" s="96">
        <f t="shared" si="12"/>
        <v>1.0605989804587936</v>
      </c>
    </row>
    <row r="83" spans="1:12" ht="13.5">
      <c r="A83" s="93" t="s">
        <v>61</v>
      </c>
      <c r="B83" s="94"/>
      <c r="C83" s="95">
        <f aca="true" t="shared" si="13" ref="C83:L83">IF(ISERROR(C20/C68),0,(C20/C68))</f>
        <v>0.13221532271858233</v>
      </c>
      <c r="D83" s="95">
        <f t="shared" si="13"/>
        <v>0.7329245122802662</v>
      </c>
      <c r="E83" s="96">
        <f t="shared" si="13"/>
        <v>0</v>
      </c>
      <c r="F83" s="97">
        <f t="shared" si="13"/>
        <v>1.0747806202525436</v>
      </c>
      <c r="G83" s="95">
        <f t="shared" si="13"/>
        <v>1.0113082637029718</v>
      </c>
      <c r="H83" s="95">
        <f t="shared" si="13"/>
        <v>0</v>
      </c>
      <c r="I83" s="98">
        <f t="shared" si="13"/>
        <v>0</v>
      </c>
      <c r="J83" s="99">
        <f t="shared" si="13"/>
        <v>1.0710681323259443</v>
      </c>
      <c r="K83" s="95">
        <f t="shared" si="13"/>
        <v>1.50035274706699</v>
      </c>
      <c r="L83" s="96">
        <f t="shared" si="13"/>
        <v>1.4315941622967447</v>
      </c>
    </row>
    <row r="84" spans="1:12" ht="13.5">
      <c r="A84" s="93" t="s">
        <v>62</v>
      </c>
      <c r="B84" s="94"/>
      <c r="C84" s="95">
        <f aca="true" t="shared" si="14" ref="C84:L84">IF(ISERROR(ROUND(C69/C65,3)),0,(ROUND(C69/C65,3)))</f>
        <v>0.023</v>
      </c>
      <c r="D84" s="95">
        <f t="shared" si="14"/>
        <v>0.022</v>
      </c>
      <c r="E84" s="96">
        <f t="shared" si="14"/>
        <v>0.026</v>
      </c>
      <c r="F84" s="97">
        <f t="shared" si="14"/>
        <v>0.033</v>
      </c>
      <c r="G84" s="95">
        <f t="shared" si="14"/>
        <v>0.03</v>
      </c>
      <c r="H84" s="95">
        <f t="shared" si="14"/>
        <v>0</v>
      </c>
      <c r="I84" s="98">
        <f t="shared" si="14"/>
        <v>0.024</v>
      </c>
      <c r="J84" s="99">
        <f t="shared" si="14"/>
        <v>0.031</v>
      </c>
      <c r="K84" s="95">
        <f t="shared" si="14"/>
        <v>0.031</v>
      </c>
      <c r="L84" s="96">
        <f t="shared" si="14"/>
        <v>0.031</v>
      </c>
    </row>
    <row r="85" spans="1:12" ht="13.5">
      <c r="A85" s="93" t="s">
        <v>63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0.06</v>
      </c>
      <c r="E85" s="96">
        <f t="shared" si="15"/>
        <v>0.03</v>
      </c>
      <c r="F85" s="97">
        <f t="shared" si="15"/>
        <v>0.1</v>
      </c>
      <c r="G85" s="95">
        <f t="shared" si="15"/>
        <v>0.08</v>
      </c>
      <c r="H85" s="95">
        <f t="shared" si="15"/>
        <v>0</v>
      </c>
      <c r="I85" s="98">
        <f t="shared" si="15"/>
        <v>0.02</v>
      </c>
      <c r="J85" s="99">
        <f t="shared" si="15"/>
        <v>0.09</v>
      </c>
      <c r="K85" s="95">
        <f t="shared" si="15"/>
        <v>0.11</v>
      </c>
      <c r="L85" s="96">
        <f t="shared" si="15"/>
        <v>0.1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285686065</v>
      </c>
      <c r="D92" s="6">
        <v>287392606</v>
      </c>
      <c r="E92" s="7">
        <v>350105699</v>
      </c>
      <c r="F92" s="8">
        <v>414790827</v>
      </c>
      <c r="G92" s="6">
        <v>418609136</v>
      </c>
      <c r="H92" s="6">
        <v>357521323</v>
      </c>
      <c r="I92" s="9">
        <v>418609136</v>
      </c>
      <c r="J92" s="10">
        <v>462450049</v>
      </c>
      <c r="K92" s="6">
        <v>508695053</v>
      </c>
      <c r="L92" s="26">
        <v>559564559</v>
      </c>
    </row>
    <row r="93" spans="1:12" ht="13.5">
      <c r="A93" s="87" t="s">
        <v>72</v>
      </c>
      <c r="B93" s="71"/>
      <c r="C93" s="72">
        <f>SUM(C89:C92)</f>
        <v>285686065</v>
      </c>
      <c r="D93" s="72">
        <f aca="true" t="shared" si="16" ref="D93:L93">SUM(D89:D92)</f>
        <v>287392606</v>
      </c>
      <c r="E93" s="73">
        <f t="shared" si="16"/>
        <v>350105699</v>
      </c>
      <c r="F93" s="74">
        <f t="shared" si="16"/>
        <v>414790827</v>
      </c>
      <c r="G93" s="72">
        <f t="shared" si="16"/>
        <v>418609136</v>
      </c>
      <c r="H93" s="72">
        <f>SUM(H89:H92)</f>
        <v>357521323</v>
      </c>
      <c r="I93" s="75">
        <f t="shared" si="16"/>
        <v>418609136</v>
      </c>
      <c r="J93" s="76">
        <f t="shared" si="16"/>
        <v>462450049</v>
      </c>
      <c r="K93" s="72">
        <f t="shared" si="16"/>
        <v>508695053</v>
      </c>
      <c r="L93" s="121">
        <f t="shared" si="16"/>
        <v>559564559</v>
      </c>
    </row>
    <row r="94" spans="1:12" ht="13.5">
      <c r="A94" s="1" t="s">
        <v>64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67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68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69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931837546</v>
      </c>
      <c r="D5" s="40">
        <f aca="true" t="shared" si="0" ref="D5:L5">SUM(D11:D18)</f>
        <v>677128526</v>
      </c>
      <c r="E5" s="41">
        <f t="shared" si="0"/>
        <v>691156582</v>
      </c>
      <c r="F5" s="42">
        <f t="shared" si="0"/>
        <v>622138678</v>
      </c>
      <c r="G5" s="40">
        <f t="shared" si="0"/>
        <v>757393346</v>
      </c>
      <c r="H5" s="40">
        <f>SUM(H11:H18)</f>
        <v>622278454</v>
      </c>
      <c r="I5" s="43">
        <f t="shared" si="0"/>
        <v>659697220</v>
      </c>
      <c r="J5" s="44">
        <f t="shared" si="0"/>
        <v>652452581</v>
      </c>
      <c r="K5" s="40">
        <f t="shared" si="0"/>
        <v>661209095</v>
      </c>
      <c r="L5" s="41">
        <f t="shared" si="0"/>
        <v>680000141</v>
      </c>
    </row>
    <row r="6" spans="1:12" ht="13.5">
      <c r="A6" s="46" t="s">
        <v>19</v>
      </c>
      <c r="B6" s="47"/>
      <c r="C6" s="6">
        <v>560696727</v>
      </c>
      <c r="D6" s="6">
        <v>146621509</v>
      </c>
      <c r="E6" s="7">
        <v>148883145</v>
      </c>
      <c r="F6" s="8">
        <v>105588596</v>
      </c>
      <c r="G6" s="6">
        <v>161926855</v>
      </c>
      <c r="H6" s="6">
        <v>74207443</v>
      </c>
      <c r="I6" s="9">
        <v>99719584</v>
      </c>
      <c r="J6" s="10">
        <v>144610476</v>
      </c>
      <c r="K6" s="6">
        <v>182930494</v>
      </c>
      <c r="L6" s="7">
        <v>173311429</v>
      </c>
    </row>
    <row r="7" spans="1:12" ht="13.5">
      <c r="A7" s="46" t="s">
        <v>20</v>
      </c>
      <c r="B7" s="47"/>
      <c r="C7" s="6">
        <v>38215461</v>
      </c>
      <c r="D7" s="6">
        <v>57915942</v>
      </c>
      <c r="E7" s="7">
        <v>106584903</v>
      </c>
      <c r="F7" s="8">
        <v>45201754</v>
      </c>
      <c r="G7" s="6">
        <v>45201754</v>
      </c>
      <c r="H7" s="6">
        <v>71690489</v>
      </c>
      <c r="I7" s="9">
        <v>78530881</v>
      </c>
      <c r="J7" s="10">
        <v>77815789</v>
      </c>
      <c r="K7" s="6">
        <v>59973684</v>
      </c>
      <c r="L7" s="7">
        <v>59473684</v>
      </c>
    </row>
    <row r="8" spans="1:12" ht="13.5">
      <c r="A8" s="46" t="s">
        <v>21</v>
      </c>
      <c r="B8" s="47"/>
      <c r="C8" s="6">
        <v>63339088</v>
      </c>
      <c r="D8" s="6">
        <v>61475931</v>
      </c>
      <c r="E8" s="7">
        <v>91870773</v>
      </c>
      <c r="F8" s="8">
        <v>53000000</v>
      </c>
      <c r="G8" s="6">
        <v>90000000</v>
      </c>
      <c r="H8" s="6">
        <v>168228890</v>
      </c>
      <c r="I8" s="9">
        <v>89656965</v>
      </c>
      <c r="J8" s="10">
        <v>76150000</v>
      </c>
      <c r="K8" s="6">
        <v>92550000</v>
      </c>
      <c r="L8" s="7">
        <v>88400000</v>
      </c>
    </row>
    <row r="9" spans="1:12" ht="13.5">
      <c r="A9" s="46" t="s">
        <v>22</v>
      </c>
      <c r="B9" s="47"/>
      <c r="C9" s="6"/>
      <c r="D9" s="6"/>
      <c r="E9" s="7">
        <v>9715449</v>
      </c>
      <c r="F9" s="8"/>
      <c r="G9" s="6"/>
      <c r="H9" s="6">
        <v>10382005</v>
      </c>
      <c r="I9" s="9">
        <v>7789716</v>
      </c>
      <c r="J9" s="10">
        <v>45600000</v>
      </c>
      <c r="K9" s="6">
        <v>17000526</v>
      </c>
      <c r="L9" s="7">
        <v>19500000</v>
      </c>
    </row>
    <row r="10" spans="1:12" ht="13.5">
      <c r="A10" s="46" t="s">
        <v>23</v>
      </c>
      <c r="B10" s="47"/>
      <c r="C10" s="6">
        <v>179555648</v>
      </c>
      <c r="D10" s="6">
        <v>205303359</v>
      </c>
      <c r="E10" s="7">
        <v>183361940</v>
      </c>
      <c r="F10" s="8">
        <v>245312281</v>
      </c>
      <c r="G10" s="6">
        <v>240812281</v>
      </c>
      <c r="H10" s="6">
        <v>201977184</v>
      </c>
      <c r="I10" s="9">
        <v>229962992</v>
      </c>
      <c r="J10" s="10">
        <v>221676316</v>
      </c>
      <c r="K10" s="6">
        <v>219754386</v>
      </c>
      <c r="L10" s="7">
        <v>241569298</v>
      </c>
    </row>
    <row r="11" spans="1:12" ht="13.5">
      <c r="A11" s="48" t="s">
        <v>24</v>
      </c>
      <c r="B11" s="47"/>
      <c r="C11" s="21">
        <f>SUM(C6:C10)</f>
        <v>841806924</v>
      </c>
      <c r="D11" s="21">
        <f aca="true" t="shared" si="1" ref="D11:L11">SUM(D6:D10)</f>
        <v>471316741</v>
      </c>
      <c r="E11" s="22">
        <f t="shared" si="1"/>
        <v>540416210</v>
      </c>
      <c r="F11" s="23">
        <f t="shared" si="1"/>
        <v>449102631</v>
      </c>
      <c r="G11" s="21">
        <f t="shared" si="1"/>
        <v>537940890</v>
      </c>
      <c r="H11" s="21">
        <f>SUM(H6:H10)</f>
        <v>526486011</v>
      </c>
      <c r="I11" s="24">
        <f t="shared" si="1"/>
        <v>505660138</v>
      </c>
      <c r="J11" s="25">
        <f t="shared" si="1"/>
        <v>565852581</v>
      </c>
      <c r="K11" s="21">
        <f t="shared" si="1"/>
        <v>572209090</v>
      </c>
      <c r="L11" s="22">
        <f t="shared" si="1"/>
        <v>582254411</v>
      </c>
    </row>
    <row r="12" spans="1:12" ht="13.5">
      <c r="A12" s="49" t="s">
        <v>25</v>
      </c>
      <c r="B12" s="39"/>
      <c r="C12" s="6">
        <v>19932084</v>
      </c>
      <c r="D12" s="6">
        <v>127150802</v>
      </c>
      <c r="E12" s="7">
        <v>19771991</v>
      </c>
      <c r="F12" s="8">
        <v>68960657</v>
      </c>
      <c r="G12" s="6">
        <v>58474739</v>
      </c>
      <c r="H12" s="6">
        <v>31946630</v>
      </c>
      <c r="I12" s="9">
        <v>46616714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>
        <v>13575390</v>
      </c>
      <c r="G13" s="11">
        <v>24096689</v>
      </c>
      <c r="H13" s="11">
        <v>189775</v>
      </c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47875317</v>
      </c>
      <c r="D15" s="6">
        <v>49097574</v>
      </c>
      <c r="E15" s="7">
        <v>91832365</v>
      </c>
      <c r="F15" s="8">
        <v>64300000</v>
      </c>
      <c r="G15" s="6">
        <v>78681028</v>
      </c>
      <c r="H15" s="6">
        <v>39884455</v>
      </c>
      <c r="I15" s="9">
        <v>78705342</v>
      </c>
      <c r="J15" s="10">
        <v>60600000</v>
      </c>
      <c r="K15" s="6">
        <v>88950005</v>
      </c>
      <c r="L15" s="7">
        <v>97192730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>
        <v>23000000</v>
      </c>
      <c r="K17" s="6"/>
      <c r="L17" s="7"/>
    </row>
    <row r="18" spans="1:12" ht="13.5">
      <c r="A18" s="49" t="s">
        <v>32</v>
      </c>
      <c r="B18" s="39"/>
      <c r="C18" s="16">
        <v>22223221</v>
      </c>
      <c r="D18" s="16">
        <v>29563409</v>
      </c>
      <c r="E18" s="17">
        <v>39136016</v>
      </c>
      <c r="F18" s="18">
        <v>26200000</v>
      </c>
      <c r="G18" s="16">
        <v>58200000</v>
      </c>
      <c r="H18" s="16">
        <v>23771583</v>
      </c>
      <c r="I18" s="19">
        <v>28715026</v>
      </c>
      <c r="J18" s="20">
        <v>3000000</v>
      </c>
      <c r="K18" s="16">
        <v>50000</v>
      </c>
      <c r="L18" s="17">
        <v>553000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649050445</v>
      </c>
      <c r="D20" s="53">
        <f aca="true" t="shared" si="2" ref="D20:L20">SUM(D26:D33)</f>
        <v>774312703</v>
      </c>
      <c r="E20" s="54">
        <f t="shared" si="2"/>
        <v>661141608</v>
      </c>
      <c r="F20" s="55">
        <f t="shared" si="2"/>
        <v>794261239</v>
      </c>
      <c r="G20" s="53">
        <f t="shared" si="2"/>
        <v>794618516</v>
      </c>
      <c r="H20" s="53">
        <f>SUM(H26:H33)</f>
        <v>674657331</v>
      </c>
      <c r="I20" s="56">
        <f t="shared" si="2"/>
        <v>771215655</v>
      </c>
      <c r="J20" s="57">
        <f t="shared" si="2"/>
        <v>949438685</v>
      </c>
      <c r="K20" s="53">
        <f t="shared" si="2"/>
        <v>952583135</v>
      </c>
      <c r="L20" s="54">
        <f t="shared" si="2"/>
        <v>1011246182</v>
      </c>
    </row>
    <row r="21" spans="1:12" ht="13.5">
      <c r="A21" s="46" t="s">
        <v>19</v>
      </c>
      <c r="B21" s="47"/>
      <c r="C21" s="6">
        <v>44148072</v>
      </c>
      <c r="D21" s="6">
        <v>120228326</v>
      </c>
      <c r="E21" s="7">
        <v>76158572</v>
      </c>
      <c r="F21" s="8">
        <v>99700000</v>
      </c>
      <c r="G21" s="6">
        <v>96176889</v>
      </c>
      <c r="H21" s="6">
        <v>142646049</v>
      </c>
      <c r="I21" s="9">
        <v>135958552</v>
      </c>
      <c r="J21" s="10">
        <v>292200070</v>
      </c>
      <c r="K21" s="6">
        <v>265580635</v>
      </c>
      <c r="L21" s="7">
        <v>280261823</v>
      </c>
    </row>
    <row r="22" spans="1:12" ht="13.5">
      <c r="A22" s="46" t="s">
        <v>20</v>
      </c>
      <c r="B22" s="47"/>
      <c r="C22" s="6">
        <v>132928053</v>
      </c>
      <c r="D22" s="6">
        <v>148784093</v>
      </c>
      <c r="E22" s="7">
        <v>109989082</v>
      </c>
      <c r="F22" s="8">
        <v>150042000</v>
      </c>
      <c r="G22" s="6">
        <v>164042000</v>
      </c>
      <c r="H22" s="6">
        <v>184179779</v>
      </c>
      <c r="I22" s="9">
        <v>198610447</v>
      </c>
      <c r="J22" s="10">
        <v>189340000</v>
      </c>
      <c r="K22" s="6">
        <v>179150000</v>
      </c>
      <c r="L22" s="7">
        <v>197489000</v>
      </c>
    </row>
    <row r="23" spans="1:12" ht="13.5">
      <c r="A23" s="46" t="s">
        <v>21</v>
      </c>
      <c r="B23" s="47"/>
      <c r="C23" s="6">
        <v>117255239</v>
      </c>
      <c r="D23" s="6">
        <v>114326181</v>
      </c>
      <c r="E23" s="7">
        <v>90718104</v>
      </c>
      <c r="F23" s="8">
        <v>107000000</v>
      </c>
      <c r="G23" s="6">
        <v>70500000</v>
      </c>
      <c r="H23" s="6">
        <v>61819355</v>
      </c>
      <c r="I23" s="9">
        <v>100149061</v>
      </c>
      <c r="J23" s="10">
        <v>109600000</v>
      </c>
      <c r="K23" s="6">
        <v>103200000</v>
      </c>
      <c r="L23" s="7">
        <v>107100000</v>
      </c>
    </row>
    <row r="24" spans="1:12" ht="13.5">
      <c r="A24" s="46" t="s">
        <v>22</v>
      </c>
      <c r="B24" s="47"/>
      <c r="C24" s="6">
        <v>218543157</v>
      </c>
      <c r="D24" s="6">
        <v>263189061</v>
      </c>
      <c r="E24" s="7">
        <v>223221102</v>
      </c>
      <c r="F24" s="8">
        <v>300750000</v>
      </c>
      <c r="G24" s="6">
        <v>297500000</v>
      </c>
      <c r="H24" s="6">
        <v>216512615</v>
      </c>
      <c r="I24" s="9">
        <v>230680502</v>
      </c>
      <c r="J24" s="10">
        <v>236364035</v>
      </c>
      <c r="K24" s="6">
        <v>286860000</v>
      </c>
      <c r="L24" s="7">
        <v>284360526</v>
      </c>
    </row>
    <row r="25" spans="1:12" ht="13.5">
      <c r="A25" s="46" t="s">
        <v>23</v>
      </c>
      <c r="B25" s="47"/>
      <c r="C25" s="6">
        <v>18147724</v>
      </c>
      <c r="D25" s="6">
        <v>14196760</v>
      </c>
      <c r="E25" s="7">
        <v>32841858</v>
      </c>
      <c r="F25" s="8">
        <v>17053239</v>
      </c>
      <c r="G25" s="6">
        <v>11553239</v>
      </c>
      <c r="H25" s="6">
        <v>-3133633</v>
      </c>
      <c r="I25" s="9">
        <v>20523273</v>
      </c>
      <c r="J25" s="10">
        <v>9500000</v>
      </c>
      <c r="K25" s="6">
        <v>10500000</v>
      </c>
      <c r="L25" s="7">
        <v>10500000</v>
      </c>
    </row>
    <row r="26" spans="1:12" ht="13.5">
      <c r="A26" s="48" t="s">
        <v>24</v>
      </c>
      <c r="B26" s="58"/>
      <c r="C26" s="21">
        <f aca="true" t="shared" si="3" ref="C26:L26">SUM(C21:C25)</f>
        <v>531022245</v>
      </c>
      <c r="D26" s="21">
        <f t="shared" si="3"/>
        <v>660724421</v>
      </c>
      <c r="E26" s="22">
        <f t="shared" si="3"/>
        <v>532928718</v>
      </c>
      <c r="F26" s="23">
        <f t="shared" si="3"/>
        <v>674545239</v>
      </c>
      <c r="G26" s="21">
        <f t="shared" si="3"/>
        <v>639772128</v>
      </c>
      <c r="H26" s="21">
        <f>SUM(H21:H25)</f>
        <v>602024165</v>
      </c>
      <c r="I26" s="24">
        <f t="shared" si="3"/>
        <v>685921835</v>
      </c>
      <c r="J26" s="25">
        <f t="shared" si="3"/>
        <v>837004105</v>
      </c>
      <c r="K26" s="21">
        <f t="shared" si="3"/>
        <v>845290635</v>
      </c>
      <c r="L26" s="22">
        <f t="shared" si="3"/>
        <v>879711349</v>
      </c>
    </row>
    <row r="27" spans="1:12" ht="13.5">
      <c r="A27" s="49" t="s">
        <v>25</v>
      </c>
      <c r="B27" s="59"/>
      <c r="C27" s="6">
        <v>49523798</v>
      </c>
      <c r="D27" s="6">
        <v>50276800</v>
      </c>
      <c r="E27" s="7">
        <v>75370463</v>
      </c>
      <c r="F27" s="8">
        <v>51000000</v>
      </c>
      <c r="G27" s="6">
        <v>71806432</v>
      </c>
      <c r="H27" s="6">
        <v>30245848</v>
      </c>
      <c r="I27" s="9">
        <v>32298491</v>
      </c>
      <c r="J27" s="10">
        <v>54370000</v>
      </c>
      <c r="K27" s="6">
        <v>48300000</v>
      </c>
      <c r="L27" s="7">
        <v>59675280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>
        <v>10342956</v>
      </c>
      <c r="H28" s="11">
        <v>1951461</v>
      </c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58147943</v>
      </c>
      <c r="D30" s="6">
        <v>60102863</v>
      </c>
      <c r="E30" s="7">
        <v>48539718</v>
      </c>
      <c r="F30" s="8">
        <v>52216000</v>
      </c>
      <c r="G30" s="6">
        <v>56197000</v>
      </c>
      <c r="H30" s="6">
        <v>38329036</v>
      </c>
      <c r="I30" s="9">
        <v>48936055</v>
      </c>
      <c r="J30" s="10">
        <v>39564580</v>
      </c>
      <c r="K30" s="6">
        <v>56992500</v>
      </c>
      <c r="L30" s="7">
        <v>69859553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>
        <v>18500000</v>
      </c>
      <c r="K32" s="6"/>
      <c r="L32" s="7"/>
    </row>
    <row r="33" spans="1:12" ht="13.5">
      <c r="A33" s="49" t="s">
        <v>32</v>
      </c>
      <c r="B33" s="39"/>
      <c r="C33" s="16">
        <v>10356459</v>
      </c>
      <c r="D33" s="16">
        <v>3208619</v>
      </c>
      <c r="E33" s="17">
        <v>4302709</v>
      </c>
      <c r="F33" s="18">
        <v>16500000</v>
      </c>
      <c r="G33" s="16">
        <v>16500000</v>
      </c>
      <c r="H33" s="16">
        <v>2106821</v>
      </c>
      <c r="I33" s="19">
        <v>4059274</v>
      </c>
      <c r="J33" s="20"/>
      <c r="K33" s="16">
        <v>2000000</v>
      </c>
      <c r="L33" s="17">
        <v>2000000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604844799</v>
      </c>
      <c r="D36" s="6">
        <f t="shared" si="4"/>
        <v>266849835</v>
      </c>
      <c r="E36" s="7">
        <f t="shared" si="4"/>
        <v>225041717</v>
      </c>
      <c r="F36" s="8">
        <f t="shared" si="4"/>
        <v>205288596</v>
      </c>
      <c r="G36" s="6">
        <f t="shared" si="4"/>
        <v>258103744</v>
      </c>
      <c r="H36" s="6">
        <f>H6+H21</f>
        <v>216853492</v>
      </c>
      <c r="I36" s="9">
        <f t="shared" si="4"/>
        <v>235678136</v>
      </c>
      <c r="J36" s="10">
        <f t="shared" si="4"/>
        <v>436810546</v>
      </c>
      <c r="K36" s="6">
        <f t="shared" si="4"/>
        <v>448511129</v>
      </c>
      <c r="L36" s="7">
        <f t="shared" si="4"/>
        <v>453573252</v>
      </c>
    </row>
    <row r="37" spans="1:12" ht="13.5">
      <c r="A37" s="46" t="s">
        <v>20</v>
      </c>
      <c r="B37" s="47"/>
      <c r="C37" s="6">
        <f t="shared" si="4"/>
        <v>171143514</v>
      </c>
      <c r="D37" s="6">
        <f t="shared" si="4"/>
        <v>206700035</v>
      </c>
      <c r="E37" s="7">
        <f t="shared" si="4"/>
        <v>216573985</v>
      </c>
      <c r="F37" s="8">
        <f t="shared" si="4"/>
        <v>195243754</v>
      </c>
      <c r="G37" s="6">
        <f t="shared" si="4"/>
        <v>209243754</v>
      </c>
      <c r="H37" s="6">
        <f>H7+H22</f>
        <v>255870268</v>
      </c>
      <c r="I37" s="9">
        <f t="shared" si="4"/>
        <v>277141328</v>
      </c>
      <c r="J37" s="10">
        <f t="shared" si="4"/>
        <v>267155789</v>
      </c>
      <c r="K37" s="6">
        <f t="shared" si="4"/>
        <v>239123684</v>
      </c>
      <c r="L37" s="7">
        <f t="shared" si="4"/>
        <v>256962684</v>
      </c>
    </row>
    <row r="38" spans="1:12" ht="13.5">
      <c r="A38" s="46" t="s">
        <v>21</v>
      </c>
      <c r="B38" s="47"/>
      <c r="C38" s="6">
        <f t="shared" si="4"/>
        <v>180594327</v>
      </c>
      <c r="D38" s="6">
        <f t="shared" si="4"/>
        <v>175802112</v>
      </c>
      <c r="E38" s="7">
        <f t="shared" si="4"/>
        <v>182588877</v>
      </c>
      <c r="F38" s="8">
        <f t="shared" si="4"/>
        <v>160000000</v>
      </c>
      <c r="G38" s="6">
        <f t="shared" si="4"/>
        <v>160500000</v>
      </c>
      <c r="H38" s="6">
        <f>H8+H23</f>
        <v>230048245</v>
      </c>
      <c r="I38" s="9">
        <f t="shared" si="4"/>
        <v>189806026</v>
      </c>
      <c r="J38" s="10">
        <f t="shared" si="4"/>
        <v>185750000</v>
      </c>
      <c r="K38" s="6">
        <f t="shared" si="4"/>
        <v>195750000</v>
      </c>
      <c r="L38" s="7">
        <f t="shared" si="4"/>
        <v>195500000</v>
      </c>
    </row>
    <row r="39" spans="1:12" ht="13.5">
      <c r="A39" s="46" t="s">
        <v>22</v>
      </c>
      <c r="B39" s="47"/>
      <c r="C39" s="6">
        <f t="shared" si="4"/>
        <v>218543157</v>
      </c>
      <c r="D39" s="6">
        <f t="shared" si="4"/>
        <v>263189061</v>
      </c>
      <c r="E39" s="7">
        <f t="shared" si="4"/>
        <v>232936551</v>
      </c>
      <c r="F39" s="8">
        <f t="shared" si="4"/>
        <v>300750000</v>
      </c>
      <c r="G39" s="6">
        <f t="shared" si="4"/>
        <v>297500000</v>
      </c>
      <c r="H39" s="6">
        <f>H9+H24</f>
        <v>226894620</v>
      </c>
      <c r="I39" s="9">
        <f t="shared" si="4"/>
        <v>238470218</v>
      </c>
      <c r="J39" s="10">
        <f t="shared" si="4"/>
        <v>281964035</v>
      </c>
      <c r="K39" s="6">
        <f t="shared" si="4"/>
        <v>303860526</v>
      </c>
      <c r="L39" s="7">
        <f t="shared" si="4"/>
        <v>303860526</v>
      </c>
    </row>
    <row r="40" spans="1:12" ht="13.5">
      <c r="A40" s="46" t="s">
        <v>23</v>
      </c>
      <c r="B40" s="47"/>
      <c r="C40" s="6">
        <f t="shared" si="4"/>
        <v>197703372</v>
      </c>
      <c r="D40" s="6">
        <f t="shared" si="4"/>
        <v>219500119</v>
      </c>
      <c r="E40" s="7">
        <f t="shared" si="4"/>
        <v>216203798</v>
      </c>
      <c r="F40" s="8">
        <f t="shared" si="4"/>
        <v>262365520</v>
      </c>
      <c r="G40" s="6">
        <f t="shared" si="4"/>
        <v>252365520</v>
      </c>
      <c r="H40" s="6">
        <f>H10+H25</f>
        <v>198843551</v>
      </c>
      <c r="I40" s="9">
        <f t="shared" si="4"/>
        <v>250486265</v>
      </c>
      <c r="J40" s="10">
        <f t="shared" si="4"/>
        <v>231176316</v>
      </c>
      <c r="K40" s="6">
        <f t="shared" si="4"/>
        <v>230254386</v>
      </c>
      <c r="L40" s="7">
        <f t="shared" si="4"/>
        <v>252069298</v>
      </c>
    </row>
    <row r="41" spans="1:12" ht="13.5">
      <c r="A41" s="48" t="s">
        <v>24</v>
      </c>
      <c r="B41" s="47"/>
      <c r="C41" s="21">
        <f>SUM(C36:C40)</f>
        <v>1372829169</v>
      </c>
      <c r="D41" s="21">
        <f aca="true" t="shared" si="5" ref="D41:L41">SUM(D36:D40)</f>
        <v>1132041162</v>
      </c>
      <c r="E41" s="22">
        <f t="shared" si="5"/>
        <v>1073344928</v>
      </c>
      <c r="F41" s="23">
        <f t="shared" si="5"/>
        <v>1123647870</v>
      </c>
      <c r="G41" s="21">
        <f t="shared" si="5"/>
        <v>1177713018</v>
      </c>
      <c r="H41" s="21">
        <f>SUM(H36:H40)</f>
        <v>1128510176</v>
      </c>
      <c r="I41" s="24">
        <f t="shared" si="5"/>
        <v>1191581973</v>
      </c>
      <c r="J41" s="25">
        <f t="shared" si="5"/>
        <v>1402856686</v>
      </c>
      <c r="K41" s="21">
        <f t="shared" si="5"/>
        <v>1417499725</v>
      </c>
      <c r="L41" s="22">
        <f t="shared" si="5"/>
        <v>1461965760</v>
      </c>
    </row>
    <row r="42" spans="1:12" ht="13.5">
      <c r="A42" s="49" t="s">
        <v>25</v>
      </c>
      <c r="B42" s="39"/>
      <c r="C42" s="6">
        <f t="shared" si="4"/>
        <v>69455882</v>
      </c>
      <c r="D42" s="6">
        <f t="shared" si="4"/>
        <v>177427602</v>
      </c>
      <c r="E42" s="61">
        <f t="shared" si="4"/>
        <v>95142454</v>
      </c>
      <c r="F42" s="62">
        <f t="shared" si="4"/>
        <v>119960657</v>
      </c>
      <c r="G42" s="60">
        <f t="shared" si="4"/>
        <v>130281171</v>
      </c>
      <c r="H42" s="60">
        <f t="shared" si="4"/>
        <v>62192478</v>
      </c>
      <c r="I42" s="63">
        <f t="shared" si="4"/>
        <v>78915205</v>
      </c>
      <c r="J42" s="64">
        <f t="shared" si="4"/>
        <v>54370000</v>
      </c>
      <c r="K42" s="60">
        <f t="shared" si="4"/>
        <v>48300000</v>
      </c>
      <c r="L42" s="61">
        <f t="shared" si="4"/>
        <v>59675280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13575390</v>
      </c>
      <c r="G43" s="67">
        <f t="shared" si="4"/>
        <v>34439645</v>
      </c>
      <c r="H43" s="67">
        <f t="shared" si="4"/>
        <v>2141236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106023260</v>
      </c>
      <c r="D45" s="6">
        <f t="shared" si="4"/>
        <v>109200437</v>
      </c>
      <c r="E45" s="61">
        <f t="shared" si="4"/>
        <v>140372083</v>
      </c>
      <c r="F45" s="62">
        <f t="shared" si="4"/>
        <v>116516000</v>
      </c>
      <c r="G45" s="60">
        <f t="shared" si="4"/>
        <v>134878028</v>
      </c>
      <c r="H45" s="60">
        <f t="shared" si="4"/>
        <v>78213491</v>
      </c>
      <c r="I45" s="63">
        <f t="shared" si="4"/>
        <v>127641397</v>
      </c>
      <c r="J45" s="64">
        <f t="shared" si="4"/>
        <v>100164580</v>
      </c>
      <c r="K45" s="60">
        <f t="shared" si="4"/>
        <v>145942505</v>
      </c>
      <c r="L45" s="61">
        <f t="shared" si="4"/>
        <v>167052283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41500000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32579680</v>
      </c>
      <c r="D48" s="6">
        <f t="shared" si="4"/>
        <v>32772028</v>
      </c>
      <c r="E48" s="61">
        <f t="shared" si="4"/>
        <v>43438725</v>
      </c>
      <c r="F48" s="62">
        <f t="shared" si="4"/>
        <v>42700000</v>
      </c>
      <c r="G48" s="60">
        <f t="shared" si="4"/>
        <v>74700000</v>
      </c>
      <c r="H48" s="60">
        <f t="shared" si="4"/>
        <v>25878404</v>
      </c>
      <c r="I48" s="63">
        <f t="shared" si="4"/>
        <v>32774300</v>
      </c>
      <c r="J48" s="64">
        <f t="shared" si="4"/>
        <v>3000000</v>
      </c>
      <c r="K48" s="60">
        <f t="shared" si="4"/>
        <v>2050000</v>
      </c>
      <c r="L48" s="61">
        <f t="shared" si="4"/>
        <v>2553000</v>
      </c>
    </row>
    <row r="49" spans="1:12" ht="13.5">
      <c r="A49" s="70" t="s">
        <v>37</v>
      </c>
      <c r="B49" s="71"/>
      <c r="C49" s="72">
        <f>SUM(C41:C48)</f>
        <v>1580887991</v>
      </c>
      <c r="D49" s="72">
        <f aca="true" t="shared" si="6" ref="D49:L49">SUM(D41:D48)</f>
        <v>1451441229</v>
      </c>
      <c r="E49" s="73">
        <f t="shared" si="6"/>
        <v>1352298190</v>
      </c>
      <c r="F49" s="74">
        <f t="shared" si="6"/>
        <v>1416399917</v>
      </c>
      <c r="G49" s="72">
        <f t="shared" si="6"/>
        <v>1552011862</v>
      </c>
      <c r="H49" s="72">
        <f>SUM(H41:H48)</f>
        <v>1296935785</v>
      </c>
      <c r="I49" s="75">
        <f t="shared" si="6"/>
        <v>1430912875</v>
      </c>
      <c r="J49" s="76">
        <f t="shared" si="6"/>
        <v>1601891266</v>
      </c>
      <c r="K49" s="72">
        <f t="shared" si="6"/>
        <v>1613792230</v>
      </c>
      <c r="L49" s="73">
        <f t="shared" si="6"/>
        <v>1691246323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3543793175</v>
      </c>
      <c r="D52" s="6">
        <v>3594304482</v>
      </c>
      <c r="E52" s="7">
        <v>3691238958</v>
      </c>
      <c r="F52" s="8">
        <v>3539391315</v>
      </c>
      <c r="G52" s="6">
        <v>3703261281</v>
      </c>
      <c r="H52" s="6"/>
      <c r="I52" s="9">
        <v>3841259452</v>
      </c>
      <c r="J52" s="10">
        <v>4181042142</v>
      </c>
      <c r="K52" s="6">
        <v>4508194983</v>
      </c>
      <c r="L52" s="7">
        <v>4836969723</v>
      </c>
    </row>
    <row r="53" spans="1:12" ht="13.5">
      <c r="A53" s="79" t="s">
        <v>20</v>
      </c>
      <c r="B53" s="47"/>
      <c r="C53" s="6">
        <v>1594700517</v>
      </c>
      <c r="D53" s="6">
        <v>1659436470</v>
      </c>
      <c r="E53" s="7">
        <v>1751943926</v>
      </c>
      <c r="F53" s="8">
        <v>1863496770</v>
      </c>
      <c r="G53" s="6">
        <v>1850491229</v>
      </c>
      <c r="H53" s="6"/>
      <c r="I53" s="9">
        <v>1927380519</v>
      </c>
      <c r="J53" s="10">
        <v>1997230763</v>
      </c>
      <c r="K53" s="6">
        <v>2100336083</v>
      </c>
      <c r="L53" s="7">
        <v>2226211576</v>
      </c>
    </row>
    <row r="54" spans="1:12" ht="13.5">
      <c r="A54" s="79" t="s">
        <v>21</v>
      </c>
      <c r="B54" s="47"/>
      <c r="C54" s="6">
        <v>1797786508</v>
      </c>
      <c r="D54" s="6">
        <v>2059109581</v>
      </c>
      <c r="E54" s="7">
        <v>2338750952</v>
      </c>
      <c r="F54" s="8">
        <v>2133754191</v>
      </c>
      <c r="G54" s="6">
        <v>2365891566</v>
      </c>
      <c r="H54" s="6"/>
      <c r="I54" s="9">
        <v>2591139623</v>
      </c>
      <c r="J54" s="10">
        <v>2510105918</v>
      </c>
      <c r="K54" s="6">
        <v>2602460823</v>
      </c>
      <c r="L54" s="7">
        <v>2691070052</v>
      </c>
    </row>
    <row r="55" spans="1:12" ht="13.5">
      <c r="A55" s="79" t="s">
        <v>22</v>
      </c>
      <c r="B55" s="47"/>
      <c r="C55" s="6">
        <v>1120310297</v>
      </c>
      <c r="D55" s="6">
        <v>1300786222</v>
      </c>
      <c r="E55" s="7">
        <v>1465393730</v>
      </c>
      <c r="F55" s="8">
        <v>1626843232</v>
      </c>
      <c r="G55" s="6">
        <v>1663925021</v>
      </c>
      <c r="H55" s="6"/>
      <c r="I55" s="9">
        <v>1661314533</v>
      </c>
      <c r="J55" s="10">
        <v>1945976908</v>
      </c>
      <c r="K55" s="6">
        <v>2178784984</v>
      </c>
      <c r="L55" s="7">
        <v>2410325155</v>
      </c>
    </row>
    <row r="56" spans="1:12" ht="13.5">
      <c r="A56" s="79" t="s">
        <v>23</v>
      </c>
      <c r="B56" s="47"/>
      <c r="C56" s="6">
        <v>1672151009</v>
      </c>
      <c r="D56" s="6">
        <v>86720562</v>
      </c>
      <c r="E56" s="7">
        <v>133871151</v>
      </c>
      <c r="F56" s="8">
        <v>2257173262</v>
      </c>
      <c r="G56" s="6">
        <v>369532921</v>
      </c>
      <c r="H56" s="6"/>
      <c r="I56" s="9">
        <v>158263560</v>
      </c>
      <c r="J56" s="10">
        <v>388879238</v>
      </c>
      <c r="K56" s="6">
        <v>356600486</v>
      </c>
      <c r="L56" s="7">
        <v>322182806</v>
      </c>
    </row>
    <row r="57" spans="1:12" ht="13.5">
      <c r="A57" s="80" t="s">
        <v>24</v>
      </c>
      <c r="B57" s="47"/>
      <c r="C57" s="21">
        <f>SUM(C52:C56)</f>
        <v>9728741506</v>
      </c>
      <c r="D57" s="21">
        <f aca="true" t="shared" si="7" ref="D57:L57">SUM(D52:D56)</f>
        <v>8700357317</v>
      </c>
      <c r="E57" s="22">
        <f t="shared" si="7"/>
        <v>9381198717</v>
      </c>
      <c r="F57" s="23">
        <f t="shared" si="7"/>
        <v>11420658770</v>
      </c>
      <c r="G57" s="21">
        <f t="shared" si="7"/>
        <v>9953102018</v>
      </c>
      <c r="H57" s="21">
        <f>SUM(H52:H56)</f>
        <v>0</v>
      </c>
      <c r="I57" s="24">
        <f t="shared" si="7"/>
        <v>10179357687</v>
      </c>
      <c r="J57" s="25">
        <f t="shared" si="7"/>
        <v>11023234969</v>
      </c>
      <c r="K57" s="21">
        <f t="shared" si="7"/>
        <v>11746377359</v>
      </c>
      <c r="L57" s="22">
        <f t="shared" si="7"/>
        <v>12486759312</v>
      </c>
    </row>
    <row r="58" spans="1:12" ht="13.5">
      <c r="A58" s="77" t="s">
        <v>25</v>
      </c>
      <c r="B58" s="39"/>
      <c r="C58" s="6">
        <v>2638179348</v>
      </c>
      <c r="D58" s="6">
        <v>2605947552</v>
      </c>
      <c r="E58" s="7">
        <v>2574170696</v>
      </c>
      <c r="F58" s="8">
        <v>2631199472</v>
      </c>
      <c r="G58" s="6">
        <v>2596119792</v>
      </c>
      <c r="H58" s="6"/>
      <c r="I58" s="9">
        <v>2559669869</v>
      </c>
      <c r="J58" s="10">
        <v>2575424299</v>
      </c>
      <c r="K58" s="6">
        <v>2499418011</v>
      </c>
      <c r="L58" s="7">
        <v>2428295735</v>
      </c>
    </row>
    <row r="59" spans="1:12" ht="13.5">
      <c r="A59" s="77" t="s">
        <v>26</v>
      </c>
      <c r="B59" s="39"/>
      <c r="C59" s="11">
        <v>203660123</v>
      </c>
      <c r="D59" s="11">
        <v>205531393</v>
      </c>
      <c r="E59" s="12">
        <v>206087322</v>
      </c>
      <c r="F59" s="13">
        <v>218326761</v>
      </c>
      <c r="G59" s="11">
        <v>219662712</v>
      </c>
      <c r="H59" s="11"/>
      <c r="I59" s="14">
        <v>224222631</v>
      </c>
      <c r="J59" s="15"/>
      <c r="K59" s="11"/>
      <c r="L59" s="12"/>
    </row>
    <row r="60" spans="1:12" ht="13.5">
      <c r="A60" s="77" t="s">
        <v>27</v>
      </c>
      <c r="B60" s="39"/>
      <c r="C60" s="6">
        <v>199439155</v>
      </c>
      <c r="D60" s="6">
        <v>198168885</v>
      </c>
      <c r="E60" s="7">
        <v>197280265</v>
      </c>
      <c r="F60" s="8">
        <v>198168886</v>
      </c>
      <c r="G60" s="6">
        <v>197280265</v>
      </c>
      <c r="H60" s="6"/>
      <c r="I60" s="9">
        <v>193631196</v>
      </c>
      <c r="J60" s="10">
        <v>197280265</v>
      </c>
      <c r="K60" s="6">
        <v>197280265</v>
      </c>
      <c r="L60" s="7">
        <v>197280265</v>
      </c>
    </row>
    <row r="61" spans="1:12" ht="13.5">
      <c r="A61" s="77" t="s">
        <v>28</v>
      </c>
      <c r="B61" s="39" t="s">
        <v>29</v>
      </c>
      <c r="C61" s="6">
        <v>511556505</v>
      </c>
      <c r="D61" s="6">
        <v>2174511727</v>
      </c>
      <c r="E61" s="7">
        <v>2379279844</v>
      </c>
      <c r="F61" s="8">
        <v>393070935</v>
      </c>
      <c r="G61" s="6">
        <v>2468635638</v>
      </c>
      <c r="H61" s="6"/>
      <c r="I61" s="9">
        <v>2363698353</v>
      </c>
      <c r="J61" s="10">
        <v>2109958377</v>
      </c>
      <c r="K61" s="6">
        <v>2178837815</v>
      </c>
      <c r="L61" s="7">
        <v>2259473974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>
        <v>41500000</v>
      </c>
      <c r="K63" s="6"/>
      <c r="L63" s="7"/>
    </row>
    <row r="64" spans="1:12" ht="13.5">
      <c r="A64" s="77" t="s">
        <v>32</v>
      </c>
      <c r="B64" s="39"/>
      <c r="C64" s="6">
        <v>167213016</v>
      </c>
      <c r="D64" s="6">
        <v>144499029</v>
      </c>
      <c r="E64" s="7">
        <v>54180371</v>
      </c>
      <c r="F64" s="8">
        <v>175030949</v>
      </c>
      <c r="G64" s="6">
        <v>61194860</v>
      </c>
      <c r="H64" s="6"/>
      <c r="I64" s="9">
        <v>59148972</v>
      </c>
      <c r="J64" s="10">
        <v>36190112</v>
      </c>
      <c r="K64" s="6">
        <v>40756343</v>
      </c>
      <c r="L64" s="7">
        <v>23951386</v>
      </c>
    </row>
    <row r="65" spans="1:12" ht="13.5">
      <c r="A65" s="70" t="s">
        <v>40</v>
      </c>
      <c r="B65" s="71"/>
      <c r="C65" s="72">
        <f>SUM(C57:C64)</f>
        <v>13448789653</v>
      </c>
      <c r="D65" s="72">
        <f aca="true" t="shared" si="8" ref="D65:L65">SUM(D57:D64)</f>
        <v>14029015903</v>
      </c>
      <c r="E65" s="73">
        <f t="shared" si="8"/>
        <v>14792197215</v>
      </c>
      <c r="F65" s="74">
        <f t="shared" si="8"/>
        <v>15036455773</v>
      </c>
      <c r="G65" s="72">
        <f t="shared" si="8"/>
        <v>15495995285</v>
      </c>
      <c r="H65" s="72">
        <f>SUM(H57:H64)</f>
        <v>0</v>
      </c>
      <c r="I65" s="75">
        <f t="shared" si="8"/>
        <v>15579728708</v>
      </c>
      <c r="J65" s="82">
        <f t="shared" si="8"/>
        <v>15983588022</v>
      </c>
      <c r="K65" s="72">
        <f t="shared" si="8"/>
        <v>16662669793</v>
      </c>
      <c r="L65" s="73">
        <f t="shared" si="8"/>
        <v>17395760672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1437933388</v>
      </c>
      <c r="D68" s="60">
        <v>901879001</v>
      </c>
      <c r="E68" s="61">
        <v>1095301685</v>
      </c>
      <c r="F68" s="62">
        <v>1023933280</v>
      </c>
      <c r="G68" s="60">
        <v>1009034410</v>
      </c>
      <c r="H68" s="60"/>
      <c r="I68" s="63">
        <v>778250286</v>
      </c>
      <c r="J68" s="64">
        <v>808877177</v>
      </c>
      <c r="K68" s="60">
        <v>898060442</v>
      </c>
      <c r="L68" s="61">
        <v>919306453</v>
      </c>
    </row>
    <row r="69" spans="1:12" ht="13.5">
      <c r="A69" s="84" t="s">
        <v>43</v>
      </c>
      <c r="B69" s="39" t="s">
        <v>44</v>
      </c>
      <c r="C69" s="60">
        <f>SUM(C75:C79)</f>
        <v>490120288</v>
      </c>
      <c r="D69" s="60">
        <f aca="true" t="shared" si="9" ref="D69:L69">SUM(D75:D79)</f>
        <v>559522910</v>
      </c>
      <c r="E69" s="61">
        <f t="shared" si="9"/>
        <v>409289245</v>
      </c>
      <c r="F69" s="62">
        <f t="shared" si="9"/>
        <v>457647870</v>
      </c>
      <c r="G69" s="60">
        <f t="shared" si="9"/>
        <v>431426710</v>
      </c>
      <c r="H69" s="60">
        <f>SUM(H75:H79)</f>
        <v>0</v>
      </c>
      <c r="I69" s="63">
        <f t="shared" si="9"/>
        <v>342298119</v>
      </c>
      <c r="J69" s="64">
        <f t="shared" si="9"/>
        <v>315780718</v>
      </c>
      <c r="K69" s="60">
        <f t="shared" si="9"/>
        <v>560473712</v>
      </c>
      <c r="L69" s="61">
        <f t="shared" si="9"/>
        <v>604467383</v>
      </c>
    </row>
    <row r="70" spans="1:12" ht="13.5">
      <c r="A70" s="79" t="s">
        <v>19</v>
      </c>
      <c r="B70" s="47"/>
      <c r="C70" s="6">
        <v>120056631</v>
      </c>
      <c r="D70" s="6">
        <v>85143601</v>
      </c>
      <c r="E70" s="7">
        <v>74490609</v>
      </c>
      <c r="F70" s="8">
        <v>64572270</v>
      </c>
      <c r="G70" s="6">
        <v>158404920</v>
      </c>
      <c r="H70" s="6"/>
      <c r="I70" s="9">
        <v>46065037</v>
      </c>
      <c r="J70" s="10">
        <v>80330348</v>
      </c>
      <c r="K70" s="6">
        <v>106481151</v>
      </c>
      <c r="L70" s="7">
        <v>122351783</v>
      </c>
    </row>
    <row r="71" spans="1:12" ht="13.5">
      <c r="A71" s="79" t="s">
        <v>20</v>
      </c>
      <c r="B71" s="47"/>
      <c r="C71" s="6">
        <v>42812779</v>
      </c>
      <c r="D71" s="6">
        <v>45904787</v>
      </c>
      <c r="E71" s="7">
        <v>45131448</v>
      </c>
      <c r="F71" s="8">
        <v>56409200</v>
      </c>
      <c r="G71" s="6">
        <v>55657630</v>
      </c>
      <c r="H71" s="6"/>
      <c r="I71" s="9">
        <v>45561287</v>
      </c>
      <c r="J71" s="10">
        <v>27181607</v>
      </c>
      <c r="K71" s="6">
        <v>54749855</v>
      </c>
      <c r="L71" s="7">
        <v>58869498</v>
      </c>
    </row>
    <row r="72" spans="1:12" ht="13.5">
      <c r="A72" s="79" t="s">
        <v>21</v>
      </c>
      <c r="B72" s="47"/>
      <c r="C72" s="6">
        <v>106757754</v>
      </c>
      <c r="D72" s="6">
        <v>150099764</v>
      </c>
      <c r="E72" s="7">
        <v>79118563</v>
      </c>
      <c r="F72" s="8">
        <v>105959850</v>
      </c>
      <c r="G72" s="6">
        <v>14866530</v>
      </c>
      <c r="H72" s="6"/>
      <c r="I72" s="9">
        <v>96398032</v>
      </c>
      <c r="J72" s="10">
        <v>44030966</v>
      </c>
      <c r="K72" s="6">
        <v>91036142</v>
      </c>
      <c r="L72" s="7">
        <v>96944829</v>
      </c>
    </row>
    <row r="73" spans="1:12" ht="13.5">
      <c r="A73" s="79" t="s">
        <v>22</v>
      </c>
      <c r="B73" s="47"/>
      <c r="C73" s="6">
        <v>120412152</v>
      </c>
      <c r="D73" s="6">
        <v>126409724</v>
      </c>
      <c r="E73" s="7">
        <v>108146664</v>
      </c>
      <c r="F73" s="8">
        <v>112615860</v>
      </c>
      <c r="G73" s="6">
        <v>96854970</v>
      </c>
      <c r="H73" s="6"/>
      <c r="I73" s="9">
        <v>54416674</v>
      </c>
      <c r="J73" s="10">
        <v>62355236</v>
      </c>
      <c r="K73" s="6">
        <v>121987222</v>
      </c>
      <c r="L73" s="7">
        <v>129226436</v>
      </c>
    </row>
    <row r="74" spans="1:12" ht="13.5">
      <c r="A74" s="79" t="s">
        <v>23</v>
      </c>
      <c r="B74" s="47"/>
      <c r="C74" s="6">
        <v>5948399</v>
      </c>
      <c r="D74" s="6">
        <v>40916019</v>
      </c>
      <c r="E74" s="7">
        <v>7272385</v>
      </c>
      <c r="F74" s="8">
        <v>11489100</v>
      </c>
      <c r="G74" s="6">
        <v>14196230</v>
      </c>
      <c r="H74" s="6"/>
      <c r="I74" s="9">
        <v>7303878</v>
      </c>
      <c r="J74" s="10">
        <v>4686686</v>
      </c>
      <c r="K74" s="6">
        <v>9455814</v>
      </c>
      <c r="L74" s="7">
        <v>9543210</v>
      </c>
    </row>
    <row r="75" spans="1:12" ht="13.5">
      <c r="A75" s="85" t="s">
        <v>24</v>
      </c>
      <c r="B75" s="47"/>
      <c r="C75" s="21">
        <f>SUM(C70:C74)</f>
        <v>395987715</v>
      </c>
      <c r="D75" s="21">
        <f aca="true" t="shared" si="10" ref="D75:L75">SUM(D70:D74)</f>
        <v>448473895</v>
      </c>
      <c r="E75" s="22">
        <f t="shared" si="10"/>
        <v>314159669</v>
      </c>
      <c r="F75" s="23">
        <f t="shared" si="10"/>
        <v>351046280</v>
      </c>
      <c r="G75" s="21">
        <f t="shared" si="10"/>
        <v>339980280</v>
      </c>
      <c r="H75" s="21">
        <f>SUM(H70:H74)</f>
        <v>0</v>
      </c>
      <c r="I75" s="24">
        <f t="shared" si="10"/>
        <v>249744908</v>
      </c>
      <c r="J75" s="25">
        <f t="shared" si="10"/>
        <v>218584843</v>
      </c>
      <c r="K75" s="21">
        <f t="shared" si="10"/>
        <v>383710184</v>
      </c>
      <c r="L75" s="22">
        <f t="shared" si="10"/>
        <v>416935756</v>
      </c>
    </row>
    <row r="76" spans="1:12" ht="13.5">
      <c r="A76" s="86" t="s">
        <v>25</v>
      </c>
      <c r="B76" s="39"/>
      <c r="C76" s="6">
        <v>33849625</v>
      </c>
      <c r="D76" s="6">
        <v>29866638</v>
      </c>
      <c r="E76" s="7">
        <v>30666147</v>
      </c>
      <c r="F76" s="8">
        <v>61225560</v>
      </c>
      <c r="G76" s="6">
        <v>47921670</v>
      </c>
      <c r="H76" s="6"/>
      <c r="I76" s="9">
        <v>46032825</v>
      </c>
      <c r="J76" s="10">
        <v>26774143</v>
      </c>
      <c r="K76" s="6">
        <v>52228565</v>
      </c>
      <c r="L76" s="7">
        <v>55510174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>
        <v>792535</v>
      </c>
      <c r="K77" s="11">
        <v>868067</v>
      </c>
      <c r="L77" s="12">
        <v>920979</v>
      </c>
    </row>
    <row r="78" spans="1:12" ht="13.5">
      <c r="A78" s="86" t="s">
        <v>27</v>
      </c>
      <c r="B78" s="39"/>
      <c r="C78" s="6"/>
      <c r="D78" s="6">
        <v>173574</v>
      </c>
      <c r="E78" s="7"/>
      <c r="F78" s="8"/>
      <c r="G78" s="6"/>
      <c r="H78" s="6"/>
      <c r="I78" s="9"/>
      <c r="J78" s="10">
        <v>244893</v>
      </c>
      <c r="K78" s="6">
        <v>519170</v>
      </c>
      <c r="L78" s="7">
        <v>550322</v>
      </c>
    </row>
    <row r="79" spans="1:12" ht="13.5">
      <c r="A79" s="86" t="s">
        <v>28</v>
      </c>
      <c r="B79" s="39" t="s">
        <v>45</v>
      </c>
      <c r="C79" s="6">
        <v>60282948</v>
      </c>
      <c r="D79" s="6">
        <v>81008803</v>
      </c>
      <c r="E79" s="7">
        <v>64463429</v>
      </c>
      <c r="F79" s="8">
        <v>45376030</v>
      </c>
      <c r="G79" s="6">
        <v>43524760</v>
      </c>
      <c r="H79" s="6"/>
      <c r="I79" s="9">
        <v>46520386</v>
      </c>
      <c r="J79" s="10">
        <v>69384304</v>
      </c>
      <c r="K79" s="6">
        <v>123147726</v>
      </c>
      <c r="L79" s="7">
        <v>130550152</v>
      </c>
    </row>
    <row r="80" spans="1:12" ht="13.5">
      <c r="A80" s="87" t="s">
        <v>46</v>
      </c>
      <c r="B80" s="71"/>
      <c r="C80" s="72">
        <f>SUM(C68:C69)</f>
        <v>1928053676</v>
      </c>
      <c r="D80" s="72">
        <f aca="true" t="shared" si="11" ref="D80:L80">SUM(D68:D69)</f>
        <v>1461401911</v>
      </c>
      <c r="E80" s="73">
        <f t="shared" si="11"/>
        <v>1504590930</v>
      </c>
      <c r="F80" s="74">
        <f t="shared" si="11"/>
        <v>1481581150</v>
      </c>
      <c r="G80" s="72">
        <f t="shared" si="11"/>
        <v>1440461120</v>
      </c>
      <c r="H80" s="72">
        <f>SUM(H68:H69)</f>
        <v>0</v>
      </c>
      <c r="I80" s="75">
        <f t="shared" si="11"/>
        <v>1120548405</v>
      </c>
      <c r="J80" s="76">
        <f t="shared" si="11"/>
        <v>1124657895</v>
      </c>
      <c r="K80" s="72">
        <f t="shared" si="11"/>
        <v>1458534154</v>
      </c>
      <c r="L80" s="73">
        <f t="shared" si="11"/>
        <v>1523773836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60</v>
      </c>
      <c r="B82" s="94"/>
      <c r="C82" s="95">
        <f aca="true" t="shared" si="12" ref="C82:L82">IF(ISERROR(C20/C5),0,(C20/C5))</f>
        <v>0.6965274663873653</v>
      </c>
      <c r="D82" s="95">
        <f t="shared" si="12"/>
        <v>1.143523974058656</v>
      </c>
      <c r="E82" s="96">
        <f t="shared" si="12"/>
        <v>0.956572830554336</v>
      </c>
      <c r="F82" s="97">
        <f t="shared" si="12"/>
        <v>1.2766626912721861</v>
      </c>
      <c r="G82" s="95">
        <f t="shared" si="12"/>
        <v>1.049149058671556</v>
      </c>
      <c r="H82" s="95">
        <f t="shared" si="12"/>
        <v>1.0841727311355698</v>
      </c>
      <c r="I82" s="98">
        <f t="shared" si="12"/>
        <v>1.169044876375256</v>
      </c>
      <c r="J82" s="99">
        <f t="shared" si="12"/>
        <v>1.4551841967500776</v>
      </c>
      <c r="K82" s="95">
        <f t="shared" si="12"/>
        <v>1.440668530126616</v>
      </c>
      <c r="L82" s="96">
        <f t="shared" si="12"/>
        <v>1.487126429875255</v>
      </c>
    </row>
    <row r="83" spans="1:12" ht="13.5">
      <c r="A83" s="93" t="s">
        <v>61</v>
      </c>
      <c r="B83" s="94"/>
      <c r="C83" s="95">
        <f aca="true" t="shared" si="13" ref="C83:L83">IF(ISERROR(C20/C68),0,(C20/C68))</f>
        <v>0.451377268527546</v>
      </c>
      <c r="D83" s="95">
        <f t="shared" si="13"/>
        <v>0.8585549748263848</v>
      </c>
      <c r="E83" s="96">
        <f t="shared" si="13"/>
        <v>0.60361598731586</v>
      </c>
      <c r="F83" s="97">
        <f t="shared" si="13"/>
        <v>0.7756962826718553</v>
      </c>
      <c r="G83" s="95">
        <f t="shared" si="13"/>
        <v>0.7875038830439886</v>
      </c>
      <c r="H83" s="95">
        <f t="shared" si="13"/>
        <v>0</v>
      </c>
      <c r="I83" s="98">
        <f t="shared" si="13"/>
        <v>0.9909609657374414</v>
      </c>
      <c r="J83" s="99">
        <f t="shared" si="13"/>
        <v>1.173773611120196</v>
      </c>
      <c r="K83" s="95">
        <f t="shared" si="13"/>
        <v>1.06071160742653</v>
      </c>
      <c r="L83" s="96">
        <f t="shared" si="13"/>
        <v>1.100009881035829</v>
      </c>
    </row>
    <row r="84" spans="1:12" ht="13.5">
      <c r="A84" s="93" t="s">
        <v>62</v>
      </c>
      <c r="B84" s="94"/>
      <c r="C84" s="95">
        <f aca="true" t="shared" si="14" ref="C84:L84">IF(ISERROR(ROUND(C69/C65,3)),0,(ROUND(C69/C65,3)))</f>
        <v>0.036</v>
      </c>
      <c r="D84" s="95">
        <f t="shared" si="14"/>
        <v>0.04</v>
      </c>
      <c r="E84" s="96">
        <f t="shared" si="14"/>
        <v>0.028</v>
      </c>
      <c r="F84" s="97">
        <f t="shared" si="14"/>
        <v>0.03</v>
      </c>
      <c r="G84" s="95">
        <f t="shared" si="14"/>
        <v>0.028</v>
      </c>
      <c r="H84" s="95">
        <f t="shared" si="14"/>
        <v>0</v>
      </c>
      <c r="I84" s="98">
        <f t="shared" si="14"/>
        <v>0.022</v>
      </c>
      <c r="J84" s="99">
        <f t="shared" si="14"/>
        <v>0.02</v>
      </c>
      <c r="K84" s="95">
        <f t="shared" si="14"/>
        <v>0.034</v>
      </c>
      <c r="L84" s="96">
        <f t="shared" si="14"/>
        <v>0.035</v>
      </c>
    </row>
    <row r="85" spans="1:12" ht="13.5">
      <c r="A85" s="93" t="s">
        <v>63</v>
      </c>
      <c r="B85" s="94"/>
      <c r="C85" s="95">
        <f aca="true" t="shared" si="15" ref="C85:L85">IF(ISERROR(ROUND((C20+C69)/C65,2)),0,(ROUND((C20+C69)/C65,2)))</f>
        <v>0.08</v>
      </c>
      <c r="D85" s="95">
        <f t="shared" si="15"/>
        <v>0.1</v>
      </c>
      <c r="E85" s="96">
        <f t="shared" si="15"/>
        <v>0.07</v>
      </c>
      <c r="F85" s="97">
        <f t="shared" si="15"/>
        <v>0.08</v>
      </c>
      <c r="G85" s="95">
        <f t="shared" si="15"/>
        <v>0.08</v>
      </c>
      <c r="H85" s="95">
        <f t="shared" si="15"/>
        <v>0</v>
      </c>
      <c r="I85" s="98">
        <f t="shared" si="15"/>
        <v>0.07</v>
      </c>
      <c r="J85" s="99">
        <f t="shared" si="15"/>
        <v>0.08</v>
      </c>
      <c r="K85" s="95">
        <f t="shared" si="15"/>
        <v>0.09</v>
      </c>
      <c r="L85" s="96">
        <f t="shared" si="15"/>
        <v>0.09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1115406638</v>
      </c>
      <c r="E89" s="7">
        <v>743705579</v>
      </c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457647810</v>
      </c>
      <c r="G90" s="11">
        <v>78257580</v>
      </c>
      <c r="H90" s="11">
        <v>270710871</v>
      </c>
      <c r="I90" s="14">
        <v>78257580</v>
      </c>
      <c r="J90" s="15">
        <v>78257580</v>
      </c>
      <c r="K90" s="11">
        <v>164425020</v>
      </c>
      <c r="L90" s="27">
        <v>174864763</v>
      </c>
    </row>
    <row r="91" spans="1:12" ht="13.5">
      <c r="A91" s="86" t="s">
        <v>50</v>
      </c>
      <c r="B91" s="94"/>
      <c r="C91" s="6"/>
      <c r="D91" s="6"/>
      <c r="E91" s="7"/>
      <c r="F91" s="8"/>
      <c r="G91" s="6">
        <v>149626486</v>
      </c>
      <c r="H91" s="6"/>
      <c r="I91" s="9">
        <v>149626486</v>
      </c>
      <c r="J91" s="10">
        <v>149626486</v>
      </c>
      <c r="K91" s="6">
        <v>295897792</v>
      </c>
      <c r="L91" s="26">
        <v>323225723</v>
      </c>
    </row>
    <row r="92" spans="1:12" ht="13.5">
      <c r="A92" s="86" t="s">
        <v>51</v>
      </c>
      <c r="B92" s="94"/>
      <c r="C92" s="6"/>
      <c r="D92" s="6"/>
      <c r="E92" s="7"/>
      <c r="F92" s="8"/>
      <c r="G92" s="6">
        <v>81896652</v>
      </c>
      <c r="H92" s="6"/>
      <c r="I92" s="9">
        <v>81896652</v>
      </c>
      <c r="J92" s="10">
        <v>87896652</v>
      </c>
      <c r="K92" s="6">
        <v>100150900</v>
      </c>
      <c r="L92" s="26">
        <v>106376897</v>
      </c>
    </row>
    <row r="93" spans="1:12" ht="13.5">
      <c r="A93" s="87" t="s">
        <v>72</v>
      </c>
      <c r="B93" s="71"/>
      <c r="C93" s="72">
        <f>SUM(C89:C92)</f>
        <v>0</v>
      </c>
      <c r="D93" s="72">
        <f aca="true" t="shared" si="16" ref="D93:L93">SUM(D89:D92)</f>
        <v>1115406638</v>
      </c>
      <c r="E93" s="73">
        <f t="shared" si="16"/>
        <v>743705579</v>
      </c>
      <c r="F93" s="74">
        <f t="shared" si="16"/>
        <v>457647810</v>
      </c>
      <c r="G93" s="72">
        <f t="shared" si="16"/>
        <v>309780718</v>
      </c>
      <c r="H93" s="72">
        <f>SUM(H89:H92)</f>
        <v>270710871</v>
      </c>
      <c r="I93" s="75">
        <f t="shared" si="16"/>
        <v>309780718</v>
      </c>
      <c r="J93" s="76">
        <f t="shared" si="16"/>
        <v>315780718</v>
      </c>
      <c r="K93" s="72">
        <f t="shared" si="16"/>
        <v>560473712</v>
      </c>
      <c r="L93" s="121">
        <f t="shared" si="16"/>
        <v>604467383</v>
      </c>
    </row>
    <row r="94" spans="1:12" ht="13.5">
      <c r="A94" s="1" t="s">
        <v>64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67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68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69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1209800557</v>
      </c>
      <c r="D5" s="40">
        <f aca="true" t="shared" si="0" ref="D5:L5">SUM(D11:D18)</f>
        <v>1303817027</v>
      </c>
      <c r="E5" s="41">
        <f t="shared" si="0"/>
        <v>1646881251</v>
      </c>
      <c r="F5" s="42">
        <f t="shared" si="0"/>
        <v>1330484653</v>
      </c>
      <c r="G5" s="40">
        <f t="shared" si="0"/>
        <v>126379143</v>
      </c>
      <c r="H5" s="40">
        <f>SUM(H11:H18)</f>
        <v>808095917</v>
      </c>
      <c r="I5" s="43">
        <f t="shared" si="0"/>
        <v>1267252499</v>
      </c>
      <c r="J5" s="44">
        <f t="shared" si="0"/>
        <v>630957631</v>
      </c>
      <c r="K5" s="40">
        <f t="shared" si="0"/>
        <v>693669198</v>
      </c>
      <c r="L5" s="41">
        <f t="shared" si="0"/>
        <v>697935523</v>
      </c>
    </row>
    <row r="6" spans="1:12" ht="13.5">
      <c r="A6" s="46" t="s">
        <v>19</v>
      </c>
      <c r="B6" s="47"/>
      <c r="C6" s="6">
        <v>396237954</v>
      </c>
      <c r="D6" s="6">
        <v>83059358</v>
      </c>
      <c r="E6" s="7">
        <v>111503306</v>
      </c>
      <c r="F6" s="8">
        <v>202905893</v>
      </c>
      <c r="G6" s="6">
        <v>-27012067</v>
      </c>
      <c r="H6" s="6">
        <v>123862568</v>
      </c>
      <c r="I6" s="9">
        <v>228571056</v>
      </c>
      <c r="J6" s="10">
        <v>13500000</v>
      </c>
      <c r="K6" s="6">
        <v>21778290</v>
      </c>
      <c r="L6" s="7">
        <v>19192204</v>
      </c>
    </row>
    <row r="7" spans="1:12" ht="13.5">
      <c r="A7" s="46" t="s">
        <v>20</v>
      </c>
      <c r="B7" s="47"/>
      <c r="C7" s="6">
        <v>91764567</v>
      </c>
      <c r="D7" s="6">
        <v>245195696</v>
      </c>
      <c r="E7" s="7">
        <v>294974069</v>
      </c>
      <c r="F7" s="8">
        <v>140371123</v>
      </c>
      <c r="G7" s="6">
        <v>-39773165</v>
      </c>
      <c r="H7" s="6">
        <v>196803557</v>
      </c>
      <c r="I7" s="9">
        <v>210267894</v>
      </c>
      <c r="J7" s="10">
        <v>107804867</v>
      </c>
      <c r="K7" s="6">
        <v>104985358</v>
      </c>
      <c r="L7" s="7">
        <v>120278505</v>
      </c>
    </row>
    <row r="8" spans="1:12" ht="13.5">
      <c r="A8" s="46" t="s">
        <v>21</v>
      </c>
      <c r="B8" s="47"/>
      <c r="C8" s="6">
        <v>154848765</v>
      </c>
      <c r="D8" s="6">
        <v>353942519</v>
      </c>
      <c r="E8" s="7">
        <v>195491306</v>
      </c>
      <c r="F8" s="8">
        <v>46386587</v>
      </c>
      <c r="G8" s="6"/>
      <c r="H8" s="6">
        <v>39177245</v>
      </c>
      <c r="I8" s="9">
        <v>32507501</v>
      </c>
      <c r="J8" s="10">
        <v>127954225</v>
      </c>
      <c r="K8" s="6">
        <v>136451940</v>
      </c>
      <c r="L8" s="7">
        <v>182762037</v>
      </c>
    </row>
    <row r="9" spans="1:12" ht="13.5">
      <c r="A9" s="46" t="s">
        <v>22</v>
      </c>
      <c r="B9" s="47"/>
      <c r="C9" s="6"/>
      <c r="D9" s="6">
        <v>106087109</v>
      </c>
      <c r="E9" s="7">
        <v>368199316</v>
      </c>
      <c r="F9" s="8">
        <v>415152340</v>
      </c>
      <c r="G9" s="6">
        <v>-17020444</v>
      </c>
      <c r="H9" s="6">
        <v>358557008</v>
      </c>
      <c r="I9" s="9">
        <v>584001466</v>
      </c>
      <c r="J9" s="10">
        <v>114800000</v>
      </c>
      <c r="K9" s="6">
        <v>100479100</v>
      </c>
      <c r="L9" s="7">
        <v>67178055</v>
      </c>
    </row>
    <row r="10" spans="1:12" ht="13.5">
      <c r="A10" s="46" t="s">
        <v>23</v>
      </c>
      <c r="B10" s="47"/>
      <c r="C10" s="6">
        <v>206054633</v>
      </c>
      <c r="D10" s="6">
        <v>300681775</v>
      </c>
      <c r="E10" s="7">
        <v>376808997</v>
      </c>
      <c r="F10" s="8">
        <v>143177000</v>
      </c>
      <c r="G10" s="6">
        <v>35720191</v>
      </c>
      <c r="H10" s="6">
        <v>8242861</v>
      </c>
      <c r="I10" s="9">
        <v>97622524</v>
      </c>
      <c r="J10" s="10">
        <v>167686617</v>
      </c>
      <c r="K10" s="6">
        <v>144017224</v>
      </c>
      <c r="L10" s="7">
        <v>121628788</v>
      </c>
    </row>
    <row r="11" spans="1:12" ht="13.5">
      <c r="A11" s="48" t="s">
        <v>24</v>
      </c>
      <c r="B11" s="47"/>
      <c r="C11" s="21">
        <f>SUM(C6:C10)</f>
        <v>848905919</v>
      </c>
      <c r="D11" s="21">
        <f aca="true" t="shared" si="1" ref="D11:L11">SUM(D6:D10)</f>
        <v>1088966457</v>
      </c>
      <c r="E11" s="22">
        <f t="shared" si="1"/>
        <v>1346976994</v>
      </c>
      <c r="F11" s="23">
        <f t="shared" si="1"/>
        <v>947992943</v>
      </c>
      <c r="G11" s="21">
        <f t="shared" si="1"/>
        <v>-48085485</v>
      </c>
      <c r="H11" s="21">
        <f>SUM(H6:H10)</f>
        <v>726643239</v>
      </c>
      <c r="I11" s="24">
        <f t="shared" si="1"/>
        <v>1152970441</v>
      </c>
      <c r="J11" s="25">
        <f t="shared" si="1"/>
        <v>531745709</v>
      </c>
      <c r="K11" s="21">
        <f t="shared" si="1"/>
        <v>507711912</v>
      </c>
      <c r="L11" s="22">
        <f t="shared" si="1"/>
        <v>511039589</v>
      </c>
    </row>
    <row r="12" spans="1:12" ht="13.5">
      <c r="A12" s="49" t="s">
        <v>25</v>
      </c>
      <c r="B12" s="39"/>
      <c r="C12" s="6">
        <v>108853009</v>
      </c>
      <c r="D12" s="6">
        <v>98326516</v>
      </c>
      <c r="E12" s="7">
        <v>134758460</v>
      </c>
      <c r="F12" s="8">
        <v>77546896</v>
      </c>
      <c r="G12" s="6">
        <v>13210914</v>
      </c>
      <c r="H12" s="6">
        <v>25421662</v>
      </c>
      <c r="I12" s="9">
        <v>42647565</v>
      </c>
      <c r="J12" s="10">
        <v>21324000</v>
      </c>
      <c r="K12" s="6">
        <v>48194000</v>
      </c>
      <c r="L12" s="7">
        <v>52496750</v>
      </c>
    </row>
    <row r="13" spans="1:12" ht="13.5">
      <c r="A13" s="49" t="s">
        <v>26</v>
      </c>
      <c r="B13" s="39"/>
      <c r="C13" s="11">
        <v>-9917272</v>
      </c>
      <c r="D13" s="11"/>
      <c r="E13" s="12"/>
      <c r="F13" s="13"/>
      <c r="G13" s="11"/>
      <c r="H13" s="11"/>
      <c r="I13" s="14">
        <v>6200000</v>
      </c>
      <c r="J13" s="15"/>
      <c r="K13" s="11"/>
      <c r="L13" s="12"/>
    </row>
    <row r="14" spans="1:12" ht="13.5">
      <c r="A14" s="49" t="s">
        <v>27</v>
      </c>
      <c r="B14" s="39"/>
      <c r="C14" s="6">
        <v>5083363</v>
      </c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251129458</v>
      </c>
      <c r="D15" s="6">
        <v>97709947</v>
      </c>
      <c r="E15" s="7">
        <v>158404377</v>
      </c>
      <c r="F15" s="8">
        <v>304944814</v>
      </c>
      <c r="G15" s="6">
        <v>161253714</v>
      </c>
      <c r="H15" s="6">
        <v>56031016</v>
      </c>
      <c r="I15" s="9">
        <v>50141295</v>
      </c>
      <c r="J15" s="10">
        <v>77887922</v>
      </c>
      <c r="K15" s="6">
        <v>137763286</v>
      </c>
      <c r="L15" s="7">
        <v>133399184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>
        <v>1000000</v>
      </c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5746080</v>
      </c>
      <c r="D18" s="16">
        <v>18814107</v>
      </c>
      <c r="E18" s="17">
        <v>6741420</v>
      </c>
      <c r="F18" s="18"/>
      <c r="G18" s="16"/>
      <c r="H18" s="16"/>
      <c r="I18" s="19">
        <v>15293198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475609523</v>
      </c>
      <c r="G20" s="53">
        <f t="shared" si="2"/>
        <v>-2187794</v>
      </c>
      <c r="H20" s="53">
        <f>SUM(H26:H33)</f>
        <v>320233500</v>
      </c>
      <c r="I20" s="56">
        <f t="shared" si="2"/>
        <v>0</v>
      </c>
      <c r="J20" s="57">
        <f t="shared" si="2"/>
        <v>508478572</v>
      </c>
      <c r="K20" s="53">
        <f t="shared" si="2"/>
        <v>558272690</v>
      </c>
      <c r="L20" s="54">
        <f t="shared" si="2"/>
        <v>604516172</v>
      </c>
    </row>
    <row r="21" spans="1:12" ht="13.5">
      <c r="A21" s="46" t="s">
        <v>19</v>
      </c>
      <c r="B21" s="47"/>
      <c r="C21" s="6"/>
      <c r="D21" s="6"/>
      <c r="E21" s="7"/>
      <c r="F21" s="8">
        <v>103498588</v>
      </c>
      <c r="G21" s="6"/>
      <c r="H21" s="6">
        <v>90778919</v>
      </c>
      <c r="I21" s="9"/>
      <c r="J21" s="10">
        <v>189200000</v>
      </c>
      <c r="K21" s="6">
        <v>203830132</v>
      </c>
      <c r="L21" s="7">
        <v>199133165</v>
      </c>
    </row>
    <row r="22" spans="1:12" ht="13.5">
      <c r="A22" s="46" t="s">
        <v>20</v>
      </c>
      <c r="B22" s="47"/>
      <c r="C22" s="6"/>
      <c r="D22" s="6"/>
      <c r="E22" s="7"/>
      <c r="F22" s="8">
        <v>40440000</v>
      </c>
      <c r="G22" s="6">
        <v>7336756</v>
      </c>
      <c r="H22" s="6">
        <v>18124334</v>
      </c>
      <c r="I22" s="9"/>
      <c r="J22" s="10">
        <v>1675597</v>
      </c>
      <c r="K22" s="6">
        <v>1774458</v>
      </c>
      <c r="L22" s="7">
        <v>1877377</v>
      </c>
    </row>
    <row r="23" spans="1:12" ht="13.5">
      <c r="A23" s="46" t="s">
        <v>21</v>
      </c>
      <c r="B23" s="47"/>
      <c r="C23" s="6"/>
      <c r="D23" s="6"/>
      <c r="E23" s="7"/>
      <c r="F23" s="8">
        <v>229302415</v>
      </c>
      <c r="G23" s="6">
        <v>-26889992</v>
      </c>
      <c r="H23" s="6">
        <v>156913406</v>
      </c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>
        <v>69380020</v>
      </c>
      <c r="G24" s="6">
        <v>16610402</v>
      </c>
      <c r="H24" s="6">
        <v>45441353</v>
      </c>
      <c r="I24" s="9"/>
      <c r="J24" s="10">
        <v>298000000</v>
      </c>
      <c r="K24" s="6">
        <v>318050000</v>
      </c>
      <c r="L24" s="7">
        <v>353505006</v>
      </c>
    </row>
    <row r="25" spans="1:12" ht="13.5">
      <c r="A25" s="46" t="s">
        <v>23</v>
      </c>
      <c r="B25" s="47"/>
      <c r="C25" s="6"/>
      <c r="D25" s="6"/>
      <c r="E25" s="7"/>
      <c r="F25" s="8">
        <v>10272000</v>
      </c>
      <c r="G25" s="6"/>
      <c r="H25" s="6">
        <v>3775039</v>
      </c>
      <c r="I25" s="9"/>
      <c r="J25" s="10">
        <v>11679375</v>
      </c>
      <c r="K25" s="6">
        <v>14796100</v>
      </c>
      <c r="L25" s="7">
        <v>18398774</v>
      </c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452893023</v>
      </c>
      <c r="G26" s="21">
        <f t="shared" si="3"/>
        <v>-2942834</v>
      </c>
      <c r="H26" s="21">
        <f>SUM(H21:H25)</f>
        <v>315033051</v>
      </c>
      <c r="I26" s="24">
        <f t="shared" si="3"/>
        <v>0</v>
      </c>
      <c r="J26" s="25">
        <f t="shared" si="3"/>
        <v>500554972</v>
      </c>
      <c r="K26" s="21">
        <f t="shared" si="3"/>
        <v>538450690</v>
      </c>
      <c r="L26" s="22">
        <f t="shared" si="3"/>
        <v>572914322</v>
      </c>
    </row>
    <row r="27" spans="1:12" ht="13.5">
      <c r="A27" s="49" t="s">
        <v>25</v>
      </c>
      <c r="B27" s="59"/>
      <c r="C27" s="6"/>
      <c r="D27" s="6"/>
      <c r="E27" s="7"/>
      <c r="F27" s="8">
        <v>5000000</v>
      </c>
      <c r="G27" s="6">
        <v>755040</v>
      </c>
      <c r="H27" s="6">
        <v>78056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17716500</v>
      </c>
      <c r="G30" s="6"/>
      <c r="H30" s="6">
        <v>5122393</v>
      </c>
      <c r="I30" s="9"/>
      <c r="J30" s="10">
        <v>7923600</v>
      </c>
      <c r="K30" s="6">
        <v>19822000</v>
      </c>
      <c r="L30" s="7">
        <v>31601850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396237954</v>
      </c>
      <c r="D36" s="6">
        <f t="shared" si="4"/>
        <v>83059358</v>
      </c>
      <c r="E36" s="7">
        <f t="shared" si="4"/>
        <v>111503306</v>
      </c>
      <c r="F36" s="8">
        <f t="shared" si="4"/>
        <v>306404481</v>
      </c>
      <c r="G36" s="6">
        <f t="shared" si="4"/>
        <v>-27012067</v>
      </c>
      <c r="H36" s="6">
        <f>H6+H21</f>
        <v>214641487</v>
      </c>
      <c r="I36" s="9">
        <f t="shared" si="4"/>
        <v>228571056</v>
      </c>
      <c r="J36" s="10">
        <f t="shared" si="4"/>
        <v>202700000</v>
      </c>
      <c r="K36" s="6">
        <f t="shared" si="4"/>
        <v>225608422</v>
      </c>
      <c r="L36" s="7">
        <f t="shared" si="4"/>
        <v>218325369</v>
      </c>
    </row>
    <row r="37" spans="1:12" ht="13.5">
      <c r="A37" s="46" t="s">
        <v>20</v>
      </c>
      <c r="B37" s="47"/>
      <c r="C37" s="6">
        <f t="shared" si="4"/>
        <v>91764567</v>
      </c>
      <c r="D37" s="6">
        <f t="shared" si="4"/>
        <v>245195696</v>
      </c>
      <c r="E37" s="7">
        <f t="shared" si="4"/>
        <v>294974069</v>
      </c>
      <c r="F37" s="8">
        <f t="shared" si="4"/>
        <v>180811123</v>
      </c>
      <c r="G37" s="6">
        <f t="shared" si="4"/>
        <v>-32436409</v>
      </c>
      <c r="H37" s="6">
        <f>H7+H22</f>
        <v>214927891</v>
      </c>
      <c r="I37" s="9">
        <f t="shared" si="4"/>
        <v>210267894</v>
      </c>
      <c r="J37" s="10">
        <f t="shared" si="4"/>
        <v>109480464</v>
      </c>
      <c r="K37" s="6">
        <f t="shared" si="4"/>
        <v>106759816</v>
      </c>
      <c r="L37" s="7">
        <f t="shared" si="4"/>
        <v>122155882</v>
      </c>
    </row>
    <row r="38" spans="1:12" ht="13.5">
      <c r="A38" s="46" t="s">
        <v>21</v>
      </c>
      <c r="B38" s="47"/>
      <c r="C38" s="6">
        <f t="shared" si="4"/>
        <v>154848765</v>
      </c>
      <c r="D38" s="6">
        <f t="shared" si="4"/>
        <v>353942519</v>
      </c>
      <c r="E38" s="7">
        <f t="shared" si="4"/>
        <v>195491306</v>
      </c>
      <c r="F38" s="8">
        <f t="shared" si="4"/>
        <v>275689002</v>
      </c>
      <c r="G38" s="6">
        <f t="shared" si="4"/>
        <v>-26889992</v>
      </c>
      <c r="H38" s="6">
        <f>H8+H23</f>
        <v>196090651</v>
      </c>
      <c r="I38" s="9">
        <f t="shared" si="4"/>
        <v>32507501</v>
      </c>
      <c r="J38" s="10">
        <f t="shared" si="4"/>
        <v>127954225</v>
      </c>
      <c r="K38" s="6">
        <f t="shared" si="4"/>
        <v>136451940</v>
      </c>
      <c r="L38" s="7">
        <f t="shared" si="4"/>
        <v>182762037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106087109</v>
      </c>
      <c r="E39" s="7">
        <f t="shared" si="4"/>
        <v>368199316</v>
      </c>
      <c r="F39" s="8">
        <f t="shared" si="4"/>
        <v>484532360</v>
      </c>
      <c r="G39" s="6">
        <f t="shared" si="4"/>
        <v>-410042</v>
      </c>
      <c r="H39" s="6">
        <f>H9+H24</f>
        <v>403998361</v>
      </c>
      <c r="I39" s="9">
        <f t="shared" si="4"/>
        <v>584001466</v>
      </c>
      <c r="J39" s="10">
        <f t="shared" si="4"/>
        <v>412800000</v>
      </c>
      <c r="K39" s="6">
        <f t="shared" si="4"/>
        <v>418529100</v>
      </c>
      <c r="L39" s="7">
        <f t="shared" si="4"/>
        <v>420683061</v>
      </c>
    </row>
    <row r="40" spans="1:12" ht="13.5">
      <c r="A40" s="46" t="s">
        <v>23</v>
      </c>
      <c r="B40" s="47"/>
      <c r="C40" s="6">
        <f t="shared" si="4"/>
        <v>206054633</v>
      </c>
      <c r="D40" s="6">
        <f t="shared" si="4"/>
        <v>300681775</v>
      </c>
      <c r="E40" s="7">
        <f t="shared" si="4"/>
        <v>376808997</v>
      </c>
      <c r="F40" s="8">
        <f t="shared" si="4"/>
        <v>153449000</v>
      </c>
      <c r="G40" s="6">
        <f t="shared" si="4"/>
        <v>35720191</v>
      </c>
      <c r="H40" s="6">
        <f>H10+H25</f>
        <v>12017900</v>
      </c>
      <c r="I40" s="9">
        <f t="shared" si="4"/>
        <v>97622524</v>
      </c>
      <c r="J40" s="10">
        <f t="shared" si="4"/>
        <v>179365992</v>
      </c>
      <c r="K40" s="6">
        <f t="shared" si="4"/>
        <v>158813324</v>
      </c>
      <c r="L40" s="7">
        <f t="shared" si="4"/>
        <v>140027562</v>
      </c>
    </row>
    <row r="41" spans="1:12" ht="13.5">
      <c r="A41" s="48" t="s">
        <v>24</v>
      </c>
      <c r="B41" s="47"/>
      <c r="C41" s="21">
        <f>SUM(C36:C40)</f>
        <v>848905919</v>
      </c>
      <c r="D41" s="21">
        <f aca="true" t="shared" si="5" ref="D41:L41">SUM(D36:D40)</f>
        <v>1088966457</v>
      </c>
      <c r="E41" s="22">
        <f t="shared" si="5"/>
        <v>1346976994</v>
      </c>
      <c r="F41" s="23">
        <f t="shared" si="5"/>
        <v>1400885966</v>
      </c>
      <c r="G41" s="21">
        <f t="shared" si="5"/>
        <v>-51028319</v>
      </c>
      <c r="H41" s="21">
        <f>SUM(H36:H40)</f>
        <v>1041676290</v>
      </c>
      <c r="I41" s="24">
        <f t="shared" si="5"/>
        <v>1152970441</v>
      </c>
      <c r="J41" s="25">
        <f t="shared" si="5"/>
        <v>1032300681</v>
      </c>
      <c r="K41" s="21">
        <f t="shared" si="5"/>
        <v>1046162602</v>
      </c>
      <c r="L41" s="22">
        <f t="shared" si="5"/>
        <v>1083953911</v>
      </c>
    </row>
    <row r="42" spans="1:12" ht="13.5">
      <c r="A42" s="49" t="s">
        <v>25</v>
      </c>
      <c r="B42" s="39"/>
      <c r="C42" s="6">
        <f t="shared" si="4"/>
        <v>108853009</v>
      </c>
      <c r="D42" s="6">
        <f t="shared" si="4"/>
        <v>98326516</v>
      </c>
      <c r="E42" s="61">
        <f t="shared" si="4"/>
        <v>134758460</v>
      </c>
      <c r="F42" s="62">
        <f t="shared" si="4"/>
        <v>82546896</v>
      </c>
      <c r="G42" s="60">
        <f t="shared" si="4"/>
        <v>13965954</v>
      </c>
      <c r="H42" s="60">
        <f t="shared" si="4"/>
        <v>25499718</v>
      </c>
      <c r="I42" s="63">
        <f t="shared" si="4"/>
        <v>42647565</v>
      </c>
      <c r="J42" s="64">
        <f t="shared" si="4"/>
        <v>21324000</v>
      </c>
      <c r="K42" s="60">
        <f t="shared" si="4"/>
        <v>48194000</v>
      </c>
      <c r="L42" s="61">
        <f t="shared" si="4"/>
        <v>52496750</v>
      </c>
    </row>
    <row r="43" spans="1:12" ht="13.5">
      <c r="A43" s="49" t="s">
        <v>26</v>
      </c>
      <c r="B43" s="39"/>
      <c r="C43" s="11">
        <f t="shared" si="4"/>
        <v>-9917272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6200000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5083363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251129458</v>
      </c>
      <c r="D45" s="6">
        <f t="shared" si="4"/>
        <v>97709947</v>
      </c>
      <c r="E45" s="61">
        <f t="shared" si="4"/>
        <v>158404377</v>
      </c>
      <c r="F45" s="62">
        <f t="shared" si="4"/>
        <v>322661314</v>
      </c>
      <c r="G45" s="60">
        <f t="shared" si="4"/>
        <v>161253714</v>
      </c>
      <c r="H45" s="60">
        <f t="shared" si="4"/>
        <v>61153409</v>
      </c>
      <c r="I45" s="63">
        <f t="shared" si="4"/>
        <v>50141295</v>
      </c>
      <c r="J45" s="64">
        <f t="shared" si="4"/>
        <v>85811522</v>
      </c>
      <c r="K45" s="60">
        <f t="shared" si="4"/>
        <v>157585286</v>
      </c>
      <c r="L45" s="61">
        <f t="shared" si="4"/>
        <v>165001034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1000000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5746080</v>
      </c>
      <c r="D48" s="6">
        <f t="shared" si="4"/>
        <v>18814107</v>
      </c>
      <c r="E48" s="61">
        <f t="shared" si="4"/>
        <v>6741420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15293198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1209800557</v>
      </c>
      <c r="D49" s="72">
        <f aca="true" t="shared" si="6" ref="D49:L49">SUM(D41:D48)</f>
        <v>1303817027</v>
      </c>
      <c r="E49" s="73">
        <f t="shared" si="6"/>
        <v>1646881251</v>
      </c>
      <c r="F49" s="74">
        <f t="shared" si="6"/>
        <v>1806094176</v>
      </c>
      <c r="G49" s="72">
        <f t="shared" si="6"/>
        <v>124191349</v>
      </c>
      <c r="H49" s="72">
        <f>SUM(H41:H48)</f>
        <v>1128329417</v>
      </c>
      <c r="I49" s="75">
        <f t="shared" si="6"/>
        <v>1267252499</v>
      </c>
      <c r="J49" s="76">
        <f t="shared" si="6"/>
        <v>1139436203</v>
      </c>
      <c r="K49" s="72">
        <f t="shared" si="6"/>
        <v>1251941888</v>
      </c>
      <c r="L49" s="73">
        <f t="shared" si="6"/>
        <v>1302451695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2176150834</v>
      </c>
      <c r="D52" s="6">
        <v>2037545943</v>
      </c>
      <c r="E52" s="7">
        <v>2577116846</v>
      </c>
      <c r="F52" s="8">
        <v>1593333536</v>
      </c>
      <c r="G52" s="6">
        <v>1259916988</v>
      </c>
      <c r="H52" s="6"/>
      <c r="I52" s="9">
        <v>3291836655</v>
      </c>
      <c r="J52" s="10">
        <v>2135834701</v>
      </c>
      <c r="K52" s="6">
        <v>2361443123</v>
      </c>
      <c r="L52" s="7">
        <v>2579768492</v>
      </c>
    </row>
    <row r="53" spans="1:12" ht="13.5">
      <c r="A53" s="79" t="s">
        <v>20</v>
      </c>
      <c r="B53" s="47"/>
      <c r="C53" s="6">
        <v>1764556227</v>
      </c>
      <c r="D53" s="6">
        <v>3470781129</v>
      </c>
      <c r="E53" s="7">
        <v>3415517365</v>
      </c>
      <c r="F53" s="8">
        <v>2232399760</v>
      </c>
      <c r="G53" s="6">
        <v>2019152228</v>
      </c>
      <c r="H53" s="6"/>
      <c r="I53" s="9">
        <v>3531042042</v>
      </c>
      <c r="J53" s="10">
        <v>3703065886</v>
      </c>
      <c r="K53" s="6">
        <v>3809825702</v>
      </c>
      <c r="L53" s="7">
        <v>3931981584</v>
      </c>
    </row>
    <row r="54" spans="1:12" ht="13.5">
      <c r="A54" s="79" t="s">
        <v>21</v>
      </c>
      <c r="B54" s="47"/>
      <c r="C54" s="6">
        <v>1548904081</v>
      </c>
      <c r="D54" s="6">
        <v>1717229818</v>
      </c>
      <c r="E54" s="7">
        <v>1713241956</v>
      </c>
      <c r="F54" s="8">
        <v>1875468188</v>
      </c>
      <c r="G54" s="6">
        <v>1572889194</v>
      </c>
      <c r="H54" s="6"/>
      <c r="I54" s="9">
        <v>1684014623</v>
      </c>
      <c r="J54" s="10">
        <v>1938255937</v>
      </c>
      <c r="K54" s="6">
        <v>2074707877</v>
      </c>
      <c r="L54" s="7">
        <v>2257469914</v>
      </c>
    </row>
    <row r="55" spans="1:12" ht="13.5">
      <c r="A55" s="79" t="s">
        <v>22</v>
      </c>
      <c r="B55" s="47"/>
      <c r="C55" s="6">
        <v>967165007</v>
      </c>
      <c r="D55" s="6">
        <v>1152605865</v>
      </c>
      <c r="E55" s="7">
        <v>1466580680</v>
      </c>
      <c r="F55" s="8">
        <v>1630431855</v>
      </c>
      <c r="G55" s="6">
        <v>1145489453</v>
      </c>
      <c r="H55" s="6"/>
      <c r="I55" s="9">
        <v>2016238424</v>
      </c>
      <c r="J55" s="10">
        <v>1866891815</v>
      </c>
      <c r="K55" s="6">
        <v>2285420915</v>
      </c>
      <c r="L55" s="7">
        <v>2706103976</v>
      </c>
    </row>
    <row r="56" spans="1:12" ht="13.5">
      <c r="A56" s="79" t="s">
        <v>23</v>
      </c>
      <c r="B56" s="47"/>
      <c r="C56" s="6">
        <v>747537314</v>
      </c>
      <c r="D56" s="6">
        <v>903317812</v>
      </c>
      <c r="E56" s="7">
        <v>1423730899</v>
      </c>
      <c r="F56" s="8">
        <v>2550581458</v>
      </c>
      <c r="G56" s="6">
        <v>2432852649</v>
      </c>
      <c r="H56" s="6"/>
      <c r="I56" s="9">
        <v>1521353423</v>
      </c>
      <c r="J56" s="10">
        <v>1524763478</v>
      </c>
      <c r="K56" s="6">
        <v>1683576802</v>
      </c>
      <c r="L56" s="7">
        <v>1823604363</v>
      </c>
    </row>
    <row r="57" spans="1:12" ht="13.5">
      <c r="A57" s="80" t="s">
        <v>24</v>
      </c>
      <c r="B57" s="47"/>
      <c r="C57" s="21">
        <f>SUM(C52:C56)</f>
        <v>7204313463</v>
      </c>
      <c r="D57" s="21">
        <f aca="true" t="shared" si="7" ref="D57:L57">SUM(D52:D56)</f>
        <v>9281480567</v>
      </c>
      <c r="E57" s="22">
        <f t="shared" si="7"/>
        <v>10596187746</v>
      </c>
      <c r="F57" s="23">
        <f t="shared" si="7"/>
        <v>9882214797</v>
      </c>
      <c r="G57" s="21">
        <f t="shared" si="7"/>
        <v>8430300512</v>
      </c>
      <c r="H57" s="21">
        <f>SUM(H52:H56)</f>
        <v>0</v>
      </c>
      <c r="I57" s="24">
        <f t="shared" si="7"/>
        <v>12044485167</v>
      </c>
      <c r="J57" s="25">
        <f t="shared" si="7"/>
        <v>11168811817</v>
      </c>
      <c r="K57" s="21">
        <f t="shared" si="7"/>
        <v>12214974419</v>
      </c>
      <c r="L57" s="22">
        <f t="shared" si="7"/>
        <v>13298928329</v>
      </c>
    </row>
    <row r="58" spans="1:12" ht="13.5">
      <c r="A58" s="77" t="s">
        <v>25</v>
      </c>
      <c r="B58" s="39"/>
      <c r="C58" s="6">
        <v>837303837</v>
      </c>
      <c r="D58" s="6">
        <v>866568858</v>
      </c>
      <c r="E58" s="7">
        <v>882047284</v>
      </c>
      <c r="F58" s="8">
        <v>925689126</v>
      </c>
      <c r="G58" s="6">
        <v>857108184</v>
      </c>
      <c r="H58" s="6"/>
      <c r="I58" s="9">
        <v>862593555</v>
      </c>
      <c r="J58" s="10">
        <v>925250591</v>
      </c>
      <c r="K58" s="6">
        <v>973444591</v>
      </c>
      <c r="L58" s="7">
        <v>1025941341</v>
      </c>
    </row>
    <row r="59" spans="1:12" ht="13.5">
      <c r="A59" s="77" t="s">
        <v>26</v>
      </c>
      <c r="B59" s="39"/>
      <c r="C59" s="11">
        <v>321656341</v>
      </c>
      <c r="D59" s="11">
        <v>321568687</v>
      </c>
      <c r="E59" s="12">
        <v>321568687</v>
      </c>
      <c r="F59" s="13">
        <v>321656341</v>
      </c>
      <c r="G59" s="11">
        <v>321656341</v>
      </c>
      <c r="H59" s="11"/>
      <c r="I59" s="14">
        <v>277768687</v>
      </c>
      <c r="J59" s="15">
        <v>321568687</v>
      </c>
      <c r="K59" s="11">
        <v>321568687</v>
      </c>
      <c r="L59" s="12">
        <v>321568687</v>
      </c>
    </row>
    <row r="60" spans="1:12" ht="13.5">
      <c r="A60" s="77" t="s">
        <v>27</v>
      </c>
      <c r="B60" s="39"/>
      <c r="C60" s="6">
        <v>1676857863</v>
      </c>
      <c r="D60" s="6">
        <v>1636496363</v>
      </c>
      <c r="E60" s="7">
        <v>1493202000</v>
      </c>
      <c r="F60" s="8">
        <v>1670320863</v>
      </c>
      <c r="G60" s="6">
        <v>1670320863</v>
      </c>
      <c r="H60" s="6"/>
      <c r="I60" s="9">
        <v>1584438863</v>
      </c>
      <c r="J60" s="10">
        <v>1497507000</v>
      </c>
      <c r="K60" s="6">
        <v>1497507000</v>
      </c>
      <c r="L60" s="7">
        <v>1497507000</v>
      </c>
    </row>
    <row r="61" spans="1:12" ht="13.5">
      <c r="A61" s="77" t="s">
        <v>28</v>
      </c>
      <c r="B61" s="39" t="s">
        <v>29</v>
      </c>
      <c r="C61" s="6">
        <v>2986401449</v>
      </c>
      <c r="D61" s="6">
        <v>3049958702</v>
      </c>
      <c r="E61" s="7">
        <v>3222862287</v>
      </c>
      <c r="F61" s="8">
        <v>3343076801</v>
      </c>
      <c r="G61" s="6">
        <v>3181669201</v>
      </c>
      <c r="H61" s="6"/>
      <c r="I61" s="9">
        <v>3406941360</v>
      </c>
      <c r="J61" s="10">
        <v>3195117356</v>
      </c>
      <c r="K61" s="6">
        <v>3352337642</v>
      </c>
      <c r="L61" s="7">
        <v>3517500836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>
        <v>1000000</v>
      </c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108274862</v>
      </c>
      <c r="D64" s="6">
        <v>115838067</v>
      </c>
      <c r="E64" s="7">
        <v>109096006</v>
      </c>
      <c r="F64" s="8">
        <v>133258976</v>
      </c>
      <c r="G64" s="6">
        <v>133258976</v>
      </c>
      <c r="H64" s="6"/>
      <c r="I64" s="9">
        <v>112264692</v>
      </c>
      <c r="J64" s="10">
        <v>108951736</v>
      </c>
      <c r="K64" s="6">
        <v>108951736</v>
      </c>
      <c r="L64" s="7">
        <v>108951736</v>
      </c>
    </row>
    <row r="65" spans="1:12" ht="13.5">
      <c r="A65" s="70" t="s">
        <v>40</v>
      </c>
      <c r="B65" s="71"/>
      <c r="C65" s="72">
        <f>SUM(C57:C64)</f>
        <v>13134807815</v>
      </c>
      <c r="D65" s="72">
        <f aca="true" t="shared" si="8" ref="D65:L65">SUM(D57:D64)</f>
        <v>15271911244</v>
      </c>
      <c r="E65" s="73">
        <f t="shared" si="8"/>
        <v>16624964010</v>
      </c>
      <c r="F65" s="74">
        <f t="shared" si="8"/>
        <v>16276216904</v>
      </c>
      <c r="G65" s="72">
        <f t="shared" si="8"/>
        <v>14594314077</v>
      </c>
      <c r="H65" s="72">
        <f>SUM(H57:H64)</f>
        <v>0</v>
      </c>
      <c r="I65" s="75">
        <f t="shared" si="8"/>
        <v>18288492324</v>
      </c>
      <c r="J65" s="82">
        <f t="shared" si="8"/>
        <v>17217207187</v>
      </c>
      <c r="K65" s="72">
        <f t="shared" si="8"/>
        <v>18468784075</v>
      </c>
      <c r="L65" s="73">
        <f t="shared" si="8"/>
        <v>19771397929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474778584</v>
      </c>
      <c r="D68" s="60">
        <v>659875611</v>
      </c>
      <c r="E68" s="61">
        <v>710943059</v>
      </c>
      <c r="F68" s="62">
        <v>621796556</v>
      </c>
      <c r="G68" s="60">
        <v>621739556</v>
      </c>
      <c r="H68" s="60"/>
      <c r="I68" s="63">
        <v>912955443</v>
      </c>
      <c r="J68" s="64">
        <v>495857484</v>
      </c>
      <c r="K68" s="60">
        <v>562556219</v>
      </c>
      <c r="L68" s="61">
        <v>596325647</v>
      </c>
    </row>
    <row r="69" spans="1:12" ht="13.5">
      <c r="A69" s="84" t="s">
        <v>43</v>
      </c>
      <c r="B69" s="39" t="s">
        <v>44</v>
      </c>
      <c r="C69" s="60">
        <f>SUM(C75:C79)</f>
        <v>313356081</v>
      </c>
      <c r="D69" s="60">
        <f aca="true" t="shared" si="9" ref="D69:L69">SUM(D75:D79)</f>
        <v>270561645</v>
      </c>
      <c r="E69" s="61">
        <f t="shared" si="9"/>
        <v>550539165</v>
      </c>
      <c r="F69" s="62">
        <f t="shared" si="9"/>
        <v>373769684</v>
      </c>
      <c r="G69" s="60">
        <f t="shared" si="9"/>
        <v>0</v>
      </c>
      <c r="H69" s="60">
        <f>SUM(H75:H79)</f>
        <v>248912637</v>
      </c>
      <c r="I69" s="63">
        <f t="shared" si="9"/>
        <v>397507135</v>
      </c>
      <c r="J69" s="64">
        <f t="shared" si="9"/>
        <v>485135749</v>
      </c>
      <c r="K69" s="60">
        <f t="shared" si="9"/>
        <v>521572322</v>
      </c>
      <c r="L69" s="61">
        <f t="shared" si="9"/>
        <v>551760674</v>
      </c>
    </row>
    <row r="70" spans="1:12" ht="13.5">
      <c r="A70" s="79" t="s">
        <v>19</v>
      </c>
      <c r="B70" s="47"/>
      <c r="C70" s="6"/>
      <c r="D70" s="6">
        <v>3395437</v>
      </c>
      <c r="E70" s="7">
        <v>37427867</v>
      </c>
      <c r="F70" s="8">
        <v>49777284</v>
      </c>
      <c r="G70" s="6"/>
      <c r="H70" s="6">
        <v>45386191</v>
      </c>
      <c r="I70" s="9">
        <v>143102569</v>
      </c>
      <c r="J70" s="10">
        <v>40359065</v>
      </c>
      <c r="K70" s="6">
        <v>50735700</v>
      </c>
      <c r="L70" s="7">
        <v>53678370</v>
      </c>
    </row>
    <row r="71" spans="1:12" ht="13.5">
      <c r="A71" s="79" t="s">
        <v>20</v>
      </c>
      <c r="B71" s="47"/>
      <c r="C71" s="6"/>
      <c r="D71" s="6"/>
      <c r="E71" s="7">
        <v>99012763</v>
      </c>
      <c r="F71" s="8">
        <v>61317857</v>
      </c>
      <c r="G71" s="6"/>
      <c r="H71" s="6">
        <v>3659900</v>
      </c>
      <c r="I71" s="9">
        <v>55650999</v>
      </c>
      <c r="J71" s="10"/>
      <c r="K71" s="6"/>
      <c r="L71" s="7"/>
    </row>
    <row r="72" spans="1:12" ht="13.5">
      <c r="A72" s="79" t="s">
        <v>21</v>
      </c>
      <c r="B72" s="47"/>
      <c r="C72" s="6"/>
      <c r="D72" s="6">
        <v>78517392</v>
      </c>
      <c r="E72" s="7">
        <v>65619783</v>
      </c>
      <c r="F72" s="8">
        <v>42929109</v>
      </c>
      <c r="G72" s="6"/>
      <c r="H72" s="6">
        <v>46724140</v>
      </c>
      <c r="I72" s="9">
        <v>59626070</v>
      </c>
      <c r="J72" s="10">
        <v>8238677</v>
      </c>
      <c r="K72" s="6">
        <v>8725496</v>
      </c>
      <c r="L72" s="7">
        <v>9237013</v>
      </c>
    </row>
    <row r="73" spans="1:12" ht="13.5">
      <c r="A73" s="79" t="s">
        <v>22</v>
      </c>
      <c r="B73" s="47"/>
      <c r="C73" s="6"/>
      <c r="D73" s="6"/>
      <c r="E73" s="7">
        <v>123591989</v>
      </c>
      <c r="F73" s="8">
        <v>28174895</v>
      </c>
      <c r="G73" s="6"/>
      <c r="H73" s="6">
        <v>16527350</v>
      </c>
      <c r="I73" s="9">
        <v>67576213</v>
      </c>
      <c r="J73" s="10">
        <v>13749028</v>
      </c>
      <c r="K73" s="6">
        <v>14560220</v>
      </c>
      <c r="L73" s="7">
        <v>15404713</v>
      </c>
    </row>
    <row r="74" spans="1:12" ht="13.5">
      <c r="A74" s="79" t="s">
        <v>23</v>
      </c>
      <c r="B74" s="47"/>
      <c r="C74" s="6">
        <v>303297088</v>
      </c>
      <c r="D74" s="6">
        <v>43653857</v>
      </c>
      <c r="E74" s="7">
        <v>126481966</v>
      </c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303297088</v>
      </c>
      <c r="D75" s="21">
        <f aca="true" t="shared" si="10" ref="D75:L75">SUM(D70:D74)</f>
        <v>125566686</v>
      </c>
      <c r="E75" s="22">
        <f t="shared" si="10"/>
        <v>452134368</v>
      </c>
      <c r="F75" s="23">
        <f t="shared" si="10"/>
        <v>182199145</v>
      </c>
      <c r="G75" s="21">
        <f t="shared" si="10"/>
        <v>0</v>
      </c>
      <c r="H75" s="21">
        <f>SUM(H70:H74)</f>
        <v>112297581</v>
      </c>
      <c r="I75" s="24">
        <f t="shared" si="10"/>
        <v>325955851</v>
      </c>
      <c r="J75" s="25">
        <f t="shared" si="10"/>
        <v>62346770</v>
      </c>
      <c r="K75" s="21">
        <f t="shared" si="10"/>
        <v>74021416</v>
      </c>
      <c r="L75" s="22">
        <f t="shared" si="10"/>
        <v>78320096</v>
      </c>
    </row>
    <row r="76" spans="1:12" ht="13.5">
      <c r="A76" s="86" t="s">
        <v>25</v>
      </c>
      <c r="B76" s="39"/>
      <c r="C76" s="6">
        <v>8661382</v>
      </c>
      <c r="D76" s="6">
        <v>119289573</v>
      </c>
      <c r="E76" s="7">
        <v>45233832</v>
      </c>
      <c r="F76" s="8">
        <v>39021750</v>
      </c>
      <c r="G76" s="6"/>
      <c r="H76" s="6">
        <v>27633817</v>
      </c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1397611</v>
      </c>
      <c r="D79" s="6">
        <v>25705386</v>
      </c>
      <c r="E79" s="7">
        <v>53170965</v>
      </c>
      <c r="F79" s="8">
        <v>152548789</v>
      </c>
      <c r="G79" s="6"/>
      <c r="H79" s="6">
        <v>108981239</v>
      </c>
      <c r="I79" s="9">
        <v>71551284</v>
      </c>
      <c r="J79" s="10">
        <v>422788979</v>
      </c>
      <c r="K79" s="6">
        <v>447550906</v>
      </c>
      <c r="L79" s="7">
        <v>473440578</v>
      </c>
    </row>
    <row r="80" spans="1:12" ht="13.5">
      <c r="A80" s="87" t="s">
        <v>46</v>
      </c>
      <c r="B80" s="71"/>
      <c r="C80" s="72">
        <f>SUM(C68:C69)</f>
        <v>788134665</v>
      </c>
      <c r="D80" s="72">
        <f aca="true" t="shared" si="11" ref="D80:L80">SUM(D68:D69)</f>
        <v>930437256</v>
      </c>
      <c r="E80" s="73">
        <f t="shared" si="11"/>
        <v>1261482224</v>
      </c>
      <c r="F80" s="74">
        <f t="shared" si="11"/>
        <v>995566240</v>
      </c>
      <c r="G80" s="72">
        <f t="shared" si="11"/>
        <v>621739556</v>
      </c>
      <c r="H80" s="72">
        <f>SUM(H68:H69)</f>
        <v>248912637</v>
      </c>
      <c r="I80" s="75">
        <f t="shared" si="11"/>
        <v>1310462578</v>
      </c>
      <c r="J80" s="76">
        <f t="shared" si="11"/>
        <v>980993233</v>
      </c>
      <c r="K80" s="72">
        <f t="shared" si="11"/>
        <v>1084128541</v>
      </c>
      <c r="L80" s="73">
        <f t="shared" si="11"/>
        <v>1148086321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60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0.3574708824544405</v>
      </c>
      <c r="G82" s="95">
        <f t="shared" si="12"/>
        <v>-0.01731135334570199</v>
      </c>
      <c r="H82" s="95">
        <f t="shared" si="12"/>
        <v>0.3962815468599874</v>
      </c>
      <c r="I82" s="98">
        <f t="shared" si="12"/>
        <v>0</v>
      </c>
      <c r="J82" s="99">
        <f t="shared" si="12"/>
        <v>0.8058838613206344</v>
      </c>
      <c r="K82" s="95">
        <f t="shared" si="12"/>
        <v>0.8048111284307019</v>
      </c>
      <c r="L82" s="96">
        <f t="shared" si="12"/>
        <v>0.8661490239120555</v>
      </c>
    </row>
    <row r="83" spans="1:12" ht="13.5">
      <c r="A83" s="93" t="s">
        <v>61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0.7648957177562753</v>
      </c>
      <c r="G83" s="95">
        <f t="shared" si="13"/>
        <v>-0.0035188271019384845</v>
      </c>
      <c r="H83" s="95">
        <f t="shared" si="13"/>
        <v>0</v>
      </c>
      <c r="I83" s="98">
        <f t="shared" si="13"/>
        <v>0</v>
      </c>
      <c r="J83" s="99">
        <f t="shared" si="13"/>
        <v>1.025453055378307</v>
      </c>
      <c r="K83" s="95">
        <f t="shared" si="13"/>
        <v>0.9923855983538599</v>
      </c>
      <c r="L83" s="96">
        <f t="shared" si="13"/>
        <v>1.013734986984385</v>
      </c>
    </row>
    <row r="84" spans="1:12" ht="13.5">
      <c r="A84" s="93" t="s">
        <v>62</v>
      </c>
      <c r="B84" s="94"/>
      <c r="C84" s="95">
        <f aca="true" t="shared" si="14" ref="C84:L84">IF(ISERROR(ROUND(C69/C65,3)),0,(ROUND(C69/C65,3)))</f>
        <v>0.024</v>
      </c>
      <c r="D84" s="95">
        <f t="shared" si="14"/>
        <v>0.018</v>
      </c>
      <c r="E84" s="96">
        <f t="shared" si="14"/>
        <v>0.033</v>
      </c>
      <c r="F84" s="97">
        <f t="shared" si="14"/>
        <v>0.023</v>
      </c>
      <c r="G84" s="95">
        <f t="shared" si="14"/>
        <v>0</v>
      </c>
      <c r="H84" s="95">
        <f t="shared" si="14"/>
        <v>0</v>
      </c>
      <c r="I84" s="98">
        <f t="shared" si="14"/>
        <v>0.022</v>
      </c>
      <c r="J84" s="99">
        <f t="shared" si="14"/>
        <v>0.028</v>
      </c>
      <c r="K84" s="95">
        <f t="shared" si="14"/>
        <v>0.028</v>
      </c>
      <c r="L84" s="96">
        <f t="shared" si="14"/>
        <v>0.028</v>
      </c>
    </row>
    <row r="85" spans="1:12" ht="13.5">
      <c r="A85" s="93" t="s">
        <v>63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0.02</v>
      </c>
      <c r="E85" s="96">
        <f t="shared" si="15"/>
        <v>0.03</v>
      </c>
      <c r="F85" s="97">
        <f t="shared" si="15"/>
        <v>0.05</v>
      </c>
      <c r="G85" s="95">
        <f t="shared" si="15"/>
        <v>0</v>
      </c>
      <c r="H85" s="95">
        <f t="shared" si="15"/>
        <v>0</v>
      </c>
      <c r="I85" s="98">
        <f t="shared" si="15"/>
        <v>0.02</v>
      </c>
      <c r="J85" s="99">
        <f t="shared" si="15"/>
        <v>0.06</v>
      </c>
      <c r="K85" s="95">
        <f t="shared" si="15"/>
        <v>0.06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36068430</v>
      </c>
      <c r="G90" s="11"/>
      <c r="H90" s="11">
        <v>18324363</v>
      </c>
      <c r="I90" s="14"/>
      <c r="J90" s="15">
        <v>462400</v>
      </c>
      <c r="K90" s="11">
        <v>489682</v>
      </c>
      <c r="L90" s="27">
        <v>518083</v>
      </c>
    </row>
    <row r="91" spans="1:12" ht="13.5">
      <c r="A91" s="86" t="s">
        <v>50</v>
      </c>
      <c r="B91" s="94"/>
      <c r="C91" s="6"/>
      <c r="D91" s="6"/>
      <c r="E91" s="7"/>
      <c r="F91" s="8">
        <v>337914160</v>
      </c>
      <c r="G91" s="6">
        <v>373982590</v>
      </c>
      <c r="H91" s="6">
        <v>236996145</v>
      </c>
      <c r="I91" s="9"/>
      <c r="J91" s="10">
        <v>478873208</v>
      </c>
      <c r="K91" s="6">
        <v>515054709</v>
      </c>
      <c r="L91" s="26">
        <v>544923775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>
        <v>5800142</v>
      </c>
      <c r="K92" s="6">
        <v>6027930</v>
      </c>
      <c r="L92" s="26">
        <v>6318816</v>
      </c>
    </row>
    <row r="93" spans="1:12" ht="13.5">
      <c r="A93" s="87" t="s">
        <v>72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373982590</v>
      </c>
      <c r="G93" s="72">
        <f t="shared" si="16"/>
        <v>373982590</v>
      </c>
      <c r="H93" s="72">
        <f>SUM(H89:H92)</f>
        <v>255320508</v>
      </c>
      <c r="I93" s="75">
        <f t="shared" si="16"/>
        <v>0</v>
      </c>
      <c r="J93" s="76">
        <f t="shared" si="16"/>
        <v>485135750</v>
      </c>
      <c r="K93" s="72">
        <f t="shared" si="16"/>
        <v>521572321</v>
      </c>
      <c r="L93" s="121">
        <f t="shared" si="16"/>
        <v>551760674</v>
      </c>
    </row>
    <row r="94" spans="1:12" ht="13.5">
      <c r="A94" s="1" t="s">
        <v>64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67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68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69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1428312860</v>
      </c>
      <c r="D5" s="40">
        <f aca="true" t="shared" si="0" ref="D5:L5">SUM(D11:D18)</f>
        <v>1805734428</v>
      </c>
      <c r="E5" s="41">
        <f t="shared" si="0"/>
        <v>2111557084</v>
      </c>
      <c r="F5" s="42">
        <f t="shared" si="0"/>
        <v>3086265362</v>
      </c>
      <c r="G5" s="40">
        <f t="shared" si="0"/>
        <v>3049803238</v>
      </c>
      <c r="H5" s="40">
        <f>SUM(H11:H18)</f>
        <v>4217377501</v>
      </c>
      <c r="I5" s="43">
        <f t="shared" si="0"/>
        <v>4703349170</v>
      </c>
      <c r="J5" s="44">
        <f t="shared" si="0"/>
        <v>3392291313</v>
      </c>
      <c r="K5" s="40">
        <f t="shared" si="0"/>
        <v>3574154416</v>
      </c>
      <c r="L5" s="41">
        <f t="shared" si="0"/>
        <v>3679413978</v>
      </c>
    </row>
    <row r="6" spans="1:12" ht="13.5">
      <c r="A6" s="46" t="s">
        <v>19</v>
      </c>
      <c r="B6" s="47"/>
      <c r="C6" s="6">
        <v>551047273</v>
      </c>
      <c r="D6" s="6">
        <v>696276235</v>
      </c>
      <c r="E6" s="7">
        <v>480666643</v>
      </c>
      <c r="F6" s="8">
        <v>1069579000</v>
      </c>
      <c r="G6" s="6">
        <v>359724415</v>
      </c>
      <c r="H6" s="6">
        <v>889927147</v>
      </c>
      <c r="I6" s="9">
        <v>1031989558</v>
      </c>
      <c r="J6" s="10">
        <v>509100000</v>
      </c>
      <c r="K6" s="6">
        <v>526288636</v>
      </c>
      <c r="L6" s="7">
        <v>387650000</v>
      </c>
    </row>
    <row r="7" spans="1:12" ht="13.5">
      <c r="A7" s="46" t="s">
        <v>20</v>
      </c>
      <c r="B7" s="47"/>
      <c r="C7" s="6">
        <v>239440706</v>
      </c>
      <c r="D7" s="6">
        <v>386398822</v>
      </c>
      <c r="E7" s="7">
        <v>390713328</v>
      </c>
      <c r="F7" s="8">
        <v>503429000</v>
      </c>
      <c r="G7" s="6">
        <v>527129000</v>
      </c>
      <c r="H7" s="6">
        <v>527624640</v>
      </c>
      <c r="I7" s="9">
        <v>576436690</v>
      </c>
      <c r="J7" s="10">
        <v>550500000</v>
      </c>
      <c r="K7" s="6">
        <v>550500000</v>
      </c>
      <c r="L7" s="7">
        <v>571451000</v>
      </c>
    </row>
    <row r="8" spans="1:12" ht="13.5">
      <c r="A8" s="46" t="s">
        <v>21</v>
      </c>
      <c r="B8" s="47"/>
      <c r="C8" s="6">
        <v>219755743</v>
      </c>
      <c r="D8" s="6">
        <v>324959998</v>
      </c>
      <c r="E8" s="7">
        <v>204276039</v>
      </c>
      <c r="F8" s="8">
        <v>170000000</v>
      </c>
      <c r="G8" s="6">
        <v>246975269</v>
      </c>
      <c r="H8" s="6">
        <v>175145117</v>
      </c>
      <c r="I8" s="9">
        <v>207520180</v>
      </c>
      <c r="J8" s="10">
        <v>116600000</v>
      </c>
      <c r="K8" s="6">
        <v>236650000</v>
      </c>
      <c r="L8" s="7">
        <v>360000000</v>
      </c>
    </row>
    <row r="9" spans="1:12" ht="13.5">
      <c r="A9" s="46" t="s">
        <v>22</v>
      </c>
      <c r="B9" s="47"/>
      <c r="C9" s="6">
        <v>70591356</v>
      </c>
      <c r="D9" s="6">
        <v>58119657</v>
      </c>
      <c r="E9" s="7">
        <v>126125507</v>
      </c>
      <c r="F9" s="8">
        <v>73300000</v>
      </c>
      <c r="G9" s="6"/>
      <c r="H9" s="6">
        <v>96662650</v>
      </c>
      <c r="I9" s="9">
        <v>98043394</v>
      </c>
      <c r="J9" s="10">
        <v>359859000</v>
      </c>
      <c r="K9" s="6">
        <v>147068000</v>
      </c>
      <c r="L9" s="7">
        <v>92819000</v>
      </c>
    </row>
    <row r="10" spans="1:12" ht="13.5">
      <c r="A10" s="46" t="s">
        <v>23</v>
      </c>
      <c r="B10" s="47"/>
      <c r="C10" s="6">
        <v>178383968</v>
      </c>
      <c r="D10" s="6">
        <v>65428790</v>
      </c>
      <c r="E10" s="7">
        <v>593366229</v>
      </c>
      <c r="F10" s="8">
        <v>230500000</v>
      </c>
      <c r="G10" s="6">
        <v>673461885</v>
      </c>
      <c r="H10" s="6">
        <v>1307458930</v>
      </c>
      <c r="I10" s="9">
        <v>1435914416</v>
      </c>
      <c r="J10" s="10">
        <v>99632000</v>
      </c>
      <c r="K10" s="6">
        <v>112169000</v>
      </c>
      <c r="L10" s="7">
        <v>43325000</v>
      </c>
    </row>
    <row r="11" spans="1:12" ht="13.5">
      <c r="A11" s="48" t="s">
        <v>24</v>
      </c>
      <c r="B11" s="47"/>
      <c r="C11" s="21">
        <f>SUM(C6:C10)</f>
        <v>1259219046</v>
      </c>
      <c r="D11" s="21">
        <f aca="true" t="shared" si="1" ref="D11:L11">SUM(D6:D10)</f>
        <v>1531183502</v>
      </c>
      <c r="E11" s="22">
        <f t="shared" si="1"/>
        <v>1795147746</v>
      </c>
      <c r="F11" s="23">
        <f t="shared" si="1"/>
        <v>2046808000</v>
      </c>
      <c r="G11" s="21">
        <f t="shared" si="1"/>
        <v>1807290569</v>
      </c>
      <c r="H11" s="21">
        <f>SUM(H6:H10)</f>
        <v>2996818484</v>
      </c>
      <c r="I11" s="24">
        <f t="shared" si="1"/>
        <v>3349904238</v>
      </c>
      <c r="J11" s="25">
        <f t="shared" si="1"/>
        <v>1635691000</v>
      </c>
      <c r="K11" s="21">
        <f t="shared" si="1"/>
        <v>1572675636</v>
      </c>
      <c r="L11" s="22">
        <f t="shared" si="1"/>
        <v>1455245000</v>
      </c>
    </row>
    <row r="12" spans="1:12" ht="13.5">
      <c r="A12" s="49" t="s">
        <v>25</v>
      </c>
      <c r="B12" s="39"/>
      <c r="C12" s="6">
        <v>97455031</v>
      </c>
      <c r="D12" s="6">
        <v>77090031</v>
      </c>
      <c r="E12" s="7">
        <v>118662286</v>
      </c>
      <c r="F12" s="8">
        <v>47800000</v>
      </c>
      <c r="G12" s="6">
        <v>67764071</v>
      </c>
      <c r="H12" s="6">
        <v>151069357</v>
      </c>
      <c r="I12" s="9">
        <v>170511239</v>
      </c>
      <c r="J12" s="10">
        <v>124700000</v>
      </c>
      <c r="K12" s="6">
        <v>193100000</v>
      </c>
      <c r="L12" s="7">
        <v>235100000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>
        <v>5950000</v>
      </c>
      <c r="I13" s="14">
        <v>5950000</v>
      </c>
      <c r="J13" s="15"/>
      <c r="K13" s="11"/>
      <c r="L13" s="12"/>
    </row>
    <row r="14" spans="1:12" ht="13.5">
      <c r="A14" s="49" t="s">
        <v>27</v>
      </c>
      <c r="B14" s="39"/>
      <c r="C14" s="6">
        <v>15173655</v>
      </c>
      <c r="D14" s="6">
        <v>138256022</v>
      </c>
      <c r="E14" s="7"/>
      <c r="F14" s="8">
        <v>519117392</v>
      </c>
      <c r="G14" s="6">
        <v>599667021</v>
      </c>
      <c r="H14" s="6"/>
      <c r="I14" s="9"/>
      <c r="J14" s="10">
        <v>1400660242</v>
      </c>
      <c r="K14" s="6">
        <v>1553979369</v>
      </c>
      <c r="L14" s="7">
        <v>1810506717</v>
      </c>
    </row>
    <row r="15" spans="1:12" ht="13.5">
      <c r="A15" s="49" t="s">
        <v>28</v>
      </c>
      <c r="B15" s="39" t="s">
        <v>29</v>
      </c>
      <c r="C15" s="6">
        <v>56465128</v>
      </c>
      <c r="D15" s="6">
        <v>59204873</v>
      </c>
      <c r="E15" s="7">
        <v>197747052</v>
      </c>
      <c r="F15" s="8">
        <v>472539970</v>
      </c>
      <c r="G15" s="6">
        <v>575081577</v>
      </c>
      <c r="H15" s="6">
        <v>1063539660</v>
      </c>
      <c r="I15" s="9">
        <v>1176983693</v>
      </c>
      <c r="J15" s="10">
        <v>231240071</v>
      </c>
      <c r="K15" s="6">
        <v>254399411</v>
      </c>
      <c r="L15" s="7">
        <v>178562261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1183988217</v>
      </c>
      <c r="D20" s="53">
        <f aca="true" t="shared" si="2" ref="D20:L20">SUM(D26:D33)</f>
        <v>1263429841</v>
      </c>
      <c r="E20" s="54">
        <f t="shared" si="2"/>
        <v>1928851118</v>
      </c>
      <c r="F20" s="55">
        <f t="shared" si="2"/>
        <v>2044696075</v>
      </c>
      <c r="G20" s="53">
        <f t="shared" si="2"/>
        <v>2081102462</v>
      </c>
      <c r="H20" s="53">
        <f>SUM(H26:H33)</f>
        <v>0</v>
      </c>
      <c r="I20" s="56">
        <f t="shared" si="2"/>
        <v>0</v>
      </c>
      <c r="J20" s="57">
        <f t="shared" si="2"/>
        <v>3323664399</v>
      </c>
      <c r="K20" s="53">
        <f t="shared" si="2"/>
        <v>3364522974</v>
      </c>
      <c r="L20" s="54">
        <f t="shared" si="2"/>
        <v>3761288342</v>
      </c>
    </row>
    <row r="21" spans="1:12" ht="13.5">
      <c r="A21" s="46" t="s">
        <v>19</v>
      </c>
      <c r="B21" s="47"/>
      <c r="C21" s="6">
        <v>221912860</v>
      </c>
      <c r="D21" s="6">
        <v>105147861</v>
      </c>
      <c r="E21" s="7">
        <v>404944035</v>
      </c>
      <c r="F21" s="8">
        <v>349770000</v>
      </c>
      <c r="G21" s="6">
        <v>286230000</v>
      </c>
      <c r="H21" s="6"/>
      <c r="I21" s="9"/>
      <c r="J21" s="10">
        <v>138000000</v>
      </c>
      <c r="K21" s="6">
        <v>163850000</v>
      </c>
      <c r="L21" s="7">
        <v>350450000</v>
      </c>
    </row>
    <row r="22" spans="1:12" ht="13.5">
      <c r="A22" s="46" t="s">
        <v>20</v>
      </c>
      <c r="B22" s="47"/>
      <c r="C22" s="6">
        <v>117247966</v>
      </c>
      <c r="D22" s="6">
        <v>105011556</v>
      </c>
      <c r="E22" s="7">
        <v>79839067</v>
      </c>
      <c r="F22" s="8">
        <v>122700000</v>
      </c>
      <c r="G22" s="6">
        <v>69000000</v>
      </c>
      <c r="H22" s="6"/>
      <c r="I22" s="9"/>
      <c r="J22" s="10">
        <v>129500000</v>
      </c>
      <c r="K22" s="6">
        <v>143000000</v>
      </c>
      <c r="L22" s="7">
        <v>145000000</v>
      </c>
    </row>
    <row r="23" spans="1:12" ht="13.5">
      <c r="A23" s="46" t="s">
        <v>21</v>
      </c>
      <c r="B23" s="47"/>
      <c r="C23" s="6">
        <v>36687984</v>
      </c>
      <c r="D23" s="6">
        <v>11904254</v>
      </c>
      <c r="E23" s="7">
        <v>74076290</v>
      </c>
      <c r="F23" s="8">
        <v>121000000</v>
      </c>
      <c r="G23" s="6">
        <v>30180000</v>
      </c>
      <c r="H23" s="6"/>
      <c r="I23" s="9"/>
      <c r="J23" s="10">
        <v>192500000</v>
      </c>
      <c r="K23" s="6">
        <v>204000000</v>
      </c>
      <c r="L23" s="7">
        <v>292000000</v>
      </c>
    </row>
    <row r="24" spans="1:12" ht="13.5">
      <c r="A24" s="46" t="s">
        <v>22</v>
      </c>
      <c r="B24" s="47"/>
      <c r="C24" s="6">
        <v>45808646</v>
      </c>
      <c r="D24" s="6">
        <v>22718798</v>
      </c>
      <c r="E24" s="7">
        <v>47099558</v>
      </c>
      <c r="F24" s="8">
        <v>96000000</v>
      </c>
      <c r="G24" s="6">
        <v>37500000</v>
      </c>
      <c r="H24" s="6"/>
      <c r="I24" s="9"/>
      <c r="J24" s="10">
        <v>147100000</v>
      </c>
      <c r="K24" s="6">
        <v>202300000</v>
      </c>
      <c r="L24" s="7">
        <v>161000000</v>
      </c>
    </row>
    <row r="25" spans="1:12" ht="13.5">
      <c r="A25" s="46" t="s">
        <v>23</v>
      </c>
      <c r="B25" s="47"/>
      <c r="C25" s="6">
        <v>83790161</v>
      </c>
      <c r="D25" s="6">
        <v>270242024</v>
      </c>
      <c r="E25" s="7">
        <v>480865319</v>
      </c>
      <c r="F25" s="8">
        <v>396961249</v>
      </c>
      <c r="G25" s="6">
        <v>666808771</v>
      </c>
      <c r="H25" s="6"/>
      <c r="I25" s="9"/>
      <c r="J25" s="10">
        <v>503367170</v>
      </c>
      <c r="K25" s="6">
        <v>543017971</v>
      </c>
      <c r="L25" s="7">
        <v>659019768</v>
      </c>
    </row>
    <row r="26" spans="1:12" ht="13.5">
      <c r="A26" s="48" t="s">
        <v>24</v>
      </c>
      <c r="B26" s="58"/>
      <c r="C26" s="21">
        <f aca="true" t="shared" si="3" ref="C26:L26">SUM(C21:C25)</f>
        <v>505447617</v>
      </c>
      <c r="D26" s="21">
        <f t="shared" si="3"/>
        <v>515024493</v>
      </c>
      <c r="E26" s="22">
        <f t="shared" si="3"/>
        <v>1086824269</v>
      </c>
      <c r="F26" s="23">
        <f t="shared" si="3"/>
        <v>1086431249</v>
      </c>
      <c r="G26" s="21">
        <f t="shared" si="3"/>
        <v>1089718771</v>
      </c>
      <c r="H26" s="21">
        <f>SUM(H21:H25)</f>
        <v>0</v>
      </c>
      <c r="I26" s="24">
        <f t="shared" si="3"/>
        <v>0</v>
      </c>
      <c r="J26" s="25">
        <f t="shared" si="3"/>
        <v>1110467170</v>
      </c>
      <c r="K26" s="21">
        <f t="shared" si="3"/>
        <v>1256167971</v>
      </c>
      <c r="L26" s="22">
        <f t="shared" si="3"/>
        <v>1607469768</v>
      </c>
    </row>
    <row r="27" spans="1:12" ht="13.5">
      <c r="A27" s="49" t="s">
        <v>25</v>
      </c>
      <c r="B27" s="59"/>
      <c r="C27" s="6">
        <v>183802808</v>
      </c>
      <c r="D27" s="6">
        <v>173792455</v>
      </c>
      <c r="E27" s="7">
        <v>246029118</v>
      </c>
      <c r="F27" s="8">
        <v>123810000</v>
      </c>
      <c r="G27" s="6">
        <v>112459245</v>
      </c>
      <c r="H27" s="6"/>
      <c r="I27" s="9"/>
      <c r="J27" s="10">
        <v>299600000</v>
      </c>
      <c r="K27" s="6">
        <v>386650000</v>
      </c>
      <c r="L27" s="7">
        <v>403500000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>
        <v>37456036</v>
      </c>
      <c r="D29" s="6">
        <v>176000</v>
      </c>
      <c r="E29" s="7"/>
      <c r="F29" s="8">
        <v>30000000</v>
      </c>
      <c r="G29" s="6">
        <v>109312000</v>
      </c>
      <c r="H29" s="6"/>
      <c r="I29" s="9"/>
      <c r="J29" s="10">
        <v>139646000</v>
      </c>
      <c r="K29" s="6">
        <v>63832364</v>
      </c>
      <c r="L29" s="7">
        <v>60921000</v>
      </c>
    </row>
    <row r="30" spans="1:12" ht="13.5">
      <c r="A30" s="49" t="s">
        <v>28</v>
      </c>
      <c r="B30" s="39" t="s">
        <v>29</v>
      </c>
      <c r="C30" s="6">
        <v>457281756</v>
      </c>
      <c r="D30" s="6">
        <v>574436893</v>
      </c>
      <c r="E30" s="7">
        <v>595997731</v>
      </c>
      <c r="F30" s="8">
        <v>804454826</v>
      </c>
      <c r="G30" s="6">
        <v>769612446</v>
      </c>
      <c r="H30" s="6"/>
      <c r="I30" s="9"/>
      <c r="J30" s="10">
        <v>1772953229</v>
      </c>
      <c r="K30" s="6">
        <v>1657072639</v>
      </c>
      <c r="L30" s="7">
        <v>1688597574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>
        <v>998000</v>
      </c>
      <c r="K33" s="16">
        <v>800000</v>
      </c>
      <c r="L33" s="17">
        <v>800000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772960133</v>
      </c>
      <c r="D36" s="6">
        <f t="shared" si="4"/>
        <v>801424096</v>
      </c>
      <c r="E36" s="7">
        <f t="shared" si="4"/>
        <v>885610678</v>
      </c>
      <c r="F36" s="8">
        <f t="shared" si="4"/>
        <v>1419349000</v>
      </c>
      <c r="G36" s="6">
        <f t="shared" si="4"/>
        <v>645954415</v>
      </c>
      <c r="H36" s="6">
        <f>H6+H21</f>
        <v>889927147</v>
      </c>
      <c r="I36" s="9">
        <f t="shared" si="4"/>
        <v>1031989558</v>
      </c>
      <c r="J36" s="10">
        <f t="shared" si="4"/>
        <v>647100000</v>
      </c>
      <c r="K36" s="6">
        <f t="shared" si="4"/>
        <v>690138636</v>
      </c>
      <c r="L36" s="7">
        <f t="shared" si="4"/>
        <v>738100000</v>
      </c>
    </row>
    <row r="37" spans="1:12" ht="13.5">
      <c r="A37" s="46" t="s">
        <v>20</v>
      </c>
      <c r="B37" s="47"/>
      <c r="C37" s="6">
        <f t="shared" si="4"/>
        <v>356688672</v>
      </c>
      <c r="D37" s="6">
        <f t="shared" si="4"/>
        <v>491410378</v>
      </c>
      <c r="E37" s="7">
        <f t="shared" si="4"/>
        <v>470552395</v>
      </c>
      <c r="F37" s="8">
        <f t="shared" si="4"/>
        <v>626129000</v>
      </c>
      <c r="G37" s="6">
        <f t="shared" si="4"/>
        <v>596129000</v>
      </c>
      <c r="H37" s="6">
        <f>H7+H22</f>
        <v>527624640</v>
      </c>
      <c r="I37" s="9">
        <f t="shared" si="4"/>
        <v>576436690</v>
      </c>
      <c r="J37" s="10">
        <f t="shared" si="4"/>
        <v>680000000</v>
      </c>
      <c r="K37" s="6">
        <f t="shared" si="4"/>
        <v>693500000</v>
      </c>
      <c r="L37" s="7">
        <f t="shared" si="4"/>
        <v>716451000</v>
      </c>
    </row>
    <row r="38" spans="1:12" ht="13.5">
      <c r="A38" s="46" t="s">
        <v>21</v>
      </c>
      <c r="B38" s="47"/>
      <c r="C38" s="6">
        <f t="shared" si="4"/>
        <v>256443727</v>
      </c>
      <c r="D38" s="6">
        <f t="shared" si="4"/>
        <v>336864252</v>
      </c>
      <c r="E38" s="7">
        <f t="shared" si="4"/>
        <v>278352329</v>
      </c>
      <c r="F38" s="8">
        <f t="shared" si="4"/>
        <v>291000000</v>
      </c>
      <c r="G38" s="6">
        <f t="shared" si="4"/>
        <v>277155269</v>
      </c>
      <c r="H38" s="6">
        <f>H8+H23</f>
        <v>175145117</v>
      </c>
      <c r="I38" s="9">
        <f t="shared" si="4"/>
        <v>207520180</v>
      </c>
      <c r="J38" s="10">
        <f t="shared" si="4"/>
        <v>309100000</v>
      </c>
      <c r="K38" s="6">
        <f t="shared" si="4"/>
        <v>440650000</v>
      </c>
      <c r="L38" s="7">
        <f t="shared" si="4"/>
        <v>652000000</v>
      </c>
    </row>
    <row r="39" spans="1:12" ht="13.5">
      <c r="A39" s="46" t="s">
        <v>22</v>
      </c>
      <c r="B39" s="47"/>
      <c r="C39" s="6">
        <f t="shared" si="4"/>
        <v>116400002</v>
      </c>
      <c r="D39" s="6">
        <f t="shared" si="4"/>
        <v>80838455</v>
      </c>
      <c r="E39" s="7">
        <f t="shared" si="4"/>
        <v>173225065</v>
      </c>
      <c r="F39" s="8">
        <f t="shared" si="4"/>
        <v>169300000</v>
      </c>
      <c r="G39" s="6">
        <f t="shared" si="4"/>
        <v>37500000</v>
      </c>
      <c r="H39" s="6">
        <f>H9+H24</f>
        <v>96662650</v>
      </c>
      <c r="I39" s="9">
        <f t="shared" si="4"/>
        <v>98043394</v>
      </c>
      <c r="J39" s="10">
        <f t="shared" si="4"/>
        <v>506959000</v>
      </c>
      <c r="K39" s="6">
        <f t="shared" si="4"/>
        <v>349368000</v>
      </c>
      <c r="L39" s="7">
        <f t="shared" si="4"/>
        <v>253819000</v>
      </c>
    </row>
    <row r="40" spans="1:12" ht="13.5">
      <c r="A40" s="46" t="s">
        <v>23</v>
      </c>
      <c r="B40" s="47"/>
      <c r="C40" s="6">
        <f t="shared" si="4"/>
        <v>262174129</v>
      </c>
      <c r="D40" s="6">
        <f t="shared" si="4"/>
        <v>335670814</v>
      </c>
      <c r="E40" s="7">
        <f t="shared" si="4"/>
        <v>1074231548</v>
      </c>
      <c r="F40" s="8">
        <f t="shared" si="4"/>
        <v>627461249</v>
      </c>
      <c r="G40" s="6">
        <f t="shared" si="4"/>
        <v>1340270656</v>
      </c>
      <c r="H40" s="6">
        <f>H10+H25</f>
        <v>1307458930</v>
      </c>
      <c r="I40" s="9">
        <f t="shared" si="4"/>
        <v>1435914416</v>
      </c>
      <c r="J40" s="10">
        <f t="shared" si="4"/>
        <v>602999170</v>
      </c>
      <c r="K40" s="6">
        <f t="shared" si="4"/>
        <v>655186971</v>
      </c>
      <c r="L40" s="7">
        <f t="shared" si="4"/>
        <v>702344768</v>
      </c>
    </row>
    <row r="41" spans="1:12" ht="13.5">
      <c r="A41" s="48" t="s">
        <v>24</v>
      </c>
      <c r="B41" s="47"/>
      <c r="C41" s="21">
        <f>SUM(C36:C40)</f>
        <v>1764666663</v>
      </c>
      <c r="D41" s="21">
        <f aca="true" t="shared" si="5" ref="D41:L41">SUM(D36:D40)</f>
        <v>2046207995</v>
      </c>
      <c r="E41" s="22">
        <f t="shared" si="5"/>
        <v>2881972015</v>
      </c>
      <c r="F41" s="23">
        <f t="shared" si="5"/>
        <v>3133239249</v>
      </c>
      <c r="G41" s="21">
        <f t="shared" si="5"/>
        <v>2897009340</v>
      </c>
      <c r="H41" s="21">
        <f>SUM(H36:H40)</f>
        <v>2996818484</v>
      </c>
      <c r="I41" s="24">
        <f t="shared" si="5"/>
        <v>3349904238</v>
      </c>
      <c r="J41" s="25">
        <f t="shared" si="5"/>
        <v>2746158170</v>
      </c>
      <c r="K41" s="21">
        <f t="shared" si="5"/>
        <v>2828843607</v>
      </c>
      <c r="L41" s="22">
        <f t="shared" si="5"/>
        <v>3062714768</v>
      </c>
    </row>
    <row r="42" spans="1:12" ht="13.5">
      <c r="A42" s="49" t="s">
        <v>25</v>
      </c>
      <c r="B42" s="39"/>
      <c r="C42" s="6">
        <f t="shared" si="4"/>
        <v>281257839</v>
      </c>
      <c r="D42" s="6">
        <f t="shared" si="4"/>
        <v>250882486</v>
      </c>
      <c r="E42" s="61">
        <f t="shared" si="4"/>
        <v>364691404</v>
      </c>
      <c r="F42" s="62">
        <f t="shared" si="4"/>
        <v>171610000</v>
      </c>
      <c r="G42" s="60">
        <f t="shared" si="4"/>
        <v>180223316</v>
      </c>
      <c r="H42" s="60">
        <f t="shared" si="4"/>
        <v>151069357</v>
      </c>
      <c r="I42" s="63">
        <f t="shared" si="4"/>
        <v>170511239</v>
      </c>
      <c r="J42" s="64">
        <f t="shared" si="4"/>
        <v>424300000</v>
      </c>
      <c r="K42" s="60">
        <f t="shared" si="4"/>
        <v>579750000</v>
      </c>
      <c r="L42" s="61">
        <f t="shared" si="4"/>
        <v>638600000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5950000</v>
      </c>
      <c r="I43" s="68">
        <f t="shared" si="4"/>
        <v>5950000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52629691</v>
      </c>
      <c r="D44" s="6">
        <f t="shared" si="4"/>
        <v>138432022</v>
      </c>
      <c r="E44" s="61">
        <f t="shared" si="4"/>
        <v>0</v>
      </c>
      <c r="F44" s="62">
        <f t="shared" si="4"/>
        <v>549117392</v>
      </c>
      <c r="G44" s="60">
        <f t="shared" si="4"/>
        <v>708979021</v>
      </c>
      <c r="H44" s="60">
        <f t="shared" si="4"/>
        <v>0</v>
      </c>
      <c r="I44" s="63">
        <f t="shared" si="4"/>
        <v>0</v>
      </c>
      <c r="J44" s="64">
        <f t="shared" si="4"/>
        <v>1540306242</v>
      </c>
      <c r="K44" s="60">
        <f t="shared" si="4"/>
        <v>1617811733</v>
      </c>
      <c r="L44" s="61">
        <f t="shared" si="4"/>
        <v>1871427717</v>
      </c>
    </row>
    <row r="45" spans="1:12" ht="13.5">
      <c r="A45" s="49" t="s">
        <v>28</v>
      </c>
      <c r="B45" s="39" t="s">
        <v>29</v>
      </c>
      <c r="C45" s="6">
        <f t="shared" si="4"/>
        <v>513746884</v>
      </c>
      <c r="D45" s="6">
        <f t="shared" si="4"/>
        <v>633641766</v>
      </c>
      <c r="E45" s="61">
        <f t="shared" si="4"/>
        <v>793744783</v>
      </c>
      <c r="F45" s="62">
        <f t="shared" si="4"/>
        <v>1276994796</v>
      </c>
      <c r="G45" s="60">
        <f t="shared" si="4"/>
        <v>1344694023</v>
      </c>
      <c r="H45" s="60">
        <f t="shared" si="4"/>
        <v>1063539660</v>
      </c>
      <c r="I45" s="63">
        <f t="shared" si="4"/>
        <v>1176983693</v>
      </c>
      <c r="J45" s="64">
        <f t="shared" si="4"/>
        <v>2004193300</v>
      </c>
      <c r="K45" s="60">
        <f t="shared" si="4"/>
        <v>1911472050</v>
      </c>
      <c r="L45" s="61">
        <f t="shared" si="4"/>
        <v>1867159835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998000</v>
      </c>
      <c r="K48" s="60">
        <f t="shared" si="4"/>
        <v>800000</v>
      </c>
      <c r="L48" s="61">
        <f t="shared" si="4"/>
        <v>800000</v>
      </c>
    </row>
    <row r="49" spans="1:12" ht="13.5">
      <c r="A49" s="70" t="s">
        <v>37</v>
      </c>
      <c r="B49" s="71"/>
      <c r="C49" s="72">
        <f>SUM(C41:C48)</f>
        <v>2612301077</v>
      </c>
      <c r="D49" s="72">
        <f aca="true" t="shared" si="6" ref="D49:L49">SUM(D41:D48)</f>
        <v>3069164269</v>
      </c>
      <c r="E49" s="73">
        <f t="shared" si="6"/>
        <v>4040408202</v>
      </c>
      <c r="F49" s="74">
        <f t="shared" si="6"/>
        <v>5130961437</v>
      </c>
      <c r="G49" s="72">
        <f t="shared" si="6"/>
        <v>5130905700</v>
      </c>
      <c r="H49" s="72">
        <f>SUM(H41:H48)</f>
        <v>4217377501</v>
      </c>
      <c r="I49" s="75">
        <f t="shared" si="6"/>
        <v>4703349170</v>
      </c>
      <c r="J49" s="76">
        <f t="shared" si="6"/>
        <v>6715955712</v>
      </c>
      <c r="K49" s="72">
        <f t="shared" si="6"/>
        <v>6938677390</v>
      </c>
      <c r="L49" s="73">
        <f t="shared" si="6"/>
        <v>7440702320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15047433313</v>
      </c>
      <c r="D52" s="6">
        <v>16128703270</v>
      </c>
      <c r="E52" s="7">
        <v>14939733666</v>
      </c>
      <c r="F52" s="8">
        <v>16598628255</v>
      </c>
      <c r="G52" s="6">
        <v>15825233670</v>
      </c>
      <c r="H52" s="6"/>
      <c r="I52" s="9">
        <v>16619476328</v>
      </c>
      <c r="J52" s="10">
        <v>17202473871</v>
      </c>
      <c r="K52" s="6">
        <v>16769504634</v>
      </c>
      <c r="L52" s="7">
        <v>16309267464</v>
      </c>
    </row>
    <row r="53" spans="1:12" ht="13.5">
      <c r="A53" s="79" t="s">
        <v>20</v>
      </c>
      <c r="B53" s="47"/>
      <c r="C53" s="6">
        <v>13136610706</v>
      </c>
      <c r="D53" s="6">
        <v>11688158802</v>
      </c>
      <c r="E53" s="7">
        <v>18062441455</v>
      </c>
      <c r="F53" s="8">
        <v>12531984353</v>
      </c>
      <c r="G53" s="6">
        <v>12501984353</v>
      </c>
      <c r="H53" s="6"/>
      <c r="I53" s="9">
        <v>12769117478</v>
      </c>
      <c r="J53" s="10">
        <v>12808705527</v>
      </c>
      <c r="K53" s="6">
        <v>13147297198</v>
      </c>
      <c r="L53" s="7">
        <v>13275614061</v>
      </c>
    </row>
    <row r="54" spans="1:12" ht="13.5">
      <c r="A54" s="79" t="s">
        <v>21</v>
      </c>
      <c r="B54" s="47"/>
      <c r="C54" s="6">
        <v>3402669136</v>
      </c>
      <c r="D54" s="6">
        <v>4755436635</v>
      </c>
      <c r="E54" s="7">
        <v>1996886861</v>
      </c>
      <c r="F54" s="8">
        <v>3612555750</v>
      </c>
      <c r="G54" s="6">
        <v>3598711019</v>
      </c>
      <c r="H54" s="6"/>
      <c r="I54" s="9">
        <v>4328104387</v>
      </c>
      <c r="J54" s="10">
        <v>3896145915</v>
      </c>
      <c r="K54" s="6">
        <v>4499630808</v>
      </c>
      <c r="L54" s="7">
        <v>5117174663</v>
      </c>
    </row>
    <row r="55" spans="1:12" ht="13.5">
      <c r="A55" s="79" t="s">
        <v>22</v>
      </c>
      <c r="B55" s="47"/>
      <c r="C55" s="6">
        <v>3118334493</v>
      </c>
      <c r="D55" s="6">
        <v>4825739616</v>
      </c>
      <c r="E55" s="7">
        <v>2837378348</v>
      </c>
      <c r="F55" s="8">
        <v>2923864701</v>
      </c>
      <c r="G55" s="6">
        <v>2792064701</v>
      </c>
      <c r="H55" s="6"/>
      <c r="I55" s="9">
        <v>6085821998</v>
      </c>
      <c r="J55" s="10">
        <v>2929246782</v>
      </c>
      <c r="K55" s="6">
        <v>2927935416</v>
      </c>
      <c r="L55" s="7">
        <v>2912480851</v>
      </c>
    </row>
    <row r="56" spans="1:12" ht="13.5">
      <c r="A56" s="79" t="s">
        <v>23</v>
      </c>
      <c r="B56" s="47"/>
      <c r="C56" s="6">
        <v>2045982205</v>
      </c>
      <c r="D56" s="6">
        <v>502742088</v>
      </c>
      <c r="E56" s="7">
        <v>734053360</v>
      </c>
      <c r="F56" s="8">
        <v>1431387246</v>
      </c>
      <c r="G56" s="6">
        <v>2144196653</v>
      </c>
      <c r="H56" s="6"/>
      <c r="I56" s="9">
        <v>656663602</v>
      </c>
      <c r="J56" s="10">
        <v>6985291109</v>
      </c>
      <c r="K56" s="6">
        <v>8777662128</v>
      </c>
      <c r="L56" s="7">
        <v>10492385373</v>
      </c>
    </row>
    <row r="57" spans="1:12" ht="13.5">
      <c r="A57" s="80" t="s">
        <v>24</v>
      </c>
      <c r="B57" s="47"/>
      <c r="C57" s="21">
        <f>SUM(C52:C56)</f>
        <v>36751029853</v>
      </c>
      <c r="D57" s="21">
        <f aca="true" t="shared" si="7" ref="D57:L57">SUM(D52:D56)</f>
        <v>37900780411</v>
      </c>
      <c r="E57" s="22">
        <f t="shared" si="7"/>
        <v>38570493690</v>
      </c>
      <c r="F57" s="23">
        <f t="shared" si="7"/>
        <v>37098420305</v>
      </c>
      <c r="G57" s="21">
        <f t="shared" si="7"/>
        <v>36862190396</v>
      </c>
      <c r="H57" s="21">
        <f>SUM(H52:H56)</f>
        <v>0</v>
      </c>
      <c r="I57" s="24">
        <f t="shared" si="7"/>
        <v>40459183793</v>
      </c>
      <c r="J57" s="25">
        <f t="shared" si="7"/>
        <v>43821863204</v>
      </c>
      <c r="K57" s="21">
        <f t="shared" si="7"/>
        <v>46122030184</v>
      </c>
      <c r="L57" s="22">
        <f t="shared" si="7"/>
        <v>48106922412</v>
      </c>
    </row>
    <row r="58" spans="1:12" ht="13.5">
      <c r="A58" s="77" t="s">
        <v>25</v>
      </c>
      <c r="B58" s="39"/>
      <c r="C58" s="6">
        <v>3364332344</v>
      </c>
      <c r="D58" s="6">
        <v>4069322833</v>
      </c>
      <c r="E58" s="7">
        <v>3653089392</v>
      </c>
      <c r="F58" s="8">
        <v>6215050449</v>
      </c>
      <c r="G58" s="6">
        <v>6223663765</v>
      </c>
      <c r="H58" s="6"/>
      <c r="I58" s="9">
        <v>3620790925</v>
      </c>
      <c r="J58" s="10">
        <v>5908902065</v>
      </c>
      <c r="K58" s="6">
        <v>5773704185</v>
      </c>
      <c r="L58" s="7">
        <v>5661420691</v>
      </c>
    </row>
    <row r="59" spans="1:12" ht="13.5">
      <c r="A59" s="77" t="s">
        <v>26</v>
      </c>
      <c r="B59" s="39"/>
      <c r="C59" s="11">
        <v>36194251</v>
      </c>
      <c r="D59" s="11">
        <v>36194251</v>
      </c>
      <c r="E59" s="12">
        <v>59453892</v>
      </c>
      <c r="F59" s="13">
        <v>36194251</v>
      </c>
      <c r="G59" s="11">
        <v>36194251</v>
      </c>
      <c r="H59" s="11"/>
      <c r="I59" s="14">
        <v>62517082</v>
      </c>
      <c r="J59" s="15">
        <v>36195251</v>
      </c>
      <c r="K59" s="11">
        <v>36195251</v>
      </c>
      <c r="L59" s="12">
        <v>36195251</v>
      </c>
    </row>
    <row r="60" spans="1:12" ht="13.5">
      <c r="A60" s="77" t="s">
        <v>27</v>
      </c>
      <c r="B60" s="39"/>
      <c r="C60" s="6">
        <v>152324252</v>
      </c>
      <c r="D60" s="6">
        <v>174320654</v>
      </c>
      <c r="E60" s="7">
        <v>499316148</v>
      </c>
      <c r="F60" s="8">
        <v>174320654</v>
      </c>
      <c r="G60" s="6">
        <v>334182283</v>
      </c>
      <c r="H60" s="6"/>
      <c r="I60" s="9">
        <v>524733797</v>
      </c>
      <c r="J60" s="10">
        <v>174320654</v>
      </c>
      <c r="K60" s="6">
        <v>174320654</v>
      </c>
      <c r="L60" s="7">
        <v>174320654</v>
      </c>
    </row>
    <row r="61" spans="1:12" ht="13.5">
      <c r="A61" s="77" t="s">
        <v>28</v>
      </c>
      <c r="B61" s="39" t="s">
        <v>29</v>
      </c>
      <c r="C61" s="6">
        <v>2569293957</v>
      </c>
      <c r="D61" s="6">
        <v>2713604697</v>
      </c>
      <c r="E61" s="7">
        <v>2867225569</v>
      </c>
      <c r="F61" s="8">
        <v>4296904852</v>
      </c>
      <c r="G61" s="6">
        <v>4364604079</v>
      </c>
      <c r="H61" s="6"/>
      <c r="I61" s="9">
        <v>3065397061</v>
      </c>
      <c r="J61" s="10">
        <v>4852085727</v>
      </c>
      <c r="K61" s="6">
        <v>7166445178</v>
      </c>
      <c r="L61" s="7">
        <v>9684711542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122971151</v>
      </c>
      <c r="D64" s="6">
        <v>130260151</v>
      </c>
      <c r="E64" s="7">
        <v>73508576</v>
      </c>
      <c r="F64" s="8">
        <v>130259846</v>
      </c>
      <c r="G64" s="6">
        <v>130259846</v>
      </c>
      <c r="H64" s="6"/>
      <c r="I64" s="9">
        <v>355094891</v>
      </c>
      <c r="J64" s="10">
        <v>130259846</v>
      </c>
      <c r="K64" s="6">
        <v>130259846</v>
      </c>
      <c r="L64" s="7">
        <v>130259846</v>
      </c>
    </row>
    <row r="65" spans="1:12" ht="13.5">
      <c r="A65" s="70" t="s">
        <v>40</v>
      </c>
      <c r="B65" s="71"/>
      <c r="C65" s="72">
        <f>SUM(C57:C64)</f>
        <v>42996145808</v>
      </c>
      <c r="D65" s="72">
        <f aca="true" t="shared" si="8" ref="D65:L65">SUM(D57:D64)</f>
        <v>45024482997</v>
      </c>
      <c r="E65" s="73">
        <f t="shared" si="8"/>
        <v>45723087267</v>
      </c>
      <c r="F65" s="74">
        <f t="shared" si="8"/>
        <v>47951150357</v>
      </c>
      <c r="G65" s="72">
        <f t="shared" si="8"/>
        <v>47951094620</v>
      </c>
      <c r="H65" s="72">
        <f>SUM(H57:H64)</f>
        <v>0</v>
      </c>
      <c r="I65" s="75">
        <f t="shared" si="8"/>
        <v>48087717549</v>
      </c>
      <c r="J65" s="82">
        <f t="shared" si="8"/>
        <v>54923626747</v>
      </c>
      <c r="K65" s="72">
        <f t="shared" si="8"/>
        <v>59402955298</v>
      </c>
      <c r="L65" s="73">
        <f t="shared" si="8"/>
        <v>63793830396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1978922606</v>
      </c>
      <c r="D68" s="60">
        <v>2057380554</v>
      </c>
      <c r="E68" s="61">
        <v>2144070708</v>
      </c>
      <c r="F68" s="62">
        <v>1805346054</v>
      </c>
      <c r="G68" s="60">
        <v>1805346054</v>
      </c>
      <c r="H68" s="60"/>
      <c r="I68" s="63">
        <v>2013796872</v>
      </c>
      <c r="J68" s="64">
        <v>2076026161</v>
      </c>
      <c r="K68" s="60">
        <v>2458604119</v>
      </c>
      <c r="L68" s="61">
        <v>2819668052</v>
      </c>
    </row>
    <row r="69" spans="1:12" ht="13.5">
      <c r="A69" s="84" t="s">
        <v>43</v>
      </c>
      <c r="B69" s="39" t="s">
        <v>44</v>
      </c>
      <c r="C69" s="60">
        <f>SUM(C75:C79)</f>
        <v>1336282935</v>
      </c>
      <c r="D69" s="60">
        <f aca="true" t="shared" si="9" ref="D69:L69">SUM(D75:D79)</f>
        <v>1328381215</v>
      </c>
      <c r="E69" s="61">
        <f t="shared" si="9"/>
        <v>1660851253</v>
      </c>
      <c r="F69" s="62">
        <f t="shared" si="9"/>
        <v>2934165072</v>
      </c>
      <c r="G69" s="60">
        <f t="shared" si="9"/>
        <v>2958872235</v>
      </c>
      <c r="H69" s="60">
        <f>SUM(H75:H79)</f>
        <v>598254418</v>
      </c>
      <c r="I69" s="63">
        <f t="shared" si="9"/>
        <v>1989373595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>
        <v>248973256</v>
      </c>
      <c r="D70" s="6">
        <v>160263421</v>
      </c>
      <c r="E70" s="7">
        <v>360259775</v>
      </c>
      <c r="F70" s="8">
        <v>593533252</v>
      </c>
      <c r="G70" s="6">
        <v>646582812</v>
      </c>
      <c r="H70" s="6">
        <v>147645642</v>
      </c>
      <c r="I70" s="9">
        <v>582233571</v>
      </c>
      <c r="J70" s="10"/>
      <c r="K70" s="6"/>
      <c r="L70" s="7"/>
    </row>
    <row r="71" spans="1:12" ht="13.5">
      <c r="A71" s="79" t="s">
        <v>20</v>
      </c>
      <c r="B71" s="47"/>
      <c r="C71" s="6">
        <v>465127247</v>
      </c>
      <c r="D71" s="6">
        <v>526488942</v>
      </c>
      <c r="E71" s="7">
        <v>583923642</v>
      </c>
      <c r="F71" s="8">
        <v>948414547</v>
      </c>
      <c r="G71" s="6">
        <v>918479447</v>
      </c>
      <c r="H71" s="6">
        <v>200527768</v>
      </c>
      <c r="I71" s="9">
        <v>570633604</v>
      </c>
      <c r="J71" s="10"/>
      <c r="K71" s="6"/>
      <c r="L71" s="7"/>
    </row>
    <row r="72" spans="1:12" ht="13.5">
      <c r="A72" s="79" t="s">
        <v>21</v>
      </c>
      <c r="B72" s="47"/>
      <c r="C72" s="6">
        <v>113379926</v>
      </c>
      <c r="D72" s="6">
        <v>85077713</v>
      </c>
      <c r="E72" s="7">
        <v>186599266</v>
      </c>
      <c r="F72" s="8">
        <v>398542876</v>
      </c>
      <c r="G72" s="6">
        <v>401086877</v>
      </c>
      <c r="H72" s="6">
        <v>63252297</v>
      </c>
      <c r="I72" s="9">
        <v>390157417</v>
      </c>
      <c r="J72" s="10"/>
      <c r="K72" s="6"/>
      <c r="L72" s="7"/>
    </row>
    <row r="73" spans="1:12" ht="13.5">
      <c r="A73" s="79" t="s">
        <v>22</v>
      </c>
      <c r="B73" s="47"/>
      <c r="C73" s="6">
        <v>89575838</v>
      </c>
      <c r="D73" s="6">
        <v>78273436</v>
      </c>
      <c r="E73" s="7">
        <v>32014944</v>
      </c>
      <c r="F73" s="8">
        <v>161304693</v>
      </c>
      <c r="G73" s="6">
        <v>160653693</v>
      </c>
      <c r="H73" s="6">
        <v>39306714</v>
      </c>
      <c r="I73" s="9">
        <v>106835665</v>
      </c>
      <c r="J73" s="10"/>
      <c r="K73" s="6"/>
      <c r="L73" s="7"/>
    </row>
    <row r="74" spans="1:12" ht="13.5">
      <c r="A74" s="79" t="s">
        <v>23</v>
      </c>
      <c r="B74" s="47"/>
      <c r="C74" s="6">
        <v>55798694</v>
      </c>
      <c r="D74" s="6">
        <v>55701603</v>
      </c>
      <c r="E74" s="7">
        <v>52084040</v>
      </c>
      <c r="F74" s="8">
        <v>61141518</v>
      </c>
      <c r="G74" s="6">
        <v>61141518</v>
      </c>
      <c r="H74" s="6">
        <v>12472136</v>
      </c>
      <c r="I74" s="9">
        <v>54523003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972854961</v>
      </c>
      <c r="D75" s="21">
        <f aca="true" t="shared" si="10" ref="D75:L75">SUM(D70:D74)</f>
        <v>905805115</v>
      </c>
      <c r="E75" s="22">
        <f t="shared" si="10"/>
        <v>1214881667</v>
      </c>
      <c r="F75" s="23">
        <f t="shared" si="10"/>
        <v>2162936886</v>
      </c>
      <c r="G75" s="21">
        <f t="shared" si="10"/>
        <v>2187944347</v>
      </c>
      <c r="H75" s="21">
        <f>SUM(H70:H74)</f>
        <v>463204557</v>
      </c>
      <c r="I75" s="24">
        <f t="shared" si="10"/>
        <v>1704383260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>
        <v>65264406</v>
      </c>
      <c r="D76" s="6">
        <v>77647662</v>
      </c>
      <c r="E76" s="7">
        <v>91517691</v>
      </c>
      <c r="F76" s="8">
        <v>135413471</v>
      </c>
      <c r="G76" s="6">
        <v>85405739</v>
      </c>
      <c r="H76" s="6">
        <v>20876371</v>
      </c>
      <c r="I76" s="9">
        <v>155137229</v>
      </c>
      <c r="J76" s="10"/>
      <c r="K76" s="6"/>
      <c r="L76" s="7"/>
    </row>
    <row r="77" spans="1:12" ht="13.5">
      <c r="A77" s="86" t="s">
        <v>26</v>
      </c>
      <c r="B77" s="39"/>
      <c r="C77" s="11">
        <v>109921323</v>
      </c>
      <c r="D77" s="11">
        <v>154176854</v>
      </c>
      <c r="E77" s="12"/>
      <c r="F77" s="13">
        <v>252238191</v>
      </c>
      <c r="G77" s="11"/>
      <c r="H77" s="11"/>
      <c r="I77" s="14">
        <v>-240246972</v>
      </c>
      <c r="J77" s="15"/>
      <c r="K77" s="11"/>
      <c r="L77" s="12"/>
    </row>
    <row r="78" spans="1:12" ht="13.5">
      <c r="A78" s="86" t="s">
        <v>27</v>
      </c>
      <c r="B78" s="39"/>
      <c r="C78" s="6">
        <v>26772160</v>
      </c>
      <c r="D78" s="6">
        <v>21730169</v>
      </c>
      <c r="E78" s="7">
        <v>46968410</v>
      </c>
      <c r="F78" s="8">
        <v>31942142</v>
      </c>
      <c r="G78" s="6">
        <v>62299451</v>
      </c>
      <c r="H78" s="6">
        <v>18048983</v>
      </c>
      <c r="I78" s="9">
        <v>31937517</v>
      </c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161470085</v>
      </c>
      <c r="D79" s="6">
        <v>169021415</v>
      </c>
      <c r="E79" s="7">
        <v>307483485</v>
      </c>
      <c r="F79" s="8">
        <v>351634382</v>
      </c>
      <c r="G79" s="6">
        <v>623222698</v>
      </c>
      <c r="H79" s="6">
        <v>96124507</v>
      </c>
      <c r="I79" s="9">
        <v>338162561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3315205541</v>
      </c>
      <c r="D80" s="72">
        <f aca="true" t="shared" si="11" ref="D80:L80">SUM(D68:D69)</f>
        <v>3385761769</v>
      </c>
      <c r="E80" s="73">
        <f t="shared" si="11"/>
        <v>3804921961</v>
      </c>
      <c r="F80" s="74">
        <f t="shared" si="11"/>
        <v>4739511126</v>
      </c>
      <c r="G80" s="72">
        <f t="shared" si="11"/>
        <v>4764218289</v>
      </c>
      <c r="H80" s="72">
        <f>SUM(H68:H69)</f>
        <v>598254418</v>
      </c>
      <c r="I80" s="75">
        <f t="shared" si="11"/>
        <v>4003170467</v>
      </c>
      <c r="J80" s="76">
        <f t="shared" si="11"/>
        <v>2076026161</v>
      </c>
      <c r="K80" s="72">
        <f t="shared" si="11"/>
        <v>2458604119</v>
      </c>
      <c r="L80" s="73">
        <f t="shared" si="11"/>
        <v>2819668052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60</v>
      </c>
      <c r="B82" s="94"/>
      <c r="C82" s="95">
        <f aca="true" t="shared" si="12" ref="C82:L82">IF(ISERROR(C20/C5),0,(C20/C5))</f>
        <v>0.8289417887058722</v>
      </c>
      <c r="D82" s="95">
        <f t="shared" si="12"/>
        <v>0.6996764426756558</v>
      </c>
      <c r="E82" s="96">
        <f t="shared" si="12"/>
        <v>0.9134733475195028</v>
      </c>
      <c r="F82" s="97">
        <f t="shared" si="12"/>
        <v>0.6625146690804872</v>
      </c>
      <c r="G82" s="95">
        <f t="shared" si="12"/>
        <v>0.6823726973825188</v>
      </c>
      <c r="H82" s="95">
        <f t="shared" si="12"/>
        <v>0</v>
      </c>
      <c r="I82" s="98">
        <f t="shared" si="12"/>
        <v>0</v>
      </c>
      <c r="J82" s="99">
        <f t="shared" si="12"/>
        <v>0.9797697462664817</v>
      </c>
      <c r="K82" s="95">
        <f t="shared" si="12"/>
        <v>0.9413479616153215</v>
      </c>
      <c r="L82" s="96">
        <f t="shared" si="12"/>
        <v>1.0222520120023308</v>
      </c>
    </row>
    <row r="83" spans="1:12" ht="13.5">
      <c r="A83" s="93" t="s">
        <v>61</v>
      </c>
      <c r="B83" s="94"/>
      <c r="C83" s="95">
        <f aca="true" t="shared" si="13" ref="C83:L83">IF(ISERROR(C20/C68),0,(C20/C68))</f>
        <v>0.5982994046407897</v>
      </c>
      <c r="D83" s="95">
        <f t="shared" si="13"/>
        <v>0.6140963267799993</v>
      </c>
      <c r="E83" s="96">
        <f t="shared" si="13"/>
        <v>0.8996210389904734</v>
      </c>
      <c r="F83" s="97">
        <f t="shared" si="13"/>
        <v>1.1325784718501397</v>
      </c>
      <c r="G83" s="95">
        <f t="shared" si="13"/>
        <v>1.1527443491451528</v>
      </c>
      <c r="H83" s="95">
        <f t="shared" si="13"/>
        <v>0</v>
      </c>
      <c r="I83" s="98">
        <f t="shared" si="13"/>
        <v>0</v>
      </c>
      <c r="J83" s="99">
        <f t="shared" si="13"/>
        <v>1.600974236952306</v>
      </c>
      <c r="K83" s="95">
        <f t="shared" si="13"/>
        <v>1.3684687778724087</v>
      </c>
      <c r="L83" s="96">
        <f t="shared" si="13"/>
        <v>1.3339472138687054</v>
      </c>
    </row>
    <row r="84" spans="1:12" ht="13.5">
      <c r="A84" s="93" t="s">
        <v>62</v>
      </c>
      <c r="B84" s="94"/>
      <c r="C84" s="95">
        <f aca="true" t="shared" si="14" ref="C84:L84">IF(ISERROR(ROUND(C69/C65,3)),0,(ROUND(C69/C65,3)))</f>
        <v>0.031</v>
      </c>
      <c r="D84" s="95">
        <f t="shared" si="14"/>
        <v>0.03</v>
      </c>
      <c r="E84" s="96">
        <f t="shared" si="14"/>
        <v>0.036</v>
      </c>
      <c r="F84" s="97">
        <f t="shared" si="14"/>
        <v>0.061</v>
      </c>
      <c r="G84" s="95">
        <f t="shared" si="14"/>
        <v>0.062</v>
      </c>
      <c r="H84" s="95">
        <f t="shared" si="14"/>
        <v>0</v>
      </c>
      <c r="I84" s="98">
        <f t="shared" si="14"/>
        <v>0.041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63</v>
      </c>
      <c r="B85" s="94"/>
      <c r="C85" s="95">
        <f aca="true" t="shared" si="15" ref="C85:L85">IF(ISERROR(ROUND((C20+C69)/C65,2)),0,(ROUND((C20+C69)/C65,2)))</f>
        <v>0.06</v>
      </c>
      <c r="D85" s="95">
        <f t="shared" si="15"/>
        <v>0.06</v>
      </c>
      <c r="E85" s="96">
        <f t="shared" si="15"/>
        <v>0.08</v>
      </c>
      <c r="F85" s="97">
        <f t="shared" si="15"/>
        <v>0.1</v>
      </c>
      <c r="G85" s="95">
        <f t="shared" si="15"/>
        <v>0.11</v>
      </c>
      <c r="H85" s="95">
        <f t="shared" si="15"/>
        <v>0</v>
      </c>
      <c r="I85" s="98">
        <f t="shared" si="15"/>
        <v>0.04</v>
      </c>
      <c r="J85" s="99">
        <f t="shared" si="15"/>
        <v>0.06</v>
      </c>
      <c r="K85" s="95">
        <f t="shared" si="15"/>
        <v>0.06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665518121</v>
      </c>
      <c r="D89" s="6"/>
      <c r="E89" s="7"/>
      <c r="F89" s="8">
        <v>176696173</v>
      </c>
      <c r="G89" s="6">
        <v>176696173</v>
      </c>
      <c r="H89" s="6">
        <v>703896411</v>
      </c>
      <c r="I89" s="9">
        <v>176696173</v>
      </c>
      <c r="J89" s="10">
        <v>175398597</v>
      </c>
      <c r="K89" s="6">
        <v>187501101</v>
      </c>
      <c r="L89" s="26">
        <v>200251176</v>
      </c>
    </row>
    <row r="90" spans="1:12" ht="13.5">
      <c r="A90" s="86" t="s">
        <v>49</v>
      </c>
      <c r="B90" s="94"/>
      <c r="C90" s="11">
        <v>670765000</v>
      </c>
      <c r="D90" s="11"/>
      <c r="E90" s="12"/>
      <c r="F90" s="13">
        <v>2757468899</v>
      </c>
      <c r="G90" s="11">
        <v>2798945000</v>
      </c>
      <c r="H90" s="11">
        <v>541135941</v>
      </c>
      <c r="I90" s="14">
        <v>2781316196</v>
      </c>
      <c r="J90" s="15">
        <v>3344240000</v>
      </c>
      <c r="K90" s="11">
        <v>3605696000</v>
      </c>
      <c r="L90" s="27">
        <v>4031908000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799958019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72</v>
      </c>
      <c r="B93" s="71"/>
      <c r="C93" s="72">
        <f>SUM(C89:C92)</f>
        <v>1336283121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2934165072</v>
      </c>
      <c r="G93" s="72">
        <f t="shared" si="16"/>
        <v>2975641173</v>
      </c>
      <c r="H93" s="72">
        <f>SUM(H89:H92)</f>
        <v>2044990371</v>
      </c>
      <c r="I93" s="75">
        <f t="shared" si="16"/>
        <v>2958012369</v>
      </c>
      <c r="J93" s="76">
        <f t="shared" si="16"/>
        <v>3519638597</v>
      </c>
      <c r="K93" s="72">
        <f t="shared" si="16"/>
        <v>3793197101</v>
      </c>
      <c r="L93" s="121">
        <f t="shared" si="16"/>
        <v>4232159176</v>
      </c>
    </row>
    <row r="94" spans="1:12" ht="13.5">
      <c r="A94" s="1" t="s">
        <v>64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67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68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69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3762320390</v>
      </c>
      <c r="D5" s="40">
        <f aca="true" t="shared" si="0" ref="D5:L5">SUM(D11:D18)</f>
        <v>4460547580</v>
      </c>
      <c r="E5" s="41">
        <f t="shared" si="0"/>
        <v>4919268001</v>
      </c>
      <c r="F5" s="42">
        <f t="shared" si="0"/>
        <v>7474254926</v>
      </c>
      <c r="G5" s="40">
        <f t="shared" si="0"/>
        <v>7474254926</v>
      </c>
      <c r="H5" s="40">
        <f>SUM(H11:H18)</f>
        <v>7286958000</v>
      </c>
      <c r="I5" s="43">
        <f t="shared" si="0"/>
        <v>4180294506</v>
      </c>
      <c r="J5" s="44">
        <f t="shared" si="0"/>
        <v>3349998662</v>
      </c>
      <c r="K5" s="40">
        <f t="shared" si="0"/>
        <v>4308137503</v>
      </c>
      <c r="L5" s="41">
        <f t="shared" si="0"/>
        <v>4128310633</v>
      </c>
    </row>
    <row r="6" spans="1:12" ht="13.5">
      <c r="A6" s="46" t="s">
        <v>19</v>
      </c>
      <c r="B6" s="47"/>
      <c r="C6" s="6">
        <v>1012184955</v>
      </c>
      <c r="D6" s="6">
        <v>786929810</v>
      </c>
      <c r="E6" s="7">
        <v>685527512</v>
      </c>
      <c r="F6" s="8">
        <v>1187141252</v>
      </c>
      <c r="G6" s="6">
        <v>1187141252</v>
      </c>
      <c r="H6" s="6">
        <v>1041074000</v>
      </c>
      <c r="I6" s="9">
        <v>536739945</v>
      </c>
      <c r="J6" s="10"/>
      <c r="K6" s="6">
        <v>1659863024</v>
      </c>
      <c r="L6" s="7">
        <v>1351087277</v>
      </c>
    </row>
    <row r="7" spans="1:12" ht="13.5">
      <c r="A7" s="46" t="s">
        <v>20</v>
      </c>
      <c r="B7" s="47"/>
      <c r="C7" s="6">
        <v>316912509</v>
      </c>
      <c r="D7" s="6">
        <v>575749720</v>
      </c>
      <c r="E7" s="7">
        <v>842876421</v>
      </c>
      <c r="F7" s="8">
        <v>945329674</v>
      </c>
      <c r="G7" s="6">
        <v>1331026674</v>
      </c>
      <c r="H7" s="6">
        <v>1227708000</v>
      </c>
      <c r="I7" s="9">
        <v>633321631</v>
      </c>
      <c r="J7" s="10">
        <v>414791000</v>
      </c>
      <c r="K7" s="6">
        <v>513517000</v>
      </c>
      <c r="L7" s="7">
        <v>414217780</v>
      </c>
    </row>
    <row r="8" spans="1:12" ht="13.5">
      <c r="A8" s="46" t="s">
        <v>21</v>
      </c>
      <c r="B8" s="47"/>
      <c r="C8" s="6">
        <v>579466765</v>
      </c>
      <c r="D8" s="6">
        <v>31763790</v>
      </c>
      <c r="E8" s="7">
        <v>489449954</v>
      </c>
      <c r="F8" s="8">
        <v>170400000</v>
      </c>
      <c r="G8" s="6">
        <v>170400000</v>
      </c>
      <c r="H8" s="6">
        <v>78357000</v>
      </c>
      <c r="I8" s="9">
        <v>355272705</v>
      </c>
      <c r="J8" s="10">
        <v>210861428</v>
      </c>
      <c r="K8" s="6">
        <v>181277143</v>
      </c>
      <c r="L8" s="7">
        <v>190377000</v>
      </c>
    </row>
    <row r="9" spans="1:12" ht="13.5">
      <c r="A9" s="46" t="s">
        <v>22</v>
      </c>
      <c r="B9" s="47"/>
      <c r="C9" s="6"/>
      <c r="D9" s="6"/>
      <c r="E9" s="7">
        <v>-9896822</v>
      </c>
      <c r="F9" s="8">
        <v>113600000</v>
      </c>
      <c r="G9" s="6">
        <v>113600000</v>
      </c>
      <c r="H9" s="6"/>
      <c r="I9" s="9"/>
      <c r="J9" s="10">
        <v>140574285</v>
      </c>
      <c r="K9" s="6">
        <v>120851428</v>
      </c>
      <c r="L9" s="7">
        <v>126918000</v>
      </c>
    </row>
    <row r="10" spans="1:12" ht="13.5">
      <c r="A10" s="46" t="s">
        <v>23</v>
      </c>
      <c r="B10" s="47"/>
      <c r="C10" s="6">
        <v>646562365</v>
      </c>
      <c r="D10" s="6">
        <v>1392764040</v>
      </c>
      <c r="E10" s="7">
        <v>1734354343</v>
      </c>
      <c r="F10" s="8">
        <v>98676000</v>
      </c>
      <c r="G10" s="6">
        <v>98676000</v>
      </c>
      <c r="H10" s="6">
        <v>3753234000</v>
      </c>
      <c r="I10" s="9">
        <v>1748629454</v>
      </c>
      <c r="J10" s="10">
        <v>33980000</v>
      </c>
      <c r="K10" s="6">
        <v>32300000</v>
      </c>
      <c r="L10" s="7">
        <v>28000000</v>
      </c>
    </row>
    <row r="11" spans="1:12" ht="13.5">
      <c r="A11" s="48" t="s">
        <v>24</v>
      </c>
      <c r="B11" s="47"/>
      <c r="C11" s="21">
        <f>SUM(C6:C10)</f>
        <v>2555126594</v>
      </c>
      <c r="D11" s="21">
        <f aca="true" t="shared" si="1" ref="D11:L11">SUM(D6:D10)</f>
        <v>2787207360</v>
      </c>
      <c r="E11" s="22">
        <f t="shared" si="1"/>
        <v>3742311408</v>
      </c>
      <c r="F11" s="23">
        <f t="shared" si="1"/>
        <v>2515146926</v>
      </c>
      <c r="G11" s="21">
        <f t="shared" si="1"/>
        <v>2900843926</v>
      </c>
      <c r="H11" s="21">
        <f>SUM(H6:H10)</f>
        <v>6100373000</v>
      </c>
      <c r="I11" s="24">
        <f t="shared" si="1"/>
        <v>3273963735</v>
      </c>
      <c r="J11" s="25">
        <f t="shared" si="1"/>
        <v>800206713</v>
      </c>
      <c r="K11" s="21">
        <f t="shared" si="1"/>
        <v>2507808595</v>
      </c>
      <c r="L11" s="22">
        <f t="shared" si="1"/>
        <v>2110600057</v>
      </c>
    </row>
    <row r="12" spans="1:12" ht="13.5">
      <c r="A12" s="49" t="s">
        <v>25</v>
      </c>
      <c r="B12" s="39"/>
      <c r="C12" s="6">
        <v>366214158</v>
      </c>
      <c r="D12" s="6">
        <v>320377300</v>
      </c>
      <c r="E12" s="7">
        <v>182071786</v>
      </c>
      <c r="F12" s="8">
        <v>1157700000</v>
      </c>
      <c r="G12" s="6">
        <v>1122600000</v>
      </c>
      <c r="H12" s="6">
        <v>389550229</v>
      </c>
      <c r="I12" s="9">
        <v>211655580</v>
      </c>
      <c r="J12" s="10">
        <v>103556499</v>
      </c>
      <c r="K12" s="6">
        <v>143207934</v>
      </c>
      <c r="L12" s="7">
        <v>140517861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>
        <v>23902000</v>
      </c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840979638</v>
      </c>
      <c r="D15" s="6">
        <v>1352962920</v>
      </c>
      <c r="E15" s="7">
        <v>919161189</v>
      </c>
      <c r="F15" s="8">
        <v>3801408000</v>
      </c>
      <c r="G15" s="6">
        <v>3450811000</v>
      </c>
      <c r="H15" s="6">
        <v>671808771</v>
      </c>
      <c r="I15" s="9">
        <v>652280785</v>
      </c>
      <c r="J15" s="10">
        <v>2446235450</v>
      </c>
      <c r="K15" s="6">
        <v>1657120974</v>
      </c>
      <c r="L15" s="7">
        <v>1877192715</v>
      </c>
    </row>
    <row r="16" spans="1:12" ht="13.5">
      <c r="A16" s="50" t="s">
        <v>30</v>
      </c>
      <c r="B16" s="51"/>
      <c r="C16" s="6"/>
      <c r="D16" s="6"/>
      <c r="E16" s="7">
        <v>8726055</v>
      </c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>
        <v>510263</v>
      </c>
      <c r="F17" s="8"/>
      <c r="G17" s="6"/>
      <c r="H17" s="6">
        <v>1879000</v>
      </c>
      <c r="I17" s="9">
        <v>2011903</v>
      </c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66487300</v>
      </c>
      <c r="F18" s="18"/>
      <c r="G18" s="16"/>
      <c r="H18" s="16">
        <v>99445000</v>
      </c>
      <c r="I18" s="19">
        <v>40382503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4016399000</v>
      </c>
      <c r="D20" s="53">
        <f aca="true" t="shared" si="2" ref="D20:L20">SUM(D26:D33)</f>
        <v>4469507420</v>
      </c>
      <c r="E20" s="54">
        <f t="shared" si="2"/>
        <v>4022394999</v>
      </c>
      <c r="F20" s="55">
        <f t="shared" si="2"/>
        <v>2069326000</v>
      </c>
      <c r="G20" s="53">
        <f t="shared" si="2"/>
        <v>2431314748</v>
      </c>
      <c r="H20" s="53">
        <f>SUM(H26:H33)</f>
        <v>0</v>
      </c>
      <c r="I20" s="56">
        <f t="shared" si="2"/>
        <v>3551312494</v>
      </c>
      <c r="J20" s="57">
        <f t="shared" si="2"/>
        <v>5239422338</v>
      </c>
      <c r="K20" s="53">
        <f t="shared" si="2"/>
        <v>5142593497</v>
      </c>
      <c r="L20" s="54">
        <f t="shared" si="2"/>
        <v>4830215367</v>
      </c>
    </row>
    <row r="21" spans="1:12" ht="13.5">
      <c r="A21" s="46" t="s">
        <v>19</v>
      </c>
      <c r="B21" s="47"/>
      <c r="C21" s="6">
        <v>706831000</v>
      </c>
      <c r="D21" s="6">
        <v>982411190</v>
      </c>
      <c r="E21" s="7">
        <v>662759488</v>
      </c>
      <c r="F21" s="8">
        <v>252800000</v>
      </c>
      <c r="G21" s="6">
        <v>357992748</v>
      </c>
      <c r="H21" s="6"/>
      <c r="I21" s="9">
        <v>504334055</v>
      </c>
      <c r="J21" s="10">
        <v>2334703686</v>
      </c>
      <c r="K21" s="6">
        <v>1049624599</v>
      </c>
      <c r="L21" s="7">
        <v>1411998222</v>
      </c>
    </row>
    <row r="22" spans="1:12" ht="13.5">
      <c r="A22" s="46" t="s">
        <v>20</v>
      </c>
      <c r="B22" s="47"/>
      <c r="C22" s="6">
        <v>1394907000</v>
      </c>
      <c r="D22" s="6">
        <v>1406006280</v>
      </c>
      <c r="E22" s="7">
        <v>586876579</v>
      </c>
      <c r="F22" s="8">
        <v>448000000</v>
      </c>
      <c r="G22" s="6">
        <v>608369000</v>
      </c>
      <c r="H22" s="6"/>
      <c r="I22" s="9">
        <v>594359369</v>
      </c>
      <c r="J22" s="10">
        <v>913387000</v>
      </c>
      <c r="K22" s="6">
        <v>783494000</v>
      </c>
      <c r="L22" s="7">
        <v>729833937</v>
      </c>
    </row>
    <row r="23" spans="1:12" ht="13.5">
      <c r="A23" s="46" t="s">
        <v>21</v>
      </c>
      <c r="B23" s="47"/>
      <c r="C23" s="6">
        <v>440816000</v>
      </c>
      <c r="D23" s="6">
        <v>877029210</v>
      </c>
      <c r="E23" s="7">
        <v>331624046</v>
      </c>
      <c r="F23" s="8">
        <v>271581600</v>
      </c>
      <c r="G23" s="6">
        <v>271581600</v>
      </c>
      <c r="H23" s="6"/>
      <c r="I23" s="9">
        <v>247359295</v>
      </c>
      <c r="J23" s="10">
        <v>266142123</v>
      </c>
      <c r="K23" s="6">
        <v>242392907</v>
      </c>
      <c r="L23" s="7">
        <v>267093198</v>
      </c>
    </row>
    <row r="24" spans="1:12" ht="13.5">
      <c r="A24" s="46" t="s">
        <v>22</v>
      </c>
      <c r="B24" s="47"/>
      <c r="C24" s="6"/>
      <c r="D24" s="6"/>
      <c r="E24" s="7">
        <v>-5482178</v>
      </c>
      <c r="F24" s="8">
        <v>181054400</v>
      </c>
      <c r="G24" s="6">
        <v>181054400</v>
      </c>
      <c r="H24" s="6"/>
      <c r="I24" s="9"/>
      <c r="J24" s="10">
        <v>177428285</v>
      </c>
      <c r="K24" s="6">
        <v>161594972</v>
      </c>
      <c r="L24" s="7">
        <v>178062086</v>
      </c>
    </row>
    <row r="25" spans="1:12" ht="13.5">
      <c r="A25" s="46" t="s">
        <v>23</v>
      </c>
      <c r="B25" s="47"/>
      <c r="C25" s="6">
        <v>1562957000</v>
      </c>
      <c r="D25" s="6">
        <v>424045960</v>
      </c>
      <c r="E25" s="7">
        <v>1438149657</v>
      </c>
      <c r="F25" s="8">
        <v>10000000</v>
      </c>
      <c r="G25" s="6">
        <v>10000000</v>
      </c>
      <c r="H25" s="6"/>
      <c r="I25" s="9">
        <v>1374931546</v>
      </c>
      <c r="J25" s="10">
        <v>39800000</v>
      </c>
      <c r="K25" s="6">
        <v>34000000</v>
      </c>
      <c r="L25" s="7">
        <v>50625000</v>
      </c>
    </row>
    <row r="26" spans="1:12" ht="13.5">
      <c r="A26" s="48" t="s">
        <v>24</v>
      </c>
      <c r="B26" s="58"/>
      <c r="C26" s="21">
        <f aca="true" t="shared" si="3" ref="C26:L26">SUM(C21:C25)</f>
        <v>4105511000</v>
      </c>
      <c r="D26" s="21">
        <f t="shared" si="3"/>
        <v>3689492640</v>
      </c>
      <c r="E26" s="22">
        <f t="shared" si="3"/>
        <v>3013927592</v>
      </c>
      <c r="F26" s="23">
        <f t="shared" si="3"/>
        <v>1163436000</v>
      </c>
      <c r="G26" s="21">
        <f t="shared" si="3"/>
        <v>1428997748</v>
      </c>
      <c r="H26" s="21">
        <f>SUM(H21:H25)</f>
        <v>0</v>
      </c>
      <c r="I26" s="24">
        <f t="shared" si="3"/>
        <v>2720984265</v>
      </c>
      <c r="J26" s="25">
        <f t="shared" si="3"/>
        <v>3731461094</v>
      </c>
      <c r="K26" s="21">
        <f t="shared" si="3"/>
        <v>2271106478</v>
      </c>
      <c r="L26" s="22">
        <f t="shared" si="3"/>
        <v>2637612443</v>
      </c>
    </row>
    <row r="27" spans="1:12" ht="13.5">
      <c r="A27" s="49" t="s">
        <v>25</v>
      </c>
      <c r="B27" s="59"/>
      <c r="C27" s="6">
        <v>293500000</v>
      </c>
      <c r="D27" s="6">
        <v>187198700</v>
      </c>
      <c r="E27" s="7">
        <v>174427214</v>
      </c>
      <c r="F27" s="8">
        <v>256771000</v>
      </c>
      <c r="G27" s="6">
        <v>353184000</v>
      </c>
      <c r="H27" s="6"/>
      <c r="I27" s="9">
        <v>177829420</v>
      </c>
      <c r="J27" s="10">
        <v>85372484</v>
      </c>
      <c r="K27" s="6">
        <v>99139444</v>
      </c>
      <c r="L27" s="7">
        <v>117865139</v>
      </c>
    </row>
    <row r="28" spans="1:12" ht="13.5">
      <c r="A28" s="49" t="s">
        <v>26</v>
      </c>
      <c r="B28" s="59"/>
      <c r="C28" s="11"/>
      <c r="D28" s="11">
        <v>3195000</v>
      </c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-382612000</v>
      </c>
      <c r="D30" s="6">
        <v>497144080</v>
      </c>
      <c r="E30" s="7">
        <v>767467811</v>
      </c>
      <c r="F30" s="8">
        <v>649119000</v>
      </c>
      <c r="G30" s="6">
        <v>649133000</v>
      </c>
      <c r="H30" s="6"/>
      <c r="I30" s="9">
        <v>612615215</v>
      </c>
      <c r="J30" s="10">
        <v>1422588760</v>
      </c>
      <c r="K30" s="6">
        <v>2772347575</v>
      </c>
      <c r="L30" s="7">
        <v>2074737785</v>
      </c>
    </row>
    <row r="31" spans="1:12" ht="13.5">
      <c r="A31" s="50" t="s">
        <v>30</v>
      </c>
      <c r="B31" s="51"/>
      <c r="C31" s="6"/>
      <c r="D31" s="6"/>
      <c r="E31" s="7">
        <v>11471945</v>
      </c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>
        <v>9874000</v>
      </c>
      <c r="E32" s="7">
        <v>701737</v>
      </c>
      <c r="F32" s="8"/>
      <c r="G32" s="6"/>
      <c r="H32" s="6"/>
      <c r="I32" s="9">
        <v>1645097</v>
      </c>
      <c r="J32" s="10"/>
      <c r="K32" s="6"/>
      <c r="L32" s="7"/>
    </row>
    <row r="33" spans="1:12" ht="13.5">
      <c r="A33" s="49" t="s">
        <v>32</v>
      </c>
      <c r="B33" s="39"/>
      <c r="C33" s="16"/>
      <c r="D33" s="16">
        <v>82603000</v>
      </c>
      <c r="E33" s="17">
        <v>54398700</v>
      </c>
      <c r="F33" s="18"/>
      <c r="G33" s="16"/>
      <c r="H33" s="16"/>
      <c r="I33" s="19">
        <v>38238497</v>
      </c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1719015955</v>
      </c>
      <c r="D36" s="6">
        <f t="shared" si="4"/>
        <v>1769341000</v>
      </c>
      <c r="E36" s="7">
        <f t="shared" si="4"/>
        <v>1348287000</v>
      </c>
      <c r="F36" s="8">
        <f t="shared" si="4"/>
        <v>1439941252</v>
      </c>
      <c r="G36" s="6">
        <f t="shared" si="4"/>
        <v>1545134000</v>
      </c>
      <c r="H36" s="6">
        <f>H6+H21</f>
        <v>1041074000</v>
      </c>
      <c r="I36" s="9">
        <f t="shared" si="4"/>
        <v>1041074000</v>
      </c>
      <c r="J36" s="10">
        <f t="shared" si="4"/>
        <v>2334703686</v>
      </c>
      <c r="K36" s="6">
        <f t="shared" si="4"/>
        <v>2709487623</v>
      </c>
      <c r="L36" s="7">
        <f t="shared" si="4"/>
        <v>2763085499</v>
      </c>
    </row>
    <row r="37" spans="1:12" ht="13.5">
      <c r="A37" s="46" t="s">
        <v>20</v>
      </c>
      <c r="B37" s="47"/>
      <c r="C37" s="6">
        <f t="shared" si="4"/>
        <v>1711819509</v>
      </c>
      <c r="D37" s="6">
        <f t="shared" si="4"/>
        <v>1981756000</v>
      </c>
      <c r="E37" s="7">
        <f t="shared" si="4"/>
        <v>1429753000</v>
      </c>
      <c r="F37" s="8">
        <f t="shared" si="4"/>
        <v>1393329674</v>
      </c>
      <c r="G37" s="6">
        <f t="shared" si="4"/>
        <v>1939395674</v>
      </c>
      <c r="H37" s="6">
        <f>H7+H22</f>
        <v>1227708000</v>
      </c>
      <c r="I37" s="9">
        <f t="shared" si="4"/>
        <v>1227681000</v>
      </c>
      <c r="J37" s="10">
        <f t="shared" si="4"/>
        <v>1328178000</v>
      </c>
      <c r="K37" s="6">
        <f t="shared" si="4"/>
        <v>1297011000</v>
      </c>
      <c r="L37" s="7">
        <f t="shared" si="4"/>
        <v>1144051717</v>
      </c>
    </row>
    <row r="38" spans="1:12" ht="13.5">
      <c r="A38" s="46" t="s">
        <v>21</v>
      </c>
      <c r="B38" s="47"/>
      <c r="C38" s="6">
        <f t="shared" si="4"/>
        <v>1020282765</v>
      </c>
      <c r="D38" s="6">
        <f t="shared" si="4"/>
        <v>908793000</v>
      </c>
      <c r="E38" s="7">
        <f t="shared" si="4"/>
        <v>821074000</v>
      </c>
      <c r="F38" s="8">
        <f t="shared" si="4"/>
        <v>441981600</v>
      </c>
      <c r="G38" s="6">
        <f t="shared" si="4"/>
        <v>441981600</v>
      </c>
      <c r="H38" s="6">
        <f>H8+H23</f>
        <v>78357000</v>
      </c>
      <c r="I38" s="9">
        <f t="shared" si="4"/>
        <v>602632000</v>
      </c>
      <c r="J38" s="10">
        <f t="shared" si="4"/>
        <v>477003551</v>
      </c>
      <c r="K38" s="6">
        <f t="shared" si="4"/>
        <v>423670050</v>
      </c>
      <c r="L38" s="7">
        <f t="shared" si="4"/>
        <v>457470198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-15379000</v>
      </c>
      <c r="F39" s="8">
        <f t="shared" si="4"/>
        <v>294654400</v>
      </c>
      <c r="G39" s="6">
        <f t="shared" si="4"/>
        <v>294654400</v>
      </c>
      <c r="H39" s="6">
        <f>H9+H24</f>
        <v>0</v>
      </c>
      <c r="I39" s="9">
        <f t="shared" si="4"/>
        <v>0</v>
      </c>
      <c r="J39" s="10">
        <f t="shared" si="4"/>
        <v>318002570</v>
      </c>
      <c r="K39" s="6">
        <f t="shared" si="4"/>
        <v>282446400</v>
      </c>
      <c r="L39" s="7">
        <f t="shared" si="4"/>
        <v>304980086</v>
      </c>
    </row>
    <row r="40" spans="1:12" ht="13.5">
      <c r="A40" s="46" t="s">
        <v>23</v>
      </c>
      <c r="B40" s="47"/>
      <c r="C40" s="6">
        <f t="shared" si="4"/>
        <v>2209519365</v>
      </c>
      <c r="D40" s="6">
        <f t="shared" si="4"/>
        <v>1816810000</v>
      </c>
      <c r="E40" s="7">
        <f t="shared" si="4"/>
        <v>3172504000</v>
      </c>
      <c r="F40" s="8">
        <f t="shared" si="4"/>
        <v>108676000</v>
      </c>
      <c r="G40" s="6">
        <f t="shared" si="4"/>
        <v>108676000</v>
      </c>
      <c r="H40" s="6">
        <f>H10+H25</f>
        <v>3753234000</v>
      </c>
      <c r="I40" s="9">
        <f t="shared" si="4"/>
        <v>3123561000</v>
      </c>
      <c r="J40" s="10">
        <f t="shared" si="4"/>
        <v>73780000</v>
      </c>
      <c r="K40" s="6">
        <f t="shared" si="4"/>
        <v>66300000</v>
      </c>
      <c r="L40" s="7">
        <f t="shared" si="4"/>
        <v>78625000</v>
      </c>
    </row>
    <row r="41" spans="1:12" ht="13.5">
      <c r="A41" s="48" t="s">
        <v>24</v>
      </c>
      <c r="B41" s="47"/>
      <c r="C41" s="21">
        <f>SUM(C36:C40)</f>
        <v>6660637594</v>
      </c>
      <c r="D41" s="21">
        <f aca="true" t="shared" si="5" ref="D41:L41">SUM(D36:D40)</f>
        <v>6476700000</v>
      </c>
      <c r="E41" s="22">
        <f t="shared" si="5"/>
        <v>6756239000</v>
      </c>
      <c r="F41" s="23">
        <f t="shared" si="5"/>
        <v>3678582926</v>
      </c>
      <c r="G41" s="21">
        <f t="shared" si="5"/>
        <v>4329841674</v>
      </c>
      <c r="H41" s="21">
        <f>SUM(H36:H40)</f>
        <v>6100373000</v>
      </c>
      <c r="I41" s="24">
        <f t="shared" si="5"/>
        <v>5994948000</v>
      </c>
      <c r="J41" s="25">
        <f t="shared" si="5"/>
        <v>4531667807</v>
      </c>
      <c r="K41" s="21">
        <f t="shared" si="5"/>
        <v>4778915073</v>
      </c>
      <c r="L41" s="22">
        <f t="shared" si="5"/>
        <v>4748212500</v>
      </c>
    </row>
    <row r="42" spans="1:12" ht="13.5">
      <c r="A42" s="49" t="s">
        <v>25</v>
      </c>
      <c r="B42" s="39"/>
      <c r="C42" s="6">
        <f t="shared" si="4"/>
        <v>659714158</v>
      </c>
      <c r="D42" s="6">
        <f t="shared" si="4"/>
        <v>507576000</v>
      </c>
      <c r="E42" s="61">
        <f t="shared" si="4"/>
        <v>356499000</v>
      </c>
      <c r="F42" s="62">
        <f t="shared" si="4"/>
        <v>1414471000</v>
      </c>
      <c r="G42" s="60">
        <f t="shared" si="4"/>
        <v>1475784000</v>
      </c>
      <c r="H42" s="60">
        <f t="shared" si="4"/>
        <v>389550229</v>
      </c>
      <c r="I42" s="63">
        <f t="shared" si="4"/>
        <v>389485000</v>
      </c>
      <c r="J42" s="64">
        <f t="shared" si="4"/>
        <v>188928983</v>
      </c>
      <c r="K42" s="60">
        <f t="shared" si="4"/>
        <v>242347378</v>
      </c>
      <c r="L42" s="61">
        <f t="shared" si="4"/>
        <v>258383000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3195000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23902000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458367638</v>
      </c>
      <c r="D45" s="6">
        <f t="shared" si="4"/>
        <v>1850107000</v>
      </c>
      <c r="E45" s="61">
        <f t="shared" si="4"/>
        <v>1686629000</v>
      </c>
      <c r="F45" s="62">
        <f t="shared" si="4"/>
        <v>4450527000</v>
      </c>
      <c r="G45" s="60">
        <f t="shared" si="4"/>
        <v>4099944000</v>
      </c>
      <c r="H45" s="60">
        <f t="shared" si="4"/>
        <v>671808771</v>
      </c>
      <c r="I45" s="63">
        <f t="shared" si="4"/>
        <v>1264896000</v>
      </c>
      <c r="J45" s="64">
        <f t="shared" si="4"/>
        <v>3868824210</v>
      </c>
      <c r="K45" s="60">
        <f t="shared" si="4"/>
        <v>4429468549</v>
      </c>
      <c r="L45" s="61">
        <f t="shared" si="4"/>
        <v>3951930500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20198000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9874000</v>
      </c>
      <c r="E47" s="61">
        <f t="shared" si="4"/>
        <v>1212000</v>
      </c>
      <c r="F47" s="62">
        <f t="shared" si="4"/>
        <v>0</v>
      </c>
      <c r="G47" s="60">
        <f t="shared" si="4"/>
        <v>0</v>
      </c>
      <c r="H47" s="60">
        <f t="shared" si="4"/>
        <v>1879000</v>
      </c>
      <c r="I47" s="63">
        <f t="shared" si="4"/>
        <v>3657000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82603000</v>
      </c>
      <c r="E48" s="61">
        <f t="shared" si="4"/>
        <v>120886000</v>
      </c>
      <c r="F48" s="62">
        <f t="shared" si="4"/>
        <v>0</v>
      </c>
      <c r="G48" s="60">
        <f t="shared" si="4"/>
        <v>0</v>
      </c>
      <c r="H48" s="60">
        <f t="shared" si="4"/>
        <v>99445000</v>
      </c>
      <c r="I48" s="63">
        <f t="shared" si="4"/>
        <v>78621000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7778719390</v>
      </c>
      <c r="D49" s="72">
        <f aca="true" t="shared" si="6" ref="D49:L49">SUM(D41:D48)</f>
        <v>8930055000</v>
      </c>
      <c r="E49" s="73">
        <f t="shared" si="6"/>
        <v>8941663000</v>
      </c>
      <c r="F49" s="74">
        <f t="shared" si="6"/>
        <v>9543580926</v>
      </c>
      <c r="G49" s="72">
        <f t="shared" si="6"/>
        <v>9905569674</v>
      </c>
      <c r="H49" s="72">
        <f>SUM(H41:H48)</f>
        <v>7286958000</v>
      </c>
      <c r="I49" s="75">
        <f t="shared" si="6"/>
        <v>7731607000</v>
      </c>
      <c r="J49" s="76">
        <f t="shared" si="6"/>
        <v>8589421000</v>
      </c>
      <c r="K49" s="72">
        <f t="shared" si="6"/>
        <v>9450731000</v>
      </c>
      <c r="L49" s="73">
        <f t="shared" si="6"/>
        <v>8958526000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1719015955</v>
      </c>
      <c r="D52" s="6">
        <v>3510868000</v>
      </c>
      <c r="E52" s="7">
        <v>1348287000</v>
      </c>
      <c r="F52" s="8">
        <v>6099726660</v>
      </c>
      <c r="G52" s="6">
        <v>6171915408</v>
      </c>
      <c r="H52" s="6"/>
      <c r="I52" s="9">
        <v>4760042314</v>
      </c>
      <c r="J52" s="10">
        <v>7599167691</v>
      </c>
      <c r="K52" s="6">
        <v>8231145385</v>
      </c>
      <c r="L52" s="7">
        <v>8551738130</v>
      </c>
    </row>
    <row r="53" spans="1:12" ht="13.5">
      <c r="A53" s="79" t="s">
        <v>20</v>
      </c>
      <c r="B53" s="47"/>
      <c r="C53" s="6">
        <v>9249549111</v>
      </c>
      <c r="D53" s="6">
        <v>11745390000</v>
      </c>
      <c r="E53" s="7">
        <v>1429753000</v>
      </c>
      <c r="F53" s="8">
        <v>8976788967</v>
      </c>
      <c r="G53" s="6">
        <v>8976788967</v>
      </c>
      <c r="H53" s="6"/>
      <c r="I53" s="9">
        <v>11659360786</v>
      </c>
      <c r="J53" s="10">
        <v>9533349883</v>
      </c>
      <c r="K53" s="6">
        <v>10095817526</v>
      </c>
      <c r="L53" s="7">
        <v>10640991672</v>
      </c>
    </row>
    <row r="54" spans="1:12" ht="13.5">
      <c r="A54" s="79" t="s">
        <v>21</v>
      </c>
      <c r="B54" s="47"/>
      <c r="C54" s="6">
        <v>2187984787</v>
      </c>
      <c r="D54" s="6">
        <v>5783553000</v>
      </c>
      <c r="E54" s="7">
        <v>821074000</v>
      </c>
      <c r="F54" s="8">
        <v>5723693226</v>
      </c>
      <c r="G54" s="6">
        <v>5723693226</v>
      </c>
      <c r="H54" s="6"/>
      <c r="I54" s="9">
        <v>9512945480</v>
      </c>
      <c r="J54" s="10">
        <v>6078561902</v>
      </c>
      <c r="K54" s="6">
        <v>6437197827</v>
      </c>
      <c r="L54" s="7">
        <v>6784806104</v>
      </c>
    </row>
    <row r="55" spans="1:12" ht="13.5">
      <c r="A55" s="79" t="s">
        <v>22</v>
      </c>
      <c r="B55" s="47"/>
      <c r="C55" s="6">
        <v>3925497</v>
      </c>
      <c r="D55" s="6">
        <v>2865009000</v>
      </c>
      <c r="E55" s="7">
        <v>-15379000</v>
      </c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9175532616</v>
      </c>
      <c r="D56" s="6">
        <v>8438136668</v>
      </c>
      <c r="E56" s="7">
        <v>57525383000</v>
      </c>
      <c r="F56" s="8">
        <v>2028852039</v>
      </c>
      <c r="G56" s="6">
        <v>2028852039</v>
      </c>
      <c r="H56" s="6"/>
      <c r="I56" s="9">
        <v>22362916721</v>
      </c>
      <c r="J56" s="10">
        <v>2154640865</v>
      </c>
      <c r="K56" s="6">
        <v>2281764676</v>
      </c>
      <c r="L56" s="7">
        <v>2404979969</v>
      </c>
    </row>
    <row r="57" spans="1:12" ht="13.5">
      <c r="A57" s="80" t="s">
        <v>24</v>
      </c>
      <c r="B57" s="47"/>
      <c r="C57" s="21">
        <f>SUM(C52:C56)</f>
        <v>22336007966</v>
      </c>
      <c r="D57" s="21">
        <f aca="true" t="shared" si="7" ref="D57:L57">SUM(D52:D56)</f>
        <v>32342956668</v>
      </c>
      <c r="E57" s="22">
        <f t="shared" si="7"/>
        <v>61109118000</v>
      </c>
      <c r="F57" s="23">
        <f t="shared" si="7"/>
        <v>22829060892</v>
      </c>
      <c r="G57" s="21">
        <f t="shared" si="7"/>
        <v>22901249640</v>
      </c>
      <c r="H57" s="21">
        <f>SUM(H52:H56)</f>
        <v>0</v>
      </c>
      <c r="I57" s="24">
        <f t="shared" si="7"/>
        <v>48295265301</v>
      </c>
      <c r="J57" s="25">
        <f t="shared" si="7"/>
        <v>25365720341</v>
      </c>
      <c r="K57" s="21">
        <f t="shared" si="7"/>
        <v>27045925414</v>
      </c>
      <c r="L57" s="22">
        <f t="shared" si="7"/>
        <v>28382515875</v>
      </c>
    </row>
    <row r="58" spans="1:12" ht="13.5">
      <c r="A58" s="77" t="s">
        <v>25</v>
      </c>
      <c r="B58" s="39"/>
      <c r="C58" s="6">
        <v>2526043066</v>
      </c>
      <c r="D58" s="6">
        <v>2414660859</v>
      </c>
      <c r="E58" s="7">
        <v>356499000</v>
      </c>
      <c r="F58" s="8">
        <v>1316410501</v>
      </c>
      <c r="G58" s="6">
        <v>1298835501</v>
      </c>
      <c r="H58" s="6"/>
      <c r="I58" s="9">
        <v>3877710280</v>
      </c>
      <c r="J58" s="10">
        <v>1398027906</v>
      </c>
      <c r="K58" s="6">
        <v>1480511600</v>
      </c>
      <c r="L58" s="7">
        <v>1560459322</v>
      </c>
    </row>
    <row r="59" spans="1:12" ht="13.5">
      <c r="A59" s="77" t="s">
        <v>26</v>
      </c>
      <c r="B59" s="39"/>
      <c r="C59" s="11">
        <v>574977998</v>
      </c>
      <c r="D59" s="11">
        <v>583153998</v>
      </c>
      <c r="E59" s="12"/>
      <c r="F59" s="13">
        <v>131591734</v>
      </c>
      <c r="G59" s="11">
        <v>131591734</v>
      </c>
      <c r="H59" s="11"/>
      <c r="I59" s="14">
        <v>581877000</v>
      </c>
      <c r="J59" s="15">
        <v>139750420</v>
      </c>
      <c r="K59" s="11">
        <v>147995695</v>
      </c>
      <c r="L59" s="12">
        <v>155987463</v>
      </c>
    </row>
    <row r="60" spans="1:12" ht="13.5">
      <c r="A60" s="77" t="s">
        <v>27</v>
      </c>
      <c r="B60" s="39"/>
      <c r="C60" s="6">
        <v>1013179000</v>
      </c>
      <c r="D60" s="6">
        <v>1015414000</v>
      </c>
      <c r="E60" s="7"/>
      <c r="F60" s="8">
        <v>1017445843</v>
      </c>
      <c r="G60" s="6">
        <v>1016406843</v>
      </c>
      <c r="H60" s="6"/>
      <c r="I60" s="9">
        <v>1015368000</v>
      </c>
      <c r="J60" s="10">
        <v>1079423587</v>
      </c>
      <c r="K60" s="6">
        <v>1143109579</v>
      </c>
      <c r="L60" s="7">
        <v>1204837496</v>
      </c>
    </row>
    <row r="61" spans="1:12" ht="13.5">
      <c r="A61" s="77" t="s">
        <v>28</v>
      </c>
      <c r="B61" s="39" t="s">
        <v>29</v>
      </c>
      <c r="C61" s="6">
        <v>22541115358</v>
      </c>
      <c r="D61" s="6">
        <v>20374539475</v>
      </c>
      <c r="E61" s="7">
        <v>1686629000</v>
      </c>
      <c r="F61" s="8">
        <v>41528461030</v>
      </c>
      <c r="G61" s="6">
        <v>41497441765</v>
      </c>
      <c r="H61" s="6"/>
      <c r="I61" s="9">
        <v>13233329414</v>
      </c>
      <c r="J61" s="10">
        <v>44116400569</v>
      </c>
      <c r="K61" s="6">
        <v>46786963050</v>
      </c>
      <c r="L61" s="7">
        <v>48859308358</v>
      </c>
    </row>
    <row r="62" spans="1:12" ht="13.5">
      <c r="A62" s="81" t="s">
        <v>30</v>
      </c>
      <c r="B62" s="39"/>
      <c r="C62" s="6"/>
      <c r="D62" s="6"/>
      <c r="E62" s="7">
        <v>20198000</v>
      </c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15246000</v>
      </c>
      <c r="D63" s="6">
        <v>23742000</v>
      </c>
      <c r="E63" s="7">
        <v>1212000</v>
      </c>
      <c r="F63" s="8"/>
      <c r="G63" s="6">
        <v>25623000</v>
      </c>
      <c r="H63" s="6"/>
      <c r="I63" s="9">
        <v>26736000</v>
      </c>
      <c r="J63" s="10">
        <v>27211626</v>
      </c>
      <c r="K63" s="6">
        <v>28817112</v>
      </c>
      <c r="L63" s="7">
        <v>30373236</v>
      </c>
    </row>
    <row r="64" spans="1:12" ht="13.5">
      <c r="A64" s="77" t="s">
        <v>32</v>
      </c>
      <c r="B64" s="39"/>
      <c r="C64" s="6">
        <v>622068002</v>
      </c>
      <c r="D64" s="6">
        <v>760937002</v>
      </c>
      <c r="E64" s="7">
        <v>120886000</v>
      </c>
      <c r="F64" s="8">
        <v>1186212000</v>
      </c>
      <c r="G64" s="6">
        <v>1249935000</v>
      </c>
      <c r="H64" s="6"/>
      <c r="I64" s="9">
        <v>886245000</v>
      </c>
      <c r="J64" s="10">
        <v>1327430970</v>
      </c>
      <c r="K64" s="6">
        <v>1405749397</v>
      </c>
      <c r="L64" s="7">
        <v>1481659864</v>
      </c>
    </row>
    <row r="65" spans="1:12" ht="13.5">
      <c r="A65" s="70" t="s">
        <v>40</v>
      </c>
      <c r="B65" s="71"/>
      <c r="C65" s="72">
        <f>SUM(C57:C64)</f>
        <v>49628637390</v>
      </c>
      <c r="D65" s="72">
        <f aca="true" t="shared" si="8" ref="D65:L65">SUM(D57:D64)</f>
        <v>57515404002</v>
      </c>
      <c r="E65" s="73">
        <f t="shared" si="8"/>
        <v>63294542000</v>
      </c>
      <c r="F65" s="74">
        <f t="shared" si="8"/>
        <v>68009182000</v>
      </c>
      <c r="G65" s="72">
        <f t="shared" si="8"/>
        <v>68121083483</v>
      </c>
      <c r="H65" s="72">
        <f>SUM(H57:H64)</f>
        <v>0</v>
      </c>
      <c r="I65" s="75">
        <f t="shared" si="8"/>
        <v>67916530995</v>
      </c>
      <c r="J65" s="82">
        <f t="shared" si="8"/>
        <v>73453965419</v>
      </c>
      <c r="K65" s="72">
        <f t="shared" si="8"/>
        <v>78039071847</v>
      </c>
      <c r="L65" s="73">
        <f t="shared" si="8"/>
        <v>81675141614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2124347000</v>
      </c>
      <c r="D68" s="60">
        <v>2391017594</v>
      </c>
      <c r="E68" s="61">
        <v>2794082000</v>
      </c>
      <c r="F68" s="62">
        <v>3567343000</v>
      </c>
      <c r="G68" s="60">
        <v>3567343000</v>
      </c>
      <c r="H68" s="60"/>
      <c r="I68" s="63">
        <v>2905690244</v>
      </c>
      <c r="J68" s="64">
        <v>3983224000</v>
      </c>
      <c r="K68" s="60">
        <v>4401328847</v>
      </c>
      <c r="L68" s="61">
        <v>4882522000</v>
      </c>
    </row>
    <row r="69" spans="1:12" ht="13.5">
      <c r="A69" s="84" t="s">
        <v>43</v>
      </c>
      <c r="B69" s="39" t="s">
        <v>44</v>
      </c>
      <c r="C69" s="60">
        <f>SUM(C75:C79)</f>
        <v>2483465000</v>
      </c>
      <c r="D69" s="60">
        <f aca="true" t="shared" si="9" ref="D69:L69">SUM(D75:D79)</f>
        <v>3440695000</v>
      </c>
      <c r="E69" s="61">
        <f t="shared" si="9"/>
        <v>3647136755</v>
      </c>
      <c r="F69" s="62">
        <f t="shared" si="9"/>
        <v>4780351502</v>
      </c>
      <c r="G69" s="60">
        <f t="shared" si="9"/>
        <v>4780351502</v>
      </c>
      <c r="H69" s="60">
        <f>SUM(H75:H79)</f>
        <v>2783038947</v>
      </c>
      <c r="I69" s="63">
        <f t="shared" si="9"/>
        <v>1867828000</v>
      </c>
      <c r="J69" s="64">
        <f t="shared" si="9"/>
        <v>4354709000</v>
      </c>
      <c r="K69" s="60">
        <f t="shared" si="9"/>
        <v>4616637364</v>
      </c>
      <c r="L69" s="61">
        <f t="shared" si="9"/>
        <v>4944386071</v>
      </c>
    </row>
    <row r="70" spans="1:12" ht="13.5">
      <c r="A70" s="79" t="s">
        <v>19</v>
      </c>
      <c r="B70" s="47"/>
      <c r="C70" s="6">
        <v>688376000</v>
      </c>
      <c r="D70" s="6">
        <v>738700000</v>
      </c>
      <c r="E70" s="7"/>
      <c r="F70" s="8">
        <v>920781720</v>
      </c>
      <c r="G70" s="6">
        <v>920781720</v>
      </c>
      <c r="H70" s="6"/>
      <c r="I70" s="9"/>
      <c r="J70" s="10">
        <v>961126000</v>
      </c>
      <c r="K70" s="6">
        <v>1023782000</v>
      </c>
      <c r="L70" s="7">
        <v>1087706000</v>
      </c>
    </row>
    <row r="71" spans="1:12" ht="13.5">
      <c r="A71" s="79" t="s">
        <v>20</v>
      </c>
      <c r="B71" s="47"/>
      <c r="C71" s="6">
        <v>367407000</v>
      </c>
      <c r="D71" s="6">
        <v>612270000</v>
      </c>
      <c r="E71" s="7"/>
      <c r="F71" s="8">
        <v>687427939</v>
      </c>
      <c r="G71" s="6">
        <v>687427939</v>
      </c>
      <c r="H71" s="6"/>
      <c r="I71" s="9"/>
      <c r="J71" s="10">
        <v>1083058000</v>
      </c>
      <c r="K71" s="6">
        <v>1234989000</v>
      </c>
      <c r="L71" s="7">
        <v>1325143000</v>
      </c>
    </row>
    <row r="72" spans="1:12" ht="13.5">
      <c r="A72" s="79" t="s">
        <v>21</v>
      </c>
      <c r="B72" s="47"/>
      <c r="C72" s="6">
        <v>293134000</v>
      </c>
      <c r="D72" s="6">
        <v>408399000</v>
      </c>
      <c r="E72" s="7"/>
      <c r="F72" s="8">
        <v>511918000</v>
      </c>
      <c r="G72" s="6">
        <v>511918000</v>
      </c>
      <c r="H72" s="6"/>
      <c r="I72" s="9"/>
      <c r="J72" s="10">
        <v>617233000</v>
      </c>
      <c r="K72" s="6">
        <v>657859000</v>
      </c>
      <c r="L72" s="7">
        <v>699341000</v>
      </c>
    </row>
    <row r="73" spans="1:12" ht="13.5">
      <c r="A73" s="79" t="s">
        <v>22</v>
      </c>
      <c r="B73" s="47"/>
      <c r="C73" s="6">
        <v>259248000</v>
      </c>
      <c r="D73" s="6">
        <v>361296000</v>
      </c>
      <c r="E73" s="7"/>
      <c r="F73" s="8">
        <v>449548540</v>
      </c>
      <c r="G73" s="6">
        <v>449548540</v>
      </c>
      <c r="H73" s="6"/>
      <c r="I73" s="9"/>
      <c r="J73" s="10">
        <v>543298000</v>
      </c>
      <c r="K73" s="6">
        <v>579049000</v>
      </c>
      <c r="L73" s="7">
        <v>615553000</v>
      </c>
    </row>
    <row r="74" spans="1:12" ht="13.5">
      <c r="A74" s="79" t="s">
        <v>23</v>
      </c>
      <c r="B74" s="47"/>
      <c r="C74" s="6">
        <v>69889000</v>
      </c>
      <c r="D74" s="6">
        <v>137370000</v>
      </c>
      <c r="E74" s="7"/>
      <c r="F74" s="8">
        <v>180141700</v>
      </c>
      <c r="G74" s="6">
        <v>180141700</v>
      </c>
      <c r="H74" s="6"/>
      <c r="I74" s="9"/>
      <c r="J74" s="10">
        <v>91056000</v>
      </c>
      <c r="K74" s="6">
        <v>96327000</v>
      </c>
      <c r="L74" s="7">
        <v>101905000</v>
      </c>
    </row>
    <row r="75" spans="1:12" ht="13.5">
      <c r="A75" s="85" t="s">
        <v>24</v>
      </c>
      <c r="B75" s="47"/>
      <c r="C75" s="21">
        <f>SUM(C70:C74)</f>
        <v>1678054000</v>
      </c>
      <c r="D75" s="21">
        <f aca="true" t="shared" si="10" ref="D75:L75">SUM(D70:D74)</f>
        <v>2258035000</v>
      </c>
      <c r="E75" s="22">
        <f t="shared" si="10"/>
        <v>0</v>
      </c>
      <c r="F75" s="23">
        <f t="shared" si="10"/>
        <v>2749817899</v>
      </c>
      <c r="G75" s="21">
        <f t="shared" si="10"/>
        <v>2749817899</v>
      </c>
      <c r="H75" s="21">
        <f>SUM(H70:H74)</f>
        <v>0</v>
      </c>
      <c r="I75" s="24">
        <f t="shared" si="10"/>
        <v>0</v>
      </c>
      <c r="J75" s="25">
        <f t="shared" si="10"/>
        <v>3295771000</v>
      </c>
      <c r="K75" s="21">
        <f t="shared" si="10"/>
        <v>3592006000</v>
      </c>
      <c r="L75" s="22">
        <f t="shared" si="10"/>
        <v>3829648000</v>
      </c>
    </row>
    <row r="76" spans="1:12" ht="13.5">
      <c r="A76" s="86" t="s">
        <v>25</v>
      </c>
      <c r="B76" s="39"/>
      <c r="C76" s="6">
        <v>115324000</v>
      </c>
      <c r="D76" s="6">
        <v>158966000</v>
      </c>
      <c r="E76" s="7"/>
      <c r="F76" s="8">
        <v>207466254</v>
      </c>
      <c r="G76" s="6">
        <v>207466254</v>
      </c>
      <c r="H76" s="6"/>
      <c r="I76" s="9"/>
      <c r="J76" s="10">
        <v>19058000</v>
      </c>
      <c r="K76" s="6">
        <v>20401000</v>
      </c>
      <c r="L76" s="7">
        <v>21842000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690087000</v>
      </c>
      <c r="D79" s="6">
        <v>1023694000</v>
      </c>
      <c r="E79" s="7">
        <v>3647136755</v>
      </c>
      <c r="F79" s="8">
        <v>1823067349</v>
      </c>
      <c r="G79" s="6">
        <v>1823067349</v>
      </c>
      <c r="H79" s="6">
        <v>2783038947</v>
      </c>
      <c r="I79" s="9">
        <v>1867828000</v>
      </c>
      <c r="J79" s="10">
        <v>1039880000</v>
      </c>
      <c r="K79" s="6">
        <v>1004230364</v>
      </c>
      <c r="L79" s="7">
        <v>1092896071</v>
      </c>
    </row>
    <row r="80" spans="1:12" ht="13.5">
      <c r="A80" s="87" t="s">
        <v>46</v>
      </c>
      <c r="B80" s="71"/>
      <c r="C80" s="72">
        <f>SUM(C68:C69)</f>
        <v>4607812000</v>
      </c>
      <c r="D80" s="72">
        <f aca="true" t="shared" si="11" ref="D80:L80">SUM(D68:D69)</f>
        <v>5831712594</v>
      </c>
      <c r="E80" s="73">
        <f t="shared" si="11"/>
        <v>6441218755</v>
      </c>
      <c r="F80" s="74">
        <f t="shared" si="11"/>
        <v>8347694502</v>
      </c>
      <c r="G80" s="72">
        <f t="shared" si="11"/>
        <v>8347694502</v>
      </c>
      <c r="H80" s="72">
        <f>SUM(H68:H69)</f>
        <v>2783038947</v>
      </c>
      <c r="I80" s="75">
        <f t="shared" si="11"/>
        <v>4773518244</v>
      </c>
      <c r="J80" s="76">
        <f t="shared" si="11"/>
        <v>8337933000</v>
      </c>
      <c r="K80" s="72">
        <f t="shared" si="11"/>
        <v>9017966211</v>
      </c>
      <c r="L80" s="73">
        <f t="shared" si="11"/>
        <v>9826908071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60</v>
      </c>
      <c r="B82" s="94"/>
      <c r="C82" s="95">
        <f aca="true" t="shared" si="12" ref="C82:L82">IF(ISERROR(C20/C5),0,(C20/C5))</f>
        <v>1.0675324224580458</v>
      </c>
      <c r="D82" s="95">
        <f t="shared" si="12"/>
        <v>1.0020086861174116</v>
      </c>
      <c r="E82" s="96">
        <f t="shared" si="12"/>
        <v>0.8176816140495534</v>
      </c>
      <c r="F82" s="97">
        <f t="shared" si="12"/>
        <v>0.2768605058949256</v>
      </c>
      <c r="G82" s="95">
        <f t="shared" si="12"/>
        <v>0.325291921679365</v>
      </c>
      <c r="H82" s="95">
        <f t="shared" si="12"/>
        <v>0</v>
      </c>
      <c r="I82" s="98">
        <f t="shared" si="12"/>
        <v>0.8495364355077809</v>
      </c>
      <c r="J82" s="99">
        <f t="shared" si="12"/>
        <v>1.5640072927288828</v>
      </c>
      <c r="K82" s="95">
        <f t="shared" si="12"/>
        <v>1.1936929806485799</v>
      </c>
      <c r="L82" s="96">
        <f t="shared" si="12"/>
        <v>1.170022267314205</v>
      </c>
    </row>
    <row r="83" spans="1:12" ht="13.5">
      <c r="A83" s="93" t="s">
        <v>61</v>
      </c>
      <c r="B83" s="94"/>
      <c r="C83" s="95">
        <f aca="true" t="shared" si="13" ref="C83:L83">IF(ISERROR(C20/C68),0,(C20/C68))</f>
        <v>1.890651103609721</v>
      </c>
      <c r="D83" s="95">
        <f t="shared" si="13"/>
        <v>1.8692908957323213</v>
      </c>
      <c r="E83" s="96">
        <f t="shared" si="13"/>
        <v>1.4396123660651334</v>
      </c>
      <c r="F83" s="97">
        <f t="shared" si="13"/>
        <v>0.5800748624396365</v>
      </c>
      <c r="G83" s="95">
        <f t="shared" si="13"/>
        <v>0.6815477928531123</v>
      </c>
      <c r="H83" s="95">
        <f t="shared" si="13"/>
        <v>0</v>
      </c>
      <c r="I83" s="98">
        <f t="shared" si="13"/>
        <v>1.2221923865880593</v>
      </c>
      <c r="J83" s="99">
        <f t="shared" si="13"/>
        <v>1.315372255740576</v>
      </c>
      <c r="K83" s="95">
        <f t="shared" si="13"/>
        <v>1.1684183744882537</v>
      </c>
      <c r="L83" s="96">
        <f t="shared" si="13"/>
        <v>0.9892869641959626</v>
      </c>
    </row>
    <row r="84" spans="1:12" ht="13.5">
      <c r="A84" s="93" t="s">
        <v>62</v>
      </c>
      <c r="B84" s="94"/>
      <c r="C84" s="95">
        <f aca="true" t="shared" si="14" ref="C84:L84">IF(ISERROR(ROUND(C69/C65,3)),0,(ROUND(C69/C65,3)))</f>
        <v>0.05</v>
      </c>
      <c r="D84" s="95">
        <f t="shared" si="14"/>
        <v>0.06</v>
      </c>
      <c r="E84" s="96">
        <f t="shared" si="14"/>
        <v>0.058</v>
      </c>
      <c r="F84" s="97">
        <f t="shared" si="14"/>
        <v>0.07</v>
      </c>
      <c r="G84" s="95">
        <f t="shared" si="14"/>
        <v>0.07</v>
      </c>
      <c r="H84" s="95">
        <f t="shared" si="14"/>
        <v>0</v>
      </c>
      <c r="I84" s="98">
        <f t="shared" si="14"/>
        <v>0.028</v>
      </c>
      <c r="J84" s="99">
        <f t="shared" si="14"/>
        <v>0.059</v>
      </c>
      <c r="K84" s="95">
        <f t="shared" si="14"/>
        <v>0.059</v>
      </c>
      <c r="L84" s="96">
        <f t="shared" si="14"/>
        <v>0.061</v>
      </c>
    </row>
    <row r="85" spans="1:12" ht="13.5">
      <c r="A85" s="93" t="s">
        <v>63</v>
      </c>
      <c r="B85" s="94"/>
      <c r="C85" s="95">
        <f aca="true" t="shared" si="15" ref="C85:L85">IF(ISERROR(ROUND((C20+C69)/C65,2)),0,(ROUND((C20+C69)/C65,2)))</f>
        <v>0.13</v>
      </c>
      <c r="D85" s="95">
        <f t="shared" si="15"/>
        <v>0.14</v>
      </c>
      <c r="E85" s="96">
        <f t="shared" si="15"/>
        <v>0.12</v>
      </c>
      <c r="F85" s="97">
        <f t="shared" si="15"/>
        <v>0.1</v>
      </c>
      <c r="G85" s="95">
        <f t="shared" si="15"/>
        <v>0.11</v>
      </c>
      <c r="H85" s="95">
        <f t="shared" si="15"/>
        <v>0</v>
      </c>
      <c r="I85" s="98">
        <f t="shared" si="15"/>
        <v>0.08</v>
      </c>
      <c r="J85" s="99">
        <f t="shared" si="15"/>
        <v>0.13</v>
      </c>
      <c r="K85" s="95">
        <f t="shared" si="15"/>
        <v>0.13</v>
      </c>
      <c r="L85" s="96">
        <f t="shared" si="15"/>
        <v>0.12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828444750</v>
      </c>
      <c r="D89" s="6">
        <v>869420000</v>
      </c>
      <c r="E89" s="7">
        <v>449437000</v>
      </c>
      <c r="F89" s="8">
        <v>1270957000</v>
      </c>
      <c r="G89" s="6">
        <v>1270957000</v>
      </c>
      <c r="H89" s="6">
        <v>882281100</v>
      </c>
      <c r="I89" s="9">
        <v>1270957000</v>
      </c>
      <c r="J89" s="10">
        <v>1286772000</v>
      </c>
      <c r="K89" s="6">
        <v>1377501000</v>
      </c>
      <c r="L89" s="26">
        <v>1468743000</v>
      </c>
    </row>
    <row r="90" spans="1:12" ht="13.5">
      <c r="A90" s="86" t="s">
        <v>49</v>
      </c>
      <c r="B90" s="94"/>
      <c r="C90" s="11">
        <v>980015346</v>
      </c>
      <c r="D90" s="11">
        <v>1076955943</v>
      </c>
      <c r="E90" s="12">
        <v>1367084454</v>
      </c>
      <c r="F90" s="13">
        <v>2171653501</v>
      </c>
      <c r="G90" s="11">
        <v>2171653501</v>
      </c>
      <c r="H90" s="11">
        <v>360176289</v>
      </c>
      <c r="I90" s="14">
        <v>2171653501</v>
      </c>
      <c r="J90" s="15">
        <v>1969941000</v>
      </c>
      <c r="K90" s="11">
        <v>2157763364</v>
      </c>
      <c r="L90" s="27">
        <v>2333370071</v>
      </c>
    </row>
    <row r="91" spans="1:12" ht="13.5">
      <c r="A91" s="86" t="s">
        <v>50</v>
      </c>
      <c r="B91" s="94"/>
      <c r="C91" s="6">
        <v>307420000</v>
      </c>
      <c r="D91" s="6">
        <v>322429000</v>
      </c>
      <c r="E91" s="7">
        <v>325043000</v>
      </c>
      <c r="F91" s="8">
        <v>1023134000</v>
      </c>
      <c r="G91" s="6">
        <v>1023134000</v>
      </c>
      <c r="H91" s="6">
        <v>1064836042</v>
      </c>
      <c r="I91" s="9">
        <v>1023134000</v>
      </c>
      <c r="J91" s="10">
        <v>766430000</v>
      </c>
      <c r="K91" s="6">
        <v>730383000</v>
      </c>
      <c r="L91" s="26">
        <v>771746000</v>
      </c>
    </row>
    <row r="92" spans="1:12" ht="13.5">
      <c r="A92" s="86" t="s">
        <v>51</v>
      </c>
      <c r="B92" s="94"/>
      <c r="C92" s="6">
        <v>367584654</v>
      </c>
      <c r="D92" s="6">
        <v>1171890057</v>
      </c>
      <c r="E92" s="7">
        <v>1505572246</v>
      </c>
      <c r="F92" s="8">
        <v>314607000</v>
      </c>
      <c r="G92" s="6">
        <v>314607000</v>
      </c>
      <c r="H92" s="6">
        <v>475745211</v>
      </c>
      <c r="I92" s="9">
        <v>314607000</v>
      </c>
      <c r="J92" s="10">
        <v>331566000</v>
      </c>
      <c r="K92" s="6">
        <v>350990000</v>
      </c>
      <c r="L92" s="26">
        <v>370527000</v>
      </c>
    </row>
    <row r="93" spans="1:12" ht="13.5">
      <c r="A93" s="87" t="s">
        <v>72</v>
      </c>
      <c r="B93" s="71"/>
      <c r="C93" s="72">
        <f>SUM(C89:C92)</f>
        <v>2483464750</v>
      </c>
      <c r="D93" s="72">
        <f aca="true" t="shared" si="16" ref="D93:L93">SUM(D89:D92)</f>
        <v>3440695000</v>
      </c>
      <c r="E93" s="73">
        <f t="shared" si="16"/>
        <v>3647136700</v>
      </c>
      <c r="F93" s="74">
        <f t="shared" si="16"/>
        <v>4780351501</v>
      </c>
      <c r="G93" s="72">
        <f t="shared" si="16"/>
        <v>4780351501</v>
      </c>
      <c r="H93" s="72">
        <f>SUM(H89:H92)</f>
        <v>2783038642</v>
      </c>
      <c r="I93" s="75">
        <f t="shared" si="16"/>
        <v>4780351501</v>
      </c>
      <c r="J93" s="76">
        <f t="shared" si="16"/>
        <v>4354709000</v>
      </c>
      <c r="K93" s="72">
        <f t="shared" si="16"/>
        <v>4616637364</v>
      </c>
      <c r="L93" s="121">
        <f t="shared" si="16"/>
        <v>4944386071</v>
      </c>
    </row>
    <row r="94" spans="1:12" ht="13.5">
      <c r="A94" s="1" t="s">
        <v>64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67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68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69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2029959372</v>
      </c>
      <c r="D5" s="40">
        <f aca="true" t="shared" si="0" ref="D5:L5">SUM(D11:D18)</f>
        <v>2022439731</v>
      </c>
      <c r="E5" s="41">
        <f t="shared" si="0"/>
        <v>2015879080</v>
      </c>
      <c r="F5" s="42">
        <f t="shared" si="0"/>
        <v>2981128485</v>
      </c>
      <c r="G5" s="40">
        <f t="shared" si="0"/>
        <v>2981128485</v>
      </c>
      <c r="H5" s="40">
        <f>SUM(H11:H18)</f>
        <v>1704305351</v>
      </c>
      <c r="I5" s="43">
        <f t="shared" si="0"/>
        <v>1659984248</v>
      </c>
      <c r="J5" s="44">
        <f t="shared" si="0"/>
        <v>2658390901</v>
      </c>
      <c r="K5" s="40">
        <f t="shared" si="0"/>
        <v>2539764258</v>
      </c>
      <c r="L5" s="41">
        <f t="shared" si="0"/>
        <v>2511827713</v>
      </c>
    </row>
    <row r="6" spans="1:12" ht="13.5">
      <c r="A6" s="46" t="s">
        <v>19</v>
      </c>
      <c r="B6" s="47"/>
      <c r="C6" s="6">
        <v>1381918235</v>
      </c>
      <c r="D6" s="6">
        <v>1471211357</v>
      </c>
      <c r="E6" s="7">
        <v>1347676171</v>
      </c>
      <c r="F6" s="8">
        <v>1155536135</v>
      </c>
      <c r="G6" s="6">
        <v>1155536135</v>
      </c>
      <c r="H6" s="6">
        <v>1096932571</v>
      </c>
      <c r="I6" s="9">
        <v>1052611466</v>
      </c>
      <c r="J6" s="10">
        <v>902146894</v>
      </c>
      <c r="K6" s="6">
        <v>584040524</v>
      </c>
      <c r="L6" s="7">
        <v>760232816</v>
      </c>
    </row>
    <row r="7" spans="1:12" ht="13.5">
      <c r="A7" s="46" t="s">
        <v>20</v>
      </c>
      <c r="B7" s="47"/>
      <c r="C7" s="6">
        <v>191232110</v>
      </c>
      <c r="D7" s="6">
        <v>96855000</v>
      </c>
      <c r="E7" s="7">
        <v>100016462</v>
      </c>
      <c r="F7" s="8">
        <v>1126000000</v>
      </c>
      <c r="G7" s="6">
        <v>1126000000</v>
      </c>
      <c r="H7" s="6">
        <v>160242482</v>
      </c>
      <c r="I7" s="9">
        <v>160242483</v>
      </c>
      <c r="J7" s="10">
        <v>435200000</v>
      </c>
      <c r="K7" s="6">
        <v>653700788</v>
      </c>
      <c r="L7" s="7">
        <v>635944607</v>
      </c>
    </row>
    <row r="8" spans="1:12" ht="13.5">
      <c r="A8" s="46" t="s">
        <v>21</v>
      </c>
      <c r="B8" s="47"/>
      <c r="C8" s="6">
        <v>49370974</v>
      </c>
      <c r="D8" s="6">
        <v>48643662</v>
      </c>
      <c r="E8" s="7">
        <v>68165538</v>
      </c>
      <c r="F8" s="8">
        <v>68000000</v>
      </c>
      <c r="G8" s="6">
        <v>68000000</v>
      </c>
      <c r="H8" s="6">
        <v>39379145</v>
      </c>
      <c r="I8" s="9">
        <v>39379145</v>
      </c>
      <c r="J8" s="10">
        <v>156475358</v>
      </c>
      <c r="K8" s="6">
        <v>190673000</v>
      </c>
      <c r="L8" s="7">
        <v>230500000</v>
      </c>
    </row>
    <row r="9" spans="1:12" ht="13.5">
      <c r="A9" s="46" t="s">
        <v>22</v>
      </c>
      <c r="B9" s="47"/>
      <c r="C9" s="6">
        <v>3919403</v>
      </c>
      <c r="D9" s="6">
        <v>1500000</v>
      </c>
      <c r="E9" s="7"/>
      <c r="F9" s="8"/>
      <c r="G9" s="6"/>
      <c r="H9" s="6"/>
      <c r="I9" s="9"/>
      <c r="J9" s="10">
        <v>30000000</v>
      </c>
      <c r="K9" s="6">
        <v>43772980</v>
      </c>
      <c r="L9" s="7">
        <v>7000000</v>
      </c>
    </row>
    <row r="10" spans="1:12" ht="13.5">
      <c r="A10" s="46" t="s">
        <v>23</v>
      </c>
      <c r="B10" s="47"/>
      <c r="C10" s="6">
        <v>110504769</v>
      </c>
      <c r="D10" s="6">
        <v>151936401</v>
      </c>
      <c r="E10" s="7">
        <v>258290156</v>
      </c>
      <c r="F10" s="8">
        <v>305950000</v>
      </c>
      <c r="G10" s="6">
        <v>305950000</v>
      </c>
      <c r="H10" s="6">
        <v>167156995</v>
      </c>
      <c r="I10" s="9">
        <v>167156995</v>
      </c>
      <c r="J10" s="10">
        <v>63050000</v>
      </c>
      <c r="K10" s="6">
        <v>84723199</v>
      </c>
      <c r="L10" s="7">
        <v>66714290</v>
      </c>
    </row>
    <row r="11" spans="1:12" ht="13.5">
      <c r="A11" s="48" t="s">
        <v>24</v>
      </c>
      <c r="B11" s="47"/>
      <c r="C11" s="21">
        <f>SUM(C6:C10)</f>
        <v>1736945491</v>
      </c>
      <c r="D11" s="21">
        <f aca="true" t="shared" si="1" ref="D11:L11">SUM(D6:D10)</f>
        <v>1770146420</v>
      </c>
      <c r="E11" s="22">
        <f t="shared" si="1"/>
        <v>1774148327</v>
      </c>
      <c r="F11" s="23">
        <f t="shared" si="1"/>
        <v>2655486135</v>
      </c>
      <c r="G11" s="21">
        <f t="shared" si="1"/>
        <v>2655486135</v>
      </c>
      <c r="H11" s="21">
        <f>SUM(H6:H10)</f>
        <v>1463711193</v>
      </c>
      <c r="I11" s="24">
        <f t="shared" si="1"/>
        <v>1419390089</v>
      </c>
      <c r="J11" s="25">
        <f t="shared" si="1"/>
        <v>1586872252</v>
      </c>
      <c r="K11" s="21">
        <f t="shared" si="1"/>
        <v>1556910491</v>
      </c>
      <c r="L11" s="22">
        <f t="shared" si="1"/>
        <v>1700391713</v>
      </c>
    </row>
    <row r="12" spans="1:12" ht="13.5">
      <c r="A12" s="49" t="s">
        <v>25</v>
      </c>
      <c r="B12" s="39"/>
      <c r="C12" s="6">
        <v>251568413</v>
      </c>
      <c r="D12" s="6">
        <v>149404637</v>
      </c>
      <c r="E12" s="7">
        <v>175429575</v>
      </c>
      <c r="F12" s="8">
        <v>195400000</v>
      </c>
      <c r="G12" s="6">
        <v>195400000</v>
      </c>
      <c r="H12" s="6">
        <v>143203113</v>
      </c>
      <c r="I12" s="9">
        <v>143203113</v>
      </c>
      <c r="J12" s="10">
        <v>193812146</v>
      </c>
      <c r="K12" s="6">
        <v>199000000</v>
      </c>
      <c r="L12" s="7">
        <v>196936000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-1832239</v>
      </c>
      <c r="D14" s="6"/>
      <c r="E14" s="7">
        <v>8937449</v>
      </c>
      <c r="F14" s="8">
        <v>64258750</v>
      </c>
      <c r="G14" s="6">
        <v>64258750</v>
      </c>
      <c r="H14" s="6">
        <v>56536801</v>
      </c>
      <c r="I14" s="9">
        <v>56536802</v>
      </c>
      <c r="J14" s="10">
        <v>575000000</v>
      </c>
      <c r="K14" s="6">
        <v>633000000</v>
      </c>
      <c r="L14" s="7">
        <v>561000000</v>
      </c>
    </row>
    <row r="15" spans="1:12" ht="13.5">
      <c r="A15" s="49" t="s">
        <v>28</v>
      </c>
      <c r="B15" s="39" t="s">
        <v>29</v>
      </c>
      <c r="C15" s="6">
        <v>43277707</v>
      </c>
      <c r="D15" s="6">
        <v>102888674</v>
      </c>
      <c r="E15" s="7">
        <v>32363729</v>
      </c>
      <c r="F15" s="8">
        <v>15783600</v>
      </c>
      <c r="G15" s="6">
        <v>15783600</v>
      </c>
      <c r="H15" s="6">
        <v>19459024</v>
      </c>
      <c r="I15" s="9">
        <v>19459024</v>
      </c>
      <c r="J15" s="10">
        <v>288706503</v>
      </c>
      <c r="K15" s="6">
        <v>150853767</v>
      </c>
      <c r="L15" s="7">
        <v>53500000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25000000</v>
      </c>
      <c r="F18" s="18">
        <v>50200000</v>
      </c>
      <c r="G18" s="16">
        <v>50200000</v>
      </c>
      <c r="H18" s="16">
        <v>21395220</v>
      </c>
      <c r="I18" s="19">
        <v>21395220</v>
      </c>
      <c r="J18" s="20">
        <v>14000000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2198623138</v>
      </c>
      <c r="D20" s="53">
        <f aca="true" t="shared" si="2" ref="D20:L20">SUM(D26:D33)</f>
        <v>2092477851</v>
      </c>
      <c r="E20" s="54">
        <f t="shared" si="2"/>
        <v>1952715107</v>
      </c>
      <c r="F20" s="55">
        <f t="shared" si="2"/>
        <v>1484080202</v>
      </c>
      <c r="G20" s="53">
        <f t="shared" si="2"/>
        <v>1484080202</v>
      </c>
      <c r="H20" s="53">
        <f>SUM(H26:H33)</f>
        <v>1463123196</v>
      </c>
      <c r="I20" s="56">
        <f t="shared" si="2"/>
        <v>1534650025</v>
      </c>
      <c r="J20" s="57">
        <f t="shared" si="2"/>
        <v>1201893139</v>
      </c>
      <c r="K20" s="53">
        <f t="shared" si="2"/>
        <v>1284171252</v>
      </c>
      <c r="L20" s="54">
        <f t="shared" si="2"/>
        <v>1894452997</v>
      </c>
    </row>
    <row r="21" spans="1:12" ht="13.5">
      <c r="A21" s="46" t="s">
        <v>19</v>
      </c>
      <c r="B21" s="47"/>
      <c r="C21" s="6">
        <v>132387927</v>
      </c>
      <c r="D21" s="6">
        <v>31807856</v>
      </c>
      <c r="E21" s="7">
        <v>63502106</v>
      </c>
      <c r="F21" s="8">
        <v>15472857</v>
      </c>
      <c r="G21" s="6">
        <v>15472857</v>
      </c>
      <c r="H21" s="6">
        <v>1088044</v>
      </c>
      <c r="I21" s="9">
        <v>1088044</v>
      </c>
      <c r="J21" s="10">
        <v>249229160</v>
      </c>
      <c r="K21" s="6">
        <v>236515232</v>
      </c>
      <c r="L21" s="7">
        <v>287452997</v>
      </c>
    </row>
    <row r="22" spans="1:12" ht="13.5">
      <c r="A22" s="46" t="s">
        <v>20</v>
      </c>
      <c r="B22" s="47"/>
      <c r="C22" s="6">
        <v>229347799</v>
      </c>
      <c r="D22" s="6">
        <v>454213391</v>
      </c>
      <c r="E22" s="7">
        <v>330967827</v>
      </c>
      <c r="F22" s="8">
        <v>302664750</v>
      </c>
      <c r="G22" s="6">
        <v>302664750</v>
      </c>
      <c r="H22" s="6">
        <v>331745252</v>
      </c>
      <c r="I22" s="9">
        <v>331745253</v>
      </c>
      <c r="J22" s="10">
        <v>35000000</v>
      </c>
      <c r="K22" s="6">
        <v>85951000</v>
      </c>
      <c r="L22" s="7">
        <v>65200000</v>
      </c>
    </row>
    <row r="23" spans="1:12" ht="13.5">
      <c r="A23" s="46" t="s">
        <v>21</v>
      </c>
      <c r="B23" s="47"/>
      <c r="C23" s="6">
        <v>433799158</v>
      </c>
      <c r="D23" s="6">
        <v>260612260</v>
      </c>
      <c r="E23" s="7">
        <v>402165588</v>
      </c>
      <c r="F23" s="8">
        <v>255500000</v>
      </c>
      <c r="G23" s="6">
        <v>255500000</v>
      </c>
      <c r="H23" s="6">
        <v>370506784</v>
      </c>
      <c r="I23" s="9">
        <v>370506784</v>
      </c>
      <c r="J23" s="10">
        <v>12000000</v>
      </c>
      <c r="K23" s="6">
        <v>17000000</v>
      </c>
      <c r="L23" s="7">
        <v>42000000</v>
      </c>
    </row>
    <row r="24" spans="1:12" ht="13.5">
      <c r="A24" s="46" t="s">
        <v>22</v>
      </c>
      <c r="B24" s="47"/>
      <c r="C24" s="6">
        <v>452845985</v>
      </c>
      <c r="D24" s="6">
        <v>124981782</v>
      </c>
      <c r="E24" s="7">
        <v>51201528</v>
      </c>
      <c r="F24" s="8">
        <v>60000000</v>
      </c>
      <c r="G24" s="6">
        <v>60000000</v>
      </c>
      <c r="H24" s="6">
        <v>11675308</v>
      </c>
      <c r="I24" s="9">
        <v>11675308</v>
      </c>
      <c r="J24" s="10">
        <v>18991547</v>
      </c>
      <c r="K24" s="6">
        <v>28227020</v>
      </c>
      <c r="L24" s="7">
        <v>100000000</v>
      </c>
    </row>
    <row r="25" spans="1:12" ht="13.5">
      <c r="A25" s="46" t="s">
        <v>23</v>
      </c>
      <c r="B25" s="47"/>
      <c r="C25" s="6">
        <v>47527601</v>
      </c>
      <c r="D25" s="6">
        <v>22422805</v>
      </c>
      <c r="E25" s="7">
        <v>47032139</v>
      </c>
      <c r="F25" s="8">
        <v>110097344</v>
      </c>
      <c r="G25" s="6">
        <v>110097344</v>
      </c>
      <c r="H25" s="6">
        <v>56852404</v>
      </c>
      <c r="I25" s="9">
        <v>56852404</v>
      </c>
      <c r="J25" s="10">
        <v>39500000</v>
      </c>
      <c r="K25" s="6">
        <v>72800000</v>
      </c>
      <c r="L25" s="7">
        <v>74800000</v>
      </c>
    </row>
    <row r="26" spans="1:12" ht="13.5">
      <c r="A26" s="48" t="s">
        <v>24</v>
      </c>
      <c r="B26" s="58"/>
      <c r="C26" s="21">
        <f aca="true" t="shared" si="3" ref="C26:L26">SUM(C21:C25)</f>
        <v>1295908470</v>
      </c>
      <c r="D26" s="21">
        <f t="shared" si="3"/>
        <v>894038094</v>
      </c>
      <c r="E26" s="22">
        <f t="shared" si="3"/>
        <v>894869188</v>
      </c>
      <c r="F26" s="23">
        <f t="shared" si="3"/>
        <v>743734951</v>
      </c>
      <c r="G26" s="21">
        <f t="shared" si="3"/>
        <v>743734951</v>
      </c>
      <c r="H26" s="21">
        <f>SUM(H21:H25)</f>
        <v>771867792</v>
      </c>
      <c r="I26" s="24">
        <f t="shared" si="3"/>
        <v>771867793</v>
      </c>
      <c r="J26" s="25">
        <f t="shared" si="3"/>
        <v>354720707</v>
      </c>
      <c r="K26" s="21">
        <f t="shared" si="3"/>
        <v>440493252</v>
      </c>
      <c r="L26" s="22">
        <f t="shared" si="3"/>
        <v>569452997</v>
      </c>
    </row>
    <row r="27" spans="1:12" ht="13.5">
      <c r="A27" s="49" t="s">
        <v>25</v>
      </c>
      <c r="B27" s="59"/>
      <c r="C27" s="6">
        <v>268134195</v>
      </c>
      <c r="D27" s="6">
        <v>196714138</v>
      </c>
      <c r="E27" s="7">
        <v>113636175</v>
      </c>
      <c r="F27" s="8">
        <v>55500000</v>
      </c>
      <c r="G27" s="6">
        <v>55500000</v>
      </c>
      <c r="H27" s="6">
        <v>55784157</v>
      </c>
      <c r="I27" s="9">
        <v>55784157</v>
      </c>
      <c r="J27" s="10">
        <v>81000000</v>
      </c>
      <c r="K27" s="6">
        <v>88178000</v>
      </c>
      <c r="L27" s="7">
        <v>387000000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>
        <v>451788857</v>
      </c>
      <c r="D29" s="6">
        <v>873235026</v>
      </c>
      <c r="E29" s="7">
        <v>829299972</v>
      </c>
      <c r="F29" s="8">
        <v>534845251</v>
      </c>
      <c r="G29" s="6">
        <v>534845251</v>
      </c>
      <c r="H29" s="6">
        <v>524708496</v>
      </c>
      <c r="I29" s="9">
        <v>596235323</v>
      </c>
      <c r="J29" s="10">
        <v>363422432</v>
      </c>
      <c r="K29" s="6">
        <v>375500000</v>
      </c>
      <c r="L29" s="7">
        <v>381000000</v>
      </c>
    </row>
    <row r="30" spans="1:12" ht="13.5">
      <c r="A30" s="49" t="s">
        <v>28</v>
      </c>
      <c r="B30" s="39" t="s">
        <v>29</v>
      </c>
      <c r="C30" s="6">
        <v>181015074</v>
      </c>
      <c r="D30" s="6">
        <v>128490593</v>
      </c>
      <c r="E30" s="7">
        <v>114909772</v>
      </c>
      <c r="F30" s="8">
        <v>150000000</v>
      </c>
      <c r="G30" s="6">
        <v>150000000</v>
      </c>
      <c r="H30" s="6">
        <v>110762751</v>
      </c>
      <c r="I30" s="9">
        <v>110762752</v>
      </c>
      <c r="J30" s="10">
        <v>402750000</v>
      </c>
      <c r="K30" s="6">
        <v>380000000</v>
      </c>
      <c r="L30" s="7">
        <v>557000000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>
        <v>1776542</v>
      </c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1514306162</v>
      </c>
      <c r="D36" s="6">
        <f t="shared" si="4"/>
        <v>1503019213</v>
      </c>
      <c r="E36" s="7">
        <f t="shared" si="4"/>
        <v>1411178277</v>
      </c>
      <c r="F36" s="8">
        <f t="shared" si="4"/>
        <v>1171008992</v>
      </c>
      <c r="G36" s="6">
        <f t="shared" si="4"/>
        <v>1171008992</v>
      </c>
      <c r="H36" s="6">
        <f>H6+H21</f>
        <v>1098020615</v>
      </c>
      <c r="I36" s="9">
        <f t="shared" si="4"/>
        <v>1053699510</v>
      </c>
      <c r="J36" s="10">
        <f t="shared" si="4"/>
        <v>1151376054</v>
      </c>
      <c r="K36" s="6">
        <f t="shared" si="4"/>
        <v>820555756</v>
      </c>
      <c r="L36" s="7">
        <f t="shared" si="4"/>
        <v>1047685813</v>
      </c>
    </row>
    <row r="37" spans="1:12" ht="13.5">
      <c r="A37" s="46" t="s">
        <v>20</v>
      </c>
      <c r="B37" s="47"/>
      <c r="C37" s="6">
        <f t="shared" si="4"/>
        <v>420579909</v>
      </c>
      <c r="D37" s="6">
        <f t="shared" si="4"/>
        <v>551068391</v>
      </c>
      <c r="E37" s="7">
        <f t="shared" si="4"/>
        <v>430984289</v>
      </c>
      <c r="F37" s="8">
        <f t="shared" si="4"/>
        <v>1428664750</v>
      </c>
      <c r="G37" s="6">
        <f t="shared" si="4"/>
        <v>1428664750</v>
      </c>
      <c r="H37" s="6">
        <f>H7+H22</f>
        <v>491987734</v>
      </c>
      <c r="I37" s="9">
        <f t="shared" si="4"/>
        <v>491987736</v>
      </c>
      <c r="J37" s="10">
        <f t="shared" si="4"/>
        <v>470200000</v>
      </c>
      <c r="K37" s="6">
        <f t="shared" si="4"/>
        <v>739651788</v>
      </c>
      <c r="L37" s="7">
        <f t="shared" si="4"/>
        <v>701144607</v>
      </c>
    </row>
    <row r="38" spans="1:12" ht="13.5">
      <c r="A38" s="46" t="s">
        <v>21</v>
      </c>
      <c r="B38" s="47"/>
      <c r="C38" s="6">
        <f t="shared" si="4"/>
        <v>483170132</v>
      </c>
      <c r="D38" s="6">
        <f t="shared" si="4"/>
        <v>309255922</v>
      </c>
      <c r="E38" s="7">
        <f t="shared" si="4"/>
        <v>470331126</v>
      </c>
      <c r="F38" s="8">
        <f t="shared" si="4"/>
        <v>323500000</v>
      </c>
      <c r="G38" s="6">
        <f t="shared" si="4"/>
        <v>323500000</v>
      </c>
      <c r="H38" s="6">
        <f>H8+H23</f>
        <v>409885929</v>
      </c>
      <c r="I38" s="9">
        <f t="shared" si="4"/>
        <v>409885929</v>
      </c>
      <c r="J38" s="10">
        <f t="shared" si="4"/>
        <v>168475358</v>
      </c>
      <c r="K38" s="6">
        <f t="shared" si="4"/>
        <v>207673000</v>
      </c>
      <c r="L38" s="7">
        <f t="shared" si="4"/>
        <v>272500000</v>
      </c>
    </row>
    <row r="39" spans="1:12" ht="13.5">
      <c r="A39" s="46" t="s">
        <v>22</v>
      </c>
      <c r="B39" s="47"/>
      <c r="C39" s="6">
        <f t="shared" si="4"/>
        <v>456765388</v>
      </c>
      <c r="D39" s="6">
        <f t="shared" si="4"/>
        <v>126481782</v>
      </c>
      <c r="E39" s="7">
        <f t="shared" si="4"/>
        <v>51201528</v>
      </c>
      <c r="F39" s="8">
        <f t="shared" si="4"/>
        <v>60000000</v>
      </c>
      <c r="G39" s="6">
        <f t="shared" si="4"/>
        <v>60000000</v>
      </c>
      <c r="H39" s="6">
        <f>H9+H24</f>
        <v>11675308</v>
      </c>
      <c r="I39" s="9">
        <f t="shared" si="4"/>
        <v>11675308</v>
      </c>
      <c r="J39" s="10">
        <f t="shared" si="4"/>
        <v>48991547</v>
      </c>
      <c r="K39" s="6">
        <f t="shared" si="4"/>
        <v>72000000</v>
      </c>
      <c r="L39" s="7">
        <f t="shared" si="4"/>
        <v>107000000</v>
      </c>
    </row>
    <row r="40" spans="1:12" ht="13.5">
      <c r="A40" s="46" t="s">
        <v>23</v>
      </c>
      <c r="B40" s="47"/>
      <c r="C40" s="6">
        <f t="shared" si="4"/>
        <v>158032370</v>
      </c>
      <c r="D40" s="6">
        <f t="shared" si="4"/>
        <v>174359206</v>
      </c>
      <c r="E40" s="7">
        <f t="shared" si="4"/>
        <v>305322295</v>
      </c>
      <c r="F40" s="8">
        <f t="shared" si="4"/>
        <v>416047344</v>
      </c>
      <c r="G40" s="6">
        <f t="shared" si="4"/>
        <v>416047344</v>
      </c>
      <c r="H40" s="6">
        <f>H10+H25</f>
        <v>224009399</v>
      </c>
      <c r="I40" s="9">
        <f t="shared" si="4"/>
        <v>224009399</v>
      </c>
      <c r="J40" s="10">
        <f t="shared" si="4"/>
        <v>102550000</v>
      </c>
      <c r="K40" s="6">
        <f t="shared" si="4"/>
        <v>157523199</v>
      </c>
      <c r="L40" s="7">
        <f t="shared" si="4"/>
        <v>141514290</v>
      </c>
    </row>
    <row r="41" spans="1:12" ht="13.5">
      <c r="A41" s="48" t="s">
        <v>24</v>
      </c>
      <c r="B41" s="47"/>
      <c r="C41" s="21">
        <f>SUM(C36:C40)</f>
        <v>3032853961</v>
      </c>
      <c r="D41" s="21">
        <f aca="true" t="shared" si="5" ref="D41:L41">SUM(D36:D40)</f>
        <v>2664184514</v>
      </c>
      <c r="E41" s="22">
        <f t="shared" si="5"/>
        <v>2669017515</v>
      </c>
      <c r="F41" s="23">
        <f t="shared" si="5"/>
        <v>3399221086</v>
      </c>
      <c r="G41" s="21">
        <f t="shared" si="5"/>
        <v>3399221086</v>
      </c>
      <c r="H41" s="21">
        <f>SUM(H36:H40)</f>
        <v>2235578985</v>
      </c>
      <c r="I41" s="24">
        <f t="shared" si="5"/>
        <v>2191257882</v>
      </c>
      <c r="J41" s="25">
        <f t="shared" si="5"/>
        <v>1941592959</v>
      </c>
      <c r="K41" s="21">
        <f t="shared" si="5"/>
        <v>1997403743</v>
      </c>
      <c r="L41" s="22">
        <f t="shared" si="5"/>
        <v>2269844710</v>
      </c>
    </row>
    <row r="42" spans="1:12" ht="13.5">
      <c r="A42" s="49" t="s">
        <v>25</v>
      </c>
      <c r="B42" s="39"/>
      <c r="C42" s="6">
        <f t="shared" si="4"/>
        <v>519702608</v>
      </c>
      <c r="D42" s="6">
        <f t="shared" si="4"/>
        <v>346118775</v>
      </c>
      <c r="E42" s="61">
        <f t="shared" si="4"/>
        <v>289065750</v>
      </c>
      <c r="F42" s="62">
        <f t="shared" si="4"/>
        <v>250900000</v>
      </c>
      <c r="G42" s="60">
        <f t="shared" si="4"/>
        <v>250900000</v>
      </c>
      <c r="H42" s="60">
        <f t="shared" si="4"/>
        <v>198987270</v>
      </c>
      <c r="I42" s="63">
        <f t="shared" si="4"/>
        <v>198987270</v>
      </c>
      <c r="J42" s="64">
        <f t="shared" si="4"/>
        <v>274812146</v>
      </c>
      <c r="K42" s="60">
        <f t="shared" si="4"/>
        <v>287178000</v>
      </c>
      <c r="L42" s="61">
        <f t="shared" si="4"/>
        <v>583936000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449956618</v>
      </c>
      <c r="D44" s="6">
        <f t="shared" si="4"/>
        <v>873235026</v>
      </c>
      <c r="E44" s="61">
        <f t="shared" si="4"/>
        <v>838237421</v>
      </c>
      <c r="F44" s="62">
        <f t="shared" si="4"/>
        <v>599104001</v>
      </c>
      <c r="G44" s="60">
        <f t="shared" si="4"/>
        <v>599104001</v>
      </c>
      <c r="H44" s="60">
        <f t="shared" si="4"/>
        <v>581245297</v>
      </c>
      <c r="I44" s="63">
        <f t="shared" si="4"/>
        <v>652772125</v>
      </c>
      <c r="J44" s="64">
        <f t="shared" si="4"/>
        <v>938422432</v>
      </c>
      <c r="K44" s="60">
        <f t="shared" si="4"/>
        <v>1008500000</v>
      </c>
      <c r="L44" s="61">
        <f t="shared" si="4"/>
        <v>942000000</v>
      </c>
    </row>
    <row r="45" spans="1:12" ht="13.5">
      <c r="A45" s="49" t="s">
        <v>28</v>
      </c>
      <c r="B45" s="39" t="s">
        <v>29</v>
      </c>
      <c r="C45" s="6">
        <f t="shared" si="4"/>
        <v>224292781</v>
      </c>
      <c r="D45" s="6">
        <f t="shared" si="4"/>
        <v>231379267</v>
      </c>
      <c r="E45" s="61">
        <f t="shared" si="4"/>
        <v>147273501</v>
      </c>
      <c r="F45" s="62">
        <f t="shared" si="4"/>
        <v>165783600</v>
      </c>
      <c r="G45" s="60">
        <f t="shared" si="4"/>
        <v>165783600</v>
      </c>
      <c r="H45" s="60">
        <f t="shared" si="4"/>
        <v>130221775</v>
      </c>
      <c r="I45" s="63">
        <f t="shared" si="4"/>
        <v>130221776</v>
      </c>
      <c r="J45" s="64">
        <f t="shared" si="4"/>
        <v>691456503</v>
      </c>
      <c r="K45" s="60">
        <f t="shared" si="4"/>
        <v>530853767</v>
      </c>
      <c r="L45" s="61">
        <f t="shared" si="4"/>
        <v>610500000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1776542</v>
      </c>
      <c r="D48" s="6">
        <f t="shared" si="4"/>
        <v>0</v>
      </c>
      <c r="E48" s="61">
        <f t="shared" si="4"/>
        <v>25000000</v>
      </c>
      <c r="F48" s="62">
        <f t="shared" si="4"/>
        <v>50200000</v>
      </c>
      <c r="G48" s="60">
        <f t="shared" si="4"/>
        <v>50200000</v>
      </c>
      <c r="H48" s="60">
        <f t="shared" si="4"/>
        <v>21395220</v>
      </c>
      <c r="I48" s="63">
        <f t="shared" si="4"/>
        <v>21395220</v>
      </c>
      <c r="J48" s="64">
        <f t="shared" si="4"/>
        <v>14000000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4228582510</v>
      </c>
      <c r="D49" s="72">
        <f aca="true" t="shared" si="6" ref="D49:L49">SUM(D41:D48)</f>
        <v>4114917582</v>
      </c>
      <c r="E49" s="73">
        <f t="shared" si="6"/>
        <v>3968594187</v>
      </c>
      <c r="F49" s="74">
        <f t="shared" si="6"/>
        <v>4465208687</v>
      </c>
      <c r="G49" s="72">
        <f t="shared" si="6"/>
        <v>4465208687</v>
      </c>
      <c r="H49" s="72">
        <f>SUM(H41:H48)</f>
        <v>3167428547</v>
      </c>
      <c r="I49" s="75">
        <f t="shared" si="6"/>
        <v>3194634273</v>
      </c>
      <c r="J49" s="76">
        <f t="shared" si="6"/>
        <v>3860284040</v>
      </c>
      <c r="K49" s="72">
        <f t="shared" si="6"/>
        <v>3823935510</v>
      </c>
      <c r="L49" s="73">
        <f t="shared" si="6"/>
        <v>4406280710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1514306162</v>
      </c>
      <c r="D52" s="6">
        <v>1503019213</v>
      </c>
      <c r="E52" s="7">
        <v>5448566665</v>
      </c>
      <c r="F52" s="8">
        <v>9021097283</v>
      </c>
      <c r="G52" s="6">
        <v>9021097283</v>
      </c>
      <c r="H52" s="6"/>
      <c r="I52" s="9">
        <v>7619186898</v>
      </c>
      <c r="J52" s="10">
        <v>1151376054</v>
      </c>
      <c r="K52" s="6">
        <v>820555756</v>
      </c>
      <c r="L52" s="7">
        <v>1047685813</v>
      </c>
    </row>
    <row r="53" spans="1:12" ht="13.5">
      <c r="A53" s="79" t="s">
        <v>20</v>
      </c>
      <c r="B53" s="47"/>
      <c r="C53" s="6">
        <v>420579909</v>
      </c>
      <c r="D53" s="6">
        <v>551068391</v>
      </c>
      <c r="E53" s="7">
        <v>4022692809</v>
      </c>
      <c r="F53" s="8">
        <v>5841379051</v>
      </c>
      <c r="G53" s="6">
        <v>5841379051</v>
      </c>
      <c r="H53" s="6"/>
      <c r="I53" s="9">
        <v>4457848671</v>
      </c>
      <c r="J53" s="10">
        <v>470200000</v>
      </c>
      <c r="K53" s="6">
        <v>739651788</v>
      </c>
      <c r="L53" s="7">
        <v>701144607</v>
      </c>
    </row>
    <row r="54" spans="1:12" ht="13.5">
      <c r="A54" s="79" t="s">
        <v>21</v>
      </c>
      <c r="B54" s="47"/>
      <c r="C54" s="6">
        <v>483170132</v>
      </c>
      <c r="D54" s="6">
        <v>309255922</v>
      </c>
      <c r="E54" s="7">
        <v>3132294509</v>
      </c>
      <c r="F54" s="8">
        <v>5775093596</v>
      </c>
      <c r="G54" s="6">
        <v>5775093596</v>
      </c>
      <c r="H54" s="6"/>
      <c r="I54" s="9">
        <v>3082823086</v>
      </c>
      <c r="J54" s="10">
        <v>168475358</v>
      </c>
      <c r="K54" s="6">
        <v>207673000</v>
      </c>
      <c r="L54" s="7">
        <v>272500000</v>
      </c>
    </row>
    <row r="55" spans="1:12" ht="13.5">
      <c r="A55" s="79" t="s">
        <v>22</v>
      </c>
      <c r="B55" s="47"/>
      <c r="C55" s="6">
        <v>456765388</v>
      </c>
      <c r="D55" s="6">
        <v>126481782</v>
      </c>
      <c r="E55" s="7">
        <v>2812113496</v>
      </c>
      <c r="F55" s="8">
        <v>247755511</v>
      </c>
      <c r="G55" s="6">
        <v>247755511</v>
      </c>
      <c r="H55" s="6"/>
      <c r="I55" s="9">
        <v>2754732272</v>
      </c>
      <c r="J55" s="10">
        <v>48991547</v>
      </c>
      <c r="K55" s="6">
        <v>72000000</v>
      </c>
      <c r="L55" s="7">
        <v>107000000</v>
      </c>
    </row>
    <row r="56" spans="1:12" ht="13.5">
      <c r="A56" s="79" t="s">
        <v>23</v>
      </c>
      <c r="B56" s="47"/>
      <c r="C56" s="6">
        <v>158032370</v>
      </c>
      <c r="D56" s="6">
        <v>174359206</v>
      </c>
      <c r="E56" s="7">
        <v>9567715729</v>
      </c>
      <c r="F56" s="8">
        <v>8275539940</v>
      </c>
      <c r="G56" s="6">
        <v>8275539940</v>
      </c>
      <c r="H56" s="6"/>
      <c r="I56" s="9">
        <v>9269042641</v>
      </c>
      <c r="J56" s="10">
        <v>102550000</v>
      </c>
      <c r="K56" s="6">
        <v>157523199</v>
      </c>
      <c r="L56" s="7">
        <v>141514290</v>
      </c>
    </row>
    <row r="57" spans="1:12" ht="13.5">
      <c r="A57" s="80" t="s">
        <v>24</v>
      </c>
      <c r="B57" s="47"/>
      <c r="C57" s="21">
        <f>SUM(C52:C56)</f>
        <v>3032853961</v>
      </c>
      <c r="D57" s="21">
        <f aca="true" t="shared" si="7" ref="D57:L57">SUM(D52:D56)</f>
        <v>2664184514</v>
      </c>
      <c r="E57" s="22">
        <f t="shared" si="7"/>
        <v>24983383208</v>
      </c>
      <c r="F57" s="23">
        <f t="shared" si="7"/>
        <v>29160865381</v>
      </c>
      <c r="G57" s="21">
        <f t="shared" si="7"/>
        <v>29160865381</v>
      </c>
      <c r="H57" s="21">
        <f>SUM(H52:H56)</f>
        <v>0</v>
      </c>
      <c r="I57" s="24">
        <f t="shared" si="7"/>
        <v>27183633568</v>
      </c>
      <c r="J57" s="25">
        <f t="shared" si="7"/>
        <v>1941592959</v>
      </c>
      <c r="K57" s="21">
        <f t="shared" si="7"/>
        <v>1997403743</v>
      </c>
      <c r="L57" s="22">
        <f t="shared" si="7"/>
        <v>2269844710</v>
      </c>
    </row>
    <row r="58" spans="1:12" ht="13.5">
      <c r="A58" s="77" t="s">
        <v>25</v>
      </c>
      <c r="B58" s="39"/>
      <c r="C58" s="6">
        <v>519702608</v>
      </c>
      <c r="D58" s="6">
        <v>346118775</v>
      </c>
      <c r="E58" s="7">
        <v>2375035224</v>
      </c>
      <c r="F58" s="8">
        <v>3469992030</v>
      </c>
      <c r="G58" s="6">
        <v>3469992030</v>
      </c>
      <c r="H58" s="6"/>
      <c r="I58" s="9">
        <v>3144254415</v>
      </c>
      <c r="J58" s="10">
        <v>274812146</v>
      </c>
      <c r="K58" s="6">
        <v>287178000</v>
      </c>
      <c r="L58" s="7">
        <v>583936000</v>
      </c>
    </row>
    <row r="59" spans="1:12" ht="13.5">
      <c r="A59" s="77" t="s">
        <v>26</v>
      </c>
      <c r="B59" s="39"/>
      <c r="C59" s="11"/>
      <c r="D59" s="11"/>
      <c r="E59" s="12">
        <v>3629977496</v>
      </c>
      <c r="F59" s="13">
        <v>3610708187</v>
      </c>
      <c r="G59" s="11">
        <v>3610708187</v>
      </c>
      <c r="H59" s="11"/>
      <c r="I59" s="14">
        <v>3648494461</v>
      </c>
      <c r="J59" s="15"/>
      <c r="K59" s="11"/>
      <c r="L59" s="12"/>
    </row>
    <row r="60" spans="1:12" ht="13.5">
      <c r="A60" s="77" t="s">
        <v>27</v>
      </c>
      <c r="B60" s="39"/>
      <c r="C60" s="6">
        <v>449956618</v>
      </c>
      <c r="D60" s="6">
        <v>873235026</v>
      </c>
      <c r="E60" s="7">
        <v>915442255</v>
      </c>
      <c r="F60" s="8">
        <v>932301951</v>
      </c>
      <c r="G60" s="6">
        <v>932301951</v>
      </c>
      <c r="H60" s="6"/>
      <c r="I60" s="9">
        <v>773100457</v>
      </c>
      <c r="J60" s="10">
        <v>938422432</v>
      </c>
      <c r="K60" s="6">
        <v>1008500000</v>
      </c>
      <c r="L60" s="7">
        <v>942000000</v>
      </c>
    </row>
    <row r="61" spans="1:12" ht="13.5">
      <c r="A61" s="77" t="s">
        <v>28</v>
      </c>
      <c r="B61" s="39" t="s">
        <v>29</v>
      </c>
      <c r="C61" s="6">
        <v>224292781</v>
      </c>
      <c r="D61" s="6">
        <v>231379267</v>
      </c>
      <c r="E61" s="7">
        <v>4122966725</v>
      </c>
      <c r="F61" s="8">
        <v>3236624637</v>
      </c>
      <c r="G61" s="6">
        <v>3236624637</v>
      </c>
      <c r="H61" s="6"/>
      <c r="I61" s="9">
        <v>3744043102</v>
      </c>
      <c r="J61" s="10">
        <v>691456503</v>
      </c>
      <c r="K61" s="6">
        <v>530853767</v>
      </c>
      <c r="L61" s="7">
        <v>610500000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>
        <v>16792560</v>
      </c>
      <c r="F63" s="8">
        <v>16275349</v>
      </c>
      <c r="G63" s="6">
        <v>16275349</v>
      </c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1776542</v>
      </c>
      <c r="D64" s="6"/>
      <c r="E64" s="7">
        <v>287174382</v>
      </c>
      <c r="F64" s="8">
        <v>153871186</v>
      </c>
      <c r="G64" s="6">
        <v>153871186</v>
      </c>
      <c r="H64" s="6"/>
      <c r="I64" s="9">
        <v>436078898</v>
      </c>
      <c r="J64" s="10">
        <v>14000000</v>
      </c>
      <c r="K64" s="6"/>
      <c r="L64" s="7"/>
    </row>
    <row r="65" spans="1:12" ht="13.5">
      <c r="A65" s="70" t="s">
        <v>40</v>
      </c>
      <c r="B65" s="71"/>
      <c r="C65" s="72">
        <f>SUM(C57:C64)</f>
        <v>4228582510</v>
      </c>
      <c r="D65" s="72">
        <f aca="true" t="shared" si="8" ref="D65:L65">SUM(D57:D64)</f>
        <v>4114917582</v>
      </c>
      <c r="E65" s="73">
        <f t="shared" si="8"/>
        <v>36330771850</v>
      </c>
      <c r="F65" s="74">
        <f t="shared" si="8"/>
        <v>40580638721</v>
      </c>
      <c r="G65" s="72">
        <f t="shared" si="8"/>
        <v>40580638721</v>
      </c>
      <c r="H65" s="72">
        <f>SUM(H57:H64)</f>
        <v>0</v>
      </c>
      <c r="I65" s="75">
        <f t="shared" si="8"/>
        <v>38929604901</v>
      </c>
      <c r="J65" s="82">
        <f t="shared" si="8"/>
        <v>3860284040</v>
      </c>
      <c r="K65" s="72">
        <f t="shared" si="8"/>
        <v>3823935510</v>
      </c>
      <c r="L65" s="73">
        <f t="shared" si="8"/>
        <v>4406280710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1256760093</v>
      </c>
      <c r="D68" s="60">
        <v>1507836554</v>
      </c>
      <c r="E68" s="61">
        <v>1417534570</v>
      </c>
      <c r="F68" s="62">
        <v>1258208413</v>
      </c>
      <c r="G68" s="60">
        <v>1512927216</v>
      </c>
      <c r="H68" s="60"/>
      <c r="I68" s="63">
        <v>1546230626</v>
      </c>
      <c r="J68" s="64">
        <v>1961301772</v>
      </c>
      <c r="K68" s="60">
        <v>2106141144</v>
      </c>
      <c r="L68" s="61">
        <v>2225084146</v>
      </c>
    </row>
    <row r="69" spans="1:12" ht="13.5">
      <c r="A69" s="84" t="s">
        <v>43</v>
      </c>
      <c r="B69" s="39" t="s">
        <v>44</v>
      </c>
      <c r="C69" s="60">
        <f>SUM(C75:C79)</f>
        <v>1302647009</v>
      </c>
      <c r="D69" s="60">
        <f aca="true" t="shared" si="9" ref="D69:L69">SUM(D75:D79)</f>
        <v>1488778392</v>
      </c>
      <c r="E69" s="61">
        <f t="shared" si="9"/>
        <v>1518031041</v>
      </c>
      <c r="F69" s="62">
        <f t="shared" si="9"/>
        <v>1477247820</v>
      </c>
      <c r="G69" s="60">
        <f t="shared" si="9"/>
        <v>1477247820</v>
      </c>
      <c r="H69" s="60">
        <f>SUM(H75:H79)</f>
        <v>1111523815</v>
      </c>
      <c r="I69" s="63">
        <f t="shared" si="9"/>
        <v>1061466368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>
        <v>118181343</v>
      </c>
      <c r="D70" s="6">
        <v>150252090</v>
      </c>
      <c r="E70" s="7">
        <v>125440770</v>
      </c>
      <c r="F70" s="8">
        <v>131315993</v>
      </c>
      <c r="G70" s="6">
        <v>131315993</v>
      </c>
      <c r="H70" s="6">
        <v>92604445</v>
      </c>
      <c r="I70" s="9">
        <v>92816611</v>
      </c>
      <c r="J70" s="10"/>
      <c r="K70" s="6"/>
      <c r="L70" s="7"/>
    </row>
    <row r="71" spans="1:12" ht="13.5">
      <c r="A71" s="79" t="s">
        <v>20</v>
      </c>
      <c r="B71" s="47"/>
      <c r="C71" s="6">
        <v>416348631</v>
      </c>
      <c r="D71" s="6">
        <v>352956426</v>
      </c>
      <c r="E71" s="7">
        <v>500060157</v>
      </c>
      <c r="F71" s="8">
        <v>365513823</v>
      </c>
      <c r="G71" s="6">
        <v>365513823</v>
      </c>
      <c r="H71" s="6">
        <v>305917342</v>
      </c>
      <c r="I71" s="9">
        <v>295186446</v>
      </c>
      <c r="J71" s="10"/>
      <c r="K71" s="6"/>
      <c r="L71" s="7"/>
    </row>
    <row r="72" spans="1:12" ht="13.5">
      <c r="A72" s="79" t="s">
        <v>21</v>
      </c>
      <c r="B72" s="47"/>
      <c r="C72" s="6">
        <v>54602984</v>
      </c>
      <c r="D72" s="6">
        <v>84067422</v>
      </c>
      <c r="E72" s="7">
        <v>152795507</v>
      </c>
      <c r="F72" s="8">
        <v>207798356</v>
      </c>
      <c r="G72" s="6">
        <v>207798356</v>
      </c>
      <c r="H72" s="6">
        <v>184445970</v>
      </c>
      <c r="I72" s="9">
        <v>119005588</v>
      </c>
      <c r="J72" s="10"/>
      <c r="K72" s="6"/>
      <c r="L72" s="7"/>
    </row>
    <row r="73" spans="1:12" ht="13.5">
      <c r="A73" s="79" t="s">
        <v>22</v>
      </c>
      <c r="B73" s="47"/>
      <c r="C73" s="6">
        <v>55382217</v>
      </c>
      <c r="D73" s="6">
        <v>57265859</v>
      </c>
      <c r="E73" s="7">
        <v>60032893</v>
      </c>
      <c r="F73" s="8">
        <v>55141123</v>
      </c>
      <c r="G73" s="6">
        <v>55141123</v>
      </c>
      <c r="H73" s="6">
        <v>52053323</v>
      </c>
      <c r="I73" s="9">
        <v>58478010</v>
      </c>
      <c r="J73" s="10"/>
      <c r="K73" s="6"/>
      <c r="L73" s="7"/>
    </row>
    <row r="74" spans="1:12" ht="13.5">
      <c r="A74" s="79" t="s">
        <v>23</v>
      </c>
      <c r="B74" s="47"/>
      <c r="C74" s="6">
        <v>8307300</v>
      </c>
      <c r="D74" s="6">
        <v>32762251</v>
      </c>
      <c r="E74" s="7">
        <v>18404493</v>
      </c>
      <c r="F74" s="8">
        <v>18043811</v>
      </c>
      <c r="G74" s="6">
        <v>18043811</v>
      </c>
      <c r="H74" s="6">
        <v>11784729</v>
      </c>
      <c r="I74" s="9">
        <v>12381700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652822475</v>
      </c>
      <c r="D75" s="21">
        <f aca="true" t="shared" si="10" ref="D75:L75">SUM(D70:D74)</f>
        <v>677304048</v>
      </c>
      <c r="E75" s="22">
        <f t="shared" si="10"/>
        <v>856733820</v>
      </c>
      <c r="F75" s="23">
        <f t="shared" si="10"/>
        <v>777813106</v>
      </c>
      <c r="G75" s="21">
        <f t="shared" si="10"/>
        <v>777813106</v>
      </c>
      <c r="H75" s="21">
        <f>SUM(H70:H74)</f>
        <v>646805809</v>
      </c>
      <c r="I75" s="24">
        <f t="shared" si="10"/>
        <v>577868355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>
        <v>108999276</v>
      </c>
      <c r="D76" s="6">
        <v>216282561</v>
      </c>
      <c r="E76" s="7">
        <v>234389449</v>
      </c>
      <c r="F76" s="8">
        <v>188374809</v>
      </c>
      <c r="G76" s="6">
        <v>188374809</v>
      </c>
      <c r="H76" s="6">
        <v>102274540</v>
      </c>
      <c r="I76" s="9">
        <v>102430273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540825258</v>
      </c>
      <c r="D79" s="6">
        <v>595191783</v>
      </c>
      <c r="E79" s="7">
        <v>426907772</v>
      </c>
      <c r="F79" s="8">
        <v>511059905</v>
      </c>
      <c r="G79" s="6">
        <v>511059905</v>
      </c>
      <c r="H79" s="6">
        <v>362443466</v>
      </c>
      <c r="I79" s="9">
        <v>381167740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2559407102</v>
      </c>
      <c r="D80" s="72">
        <f aca="true" t="shared" si="11" ref="D80:L80">SUM(D68:D69)</f>
        <v>2996614946</v>
      </c>
      <c r="E80" s="73">
        <f t="shared" si="11"/>
        <v>2935565611</v>
      </c>
      <c r="F80" s="74">
        <f t="shared" si="11"/>
        <v>2735456233</v>
      </c>
      <c r="G80" s="72">
        <f t="shared" si="11"/>
        <v>2990175036</v>
      </c>
      <c r="H80" s="72">
        <f>SUM(H68:H69)</f>
        <v>1111523815</v>
      </c>
      <c r="I80" s="75">
        <f t="shared" si="11"/>
        <v>2607696994</v>
      </c>
      <c r="J80" s="76">
        <f t="shared" si="11"/>
        <v>1961301772</v>
      </c>
      <c r="K80" s="72">
        <f t="shared" si="11"/>
        <v>2106141144</v>
      </c>
      <c r="L80" s="73">
        <f t="shared" si="11"/>
        <v>2225084146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60</v>
      </c>
      <c r="B82" s="94"/>
      <c r="C82" s="95">
        <f aca="true" t="shared" si="12" ref="C82:L82">IF(ISERROR(C20/C5),0,(C20/C5))</f>
        <v>1.0830872619060476</v>
      </c>
      <c r="D82" s="95">
        <f t="shared" si="12"/>
        <v>1.03463051033188</v>
      </c>
      <c r="E82" s="96">
        <f t="shared" si="12"/>
        <v>0.9686667848152877</v>
      </c>
      <c r="F82" s="97">
        <f t="shared" si="12"/>
        <v>0.4978249711367271</v>
      </c>
      <c r="G82" s="95">
        <f t="shared" si="12"/>
        <v>0.4978249711367271</v>
      </c>
      <c r="H82" s="95">
        <f t="shared" si="12"/>
        <v>0.8584865353743761</v>
      </c>
      <c r="I82" s="98">
        <f t="shared" si="12"/>
        <v>0.9244967395618323</v>
      </c>
      <c r="J82" s="99">
        <f t="shared" si="12"/>
        <v>0.4521130201536151</v>
      </c>
      <c r="K82" s="95">
        <f t="shared" si="12"/>
        <v>0.5056261611505835</v>
      </c>
      <c r="L82" s="96">
        <f t="shared" si="12"/>
        <v>0.7542129530601289</v>
      </c>
    </row>
    <row r="83" spans="1:12" ht="13.5">
      <c r="A83" s="93" t="s">
        <v>61</v>
      </c>
      <c r="B83" s="94"/>
      <c r="C83" s="95">
        <f aca="true" t="shared" si="13" ref="C83:L83">IF(ISERROR(C20/C68),0,(C20/C68))</f>
        <v>1.74943742266011</v>
      </c>
      <c r="D83" s="95">
        <f t="shared" si="13"/>
        <v>1.3877351928158654</v>
      </c>
      <c r="E83" s="96">
        <f t="shared" si="13"/>
        <v>1.3775431995284602</v>
      </c>
      <c r="F83" s="97">
        <f t="shared" si="13"/>
        <v>1.1795185810762816</v>
      </c>
      <c r="G83" s="95">
        <f t="shared" si="13"/>
        <v>0.980932979660272</v>
      </c>
      <c r="H83" s="95">
        <f t="shared" si="13"/>
        <v>0</v>
      </c>
      <c r="I83" s="98">
        <f t="shared" si="13"/>
        <v>0.9925104309762909</v>
      </c>
      <c r="J83" s="99">
        <f t="shared" si="13"/>
        <v>0.612803779692909</v>
      </c>
      <c r="K83" s="95">
        <f t="shared" si="13"/>
        <v>0.6097270620529694</v>
      </c>
      <c r="L83" s="96">
        <f t="shared" si="13"/>
        <v>0.8514073503267863</v>
      </c>
    </row>
    <row r="84" spans="1:12" ht="13.5">
      <c r="A84" s="93" t="s">
        <v>62</v>
      </c>
      <c r="B84" s="94"/>
      <c r="C84" s="95">
        <f aca="true" t="shared" si="14" ref="C84:L84">IF(ISERROR(ROUND(C69/C65,3)),0,(ROUND(C69/C65,3)))</f>
        <v>0.308</v>
      </c>
      <c r="D84" s="95">
        <f t="shared" si="14"/>
        <v>0.362</v>
      </c>
      <c r="E84" s="96">
        <f t="shared" si="14"/>
        <v>0.042</v>
      </c>
      <c r="F84" s="97">
        <f t="shared" si="14"/>
        <v>0.036</v>
      </c>
      <c r="G84" s="95">
        <f t="shared" si="14"/>
        <v>0.036</v>
      </c>
      <c r="H84" s="95">
        <f t="shared" si="14"/>
        <v>0</v>
      </c>
      <c r="I84" s="98">
        <f t="shared" si="14"/>
        <v>0.027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63</v>
      </c>
      <c r="B85" s="94"/>
      <c r="C85" s="95">
        <f aca="true" t="shared" si="15" ref="C85:L85">IF(ISERROR(ROUND((C20+C69)/C65,2)),0,(ROUND((C20+C69)/C65,2)))</f>
        <v>0.83</v>
      </c>
      <c r="D85" s="95">
        <f t="shared" si="15"/>
        <v>0.87</v>
      </c>
      <c r="E85" s="96">
        <f t="shared" si="15"/>
        <v>0.1</v>
      </c>
      <c r="F85" s="97">
        <f t="shared" si="15"/>
        <v>0.07</v>
      </c>
      <c r="G85" s="95">
        <f t="shared" si="15"/>
        <v>0.07</v>
      </c>
      <c r="H85" s="95">
        <f t="shared" si="15"/>
        <v>0</v>
      </c>
      <c r="I85" s="98">
        <f t="shared" si="15"/>
        <v>0.07</v>
      </c>
      <c r="J85" s="99">
        <f t="shared" si="15"/>
        <v>0.31</v>
      </c>
      <c r="K85" s="95">
        <f t="shared" si="15"/>
        <v>0.34</v>
      </c>
      <c r="L85" s="96">
        <f t="shared" si="15"/>
        <v>0.43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373382939</v>
      </c>
      <c r="I89" s="9"/>
      <c r="J89" s="10"/>
      <c r="K89" s="6"/>
      <c r="L89" s="26"/>
    </row>
    <row r="90" spans="1:12" ht="13.5">
      <c r="A90" s="86" t="s">
        <v>49</v>
      </c>
      <c r="B90" s="94"/>
      <c r="C90" s="11">
        <v>7929779</v>
      </c>
      <c r="D90" s="11"/>
      <c r="E90" s="12"/>
      <c r="F90" s="13">
        <v>9433525</v>
      </c>
      <c r="G90" s="11">
        <v>10432713</v>
      </c>
      <c r="H90" s="11">
        <v>19620387</v>
      </c>
      <c r="I90" s="14"/>
      <c r="J90" s="15">
        <v>346022950</v>
      </c>
      <c r="K90" s="11">
        <v>391873081</v>
      </c>
      <c r="L90" s="27">
        <v>435421453</v>
      </c>
    </row>
    <row r="91" spans="1:12" ht="13.5">
      <c r="A91" s="86" t="s">
        <v>50</v>
      </c>
      <c r="B91" s="94"/>
      <c r="C91" s="6">
        <v>776956436</v>
      </c>
      <c r="D91" s="6"/>
      <c r="E91" s="7"/>
      <c r="F91" s="8">
        <v>1241046234</v>
      </c>
      <c r="G91" s="6">
        <v>784675651</v>
      </c>
      <c r="H91" s="6">
        <v>968616264</v>
      </c>
      <c r="I91" s="9"/>
      <c r="J91" s="10">
        <v>811507175</v>
      </c>
      <c r="K91" s="6">
        <v>932198600</v>
      </c>
      <c r="L91" s="26">
        <v>1046601853</v>
      </c>
    </row>
    <row r="92" spans="1:12" ht="13.5">
      <c r="A92" s="86" t="s">
        <v>51</v>
      </c>
      <c r="B92" s="94"/>
      <c r="C92" s="6">
        <v>582854801</v>
      </c>
      <c r="D92" s="6"/>
      <c r="E92" s="7"/>
      <c r="F92" s="8">
        <v>226768060</v>
      </c>
      <c r="G92" s="6">
        <v>521342723</v>
      </c>
      <c r="H92" s="6">
        <v>173547688</v>
      </c>
      <c r="I92" s="9"/>
      <c r="J92" s="10">
        <v>40398595</v>
      </c>
      <c r="K92" s="6">
        <v>42027992</v>
      </c>
      <c r="L92" s="26">
        <v>44738229</v>
      </c>
    </row>
    <row r="93" spans="1:12" ht="13.5">
      <c r="A93" s="87" t="s">
        <v>72</v>
      </c>
      <c r="B93" s="71"/>
      <c r="C93" s="72">
        <f>SUM(C89:C92)</f>
        <v>1367741016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1477247819</v>
      </c>
      <c r="G93" s="72">
        <f t="shared" si="16"/>
        <v>1316451087</v>
      </c>
      <c r="H93" s="72">
        <f>SUM(H89:H92)</f>
        <v>1535167278</v>
      </c>
      <c r="I93" s="75">
        <f t="shared" si="16"/>
        <v>0</v>
      </c>
      <c r="J93" s="76">
        <f t="shared" si="16"/>
        <v>1197928720</v>
      </c>
      <c r="K93" s="72">
        <f t="shared" si="16"/>
        <v>1366099673</v>
      </c>
      <c r="L93" s="121">
        <f t="shared" si="16"/>
        <v>1526761535</v>
      </c>
    </row>
    <row r="94" spans="1:12" ht="13.5">
      <c r="A94" s="1" t="s">
        <v>64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67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68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69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2570039560</v>
      </c>
      <c r="D5" s="40">
        <f aca="true" t="shared" si="0" ref="D5:L5">SUM(D11:D18)</f>
        <v>2986172000</v>
      </c>
      <c r="E5" s="41">
        <f t="shared" si="0"/>
        <v>3135125000</v>
      </c>
      <c r="F5" s="42">
        <f t="shared" si="0"/>
        <v>3388083000</v>
      </c>
      <c r="G5" s="40">
        <f t="shared" si="0"/>
        <v>3470996000</v>
      </c>
      <c r="H5" s="40">
        <f>SUM(H11:H18)</f>
        <v>2099534000</v>
      </c>
      <c r="I5" s="43">
        <f t="shared" si="0"/>
        <v>2078707000</v>
      </c>
      <c r="J5" s="44">
        <f t="shared" si="0"/>
        <v>4023079000</v>
      </c>
      <c r="K5" s="40">
        <f t="shared" si="0"/>
        <v>3744953000</v>
      </c>
      <c r="L5" s="41">
        <f t="shared" si="0"/>
        <v>4071800000</v>
      </c>
    </row>
    <row r="6" spans="1:12" ht="13.5">
      <c r="A6" s="46" t="s">
        <v>19</v>
      </c>
      <c r="B6" s="47"/>
      <c r="C6" s="6">
        <v>205714000</v>
      </c>
      <c r="D6" s="6">
        <v>76463000</v>
      </c>
      <c r="E6" s="7">
        <v>196539000</v>
      </c>
      <c r="F6" s="8">
        <v>192268000</v>
      </c>
      <c r="G6" s="6">
        <v>218352000</v>
      </c>
      <c r="H6" s="6">
        <v>263899000</v>
      </c>
      <c r="I6" s="9">
        <v>130672000</v>
      </c>
      <c r="J6" s="10">
        <v>187084000</v>
      </c>
      <c r="K6" s="6">
        <v>199533000</v>
      </c>
      <c r="L6" s="7">
        <v>276654000</v>
      </c>
    </row>
    <row r="7" spans="1:12" ht="13.5">
      <c r="A7" s="46" t="s">
        <v>20</v>
      </c>
      <c r="B7" s="47"/>
      <c r="C7" s="6">
        <v>282467459</v>
      </c>
      <c r="D7" s="6">
        <v>196261000</v>
      </c>
      <c r="E7" s="7">
        <v>404509000</v>
      </c>
      <c r="F7" s="8">
        <v>417100000</v>
      </c>
      <c r="G7" s="6">
        <v>417100000</v>
      </c>
      <c r="H7" s="6">
        <v>228222000</v>
      </c>
      <c r="I7" s="9">
        <v>264908000</v>
      </c>
      <c r="J7" s="10">
        <v>621250620</v>
      </c>
      <c r="K7" s="6">
        <v>86737100</v>
      </c>
      <c r="L7" s="7">
        <v>121019000</v>
      </c>
    </row>
    <row r="8" spans="1:12" ht="13.5">
      <c r="A8" s="46" t="s">
        <v>21</v>
      </c>
      <c r="B8" s="47"/>
      <c r="C8" s="6">
        <v>555130515</v>
      </c>
      <c r="D8" s="6">
        <v>607261000</v>
      </c>
      <c r="E8" s="7">
        <v>395105000</v>
      </c>
      <c r="F8" s="8">
        <v>587698000</v>
      </c>
      <c r="G8" s="6">
        <v>514971000</v>
      </c>
      <c r="H8" s="6">
        <v>346495000</v>
      </c>
      <c r="I8" s="9">
        <v>384351000</v>
      </c>
      <c r="J8" s="10">
        <v>589605000</v>
      </c>
      <c r="K8" s="6">
        <v>436569940</v>
      </c>
      <c r="L8" s="7">
        <v>207302399</v>
      </c>
    </row>
    <row r="9" spans="1:12" ht="13.5">
      <c r="A9" s="46" t="s">
        <v>22</v>
      </c>
      <c r="B9" s="47"/>
      <c r="C9" s="6">
        <v>788709528</v>
      </c>
      <c r="D9" s="6">
        <v>565240000</v>
      </c>
      <c r="E9" s="7">
        <v>481652000</v>
      </c>
      <c r="F9" s="8">
        <v>290649000</v>
      </c>
      <c r="G9" s="6">
        <v>290904000</v>
      </c>
      <c r="H9" s="6">
        <v>89401000</v>
      </c>
      <c r="I9" s="9">
        <v>150856000</v>
      </c>
      <c r="J9" s="10">
        <v>455854000</v>
      </c>
      <c r="K9" s="6">
        <v>397257000</v>
      </c>
      <c r="L9" s="7">
        <v>406216000</v>
      </c>
    </row>
    <row r="10" spans="1:12" ht="13.5">
      <c r="A10" s="46" t="s">
        <v>23</v>
      </c>
      <c r="B10" s="47"/>
      <c r="C10" s="6">
        <v>295424902</v>
      </c>
      <c r="D10" s="6">
        <v>1134609000</v>
      </c>
      <c r="E10" s="7">
        <v>1333062000</v>
      </c>
      <c r="F10" s="8">
        <v>801668000</v>
      </c>
      <c r="G10" s="6">
        <v>792368000</v>
      </c>
      <c r="H10" s="6">
        <v>549508000</v>
      </c>
      <c r="I10" s="9">
        <v>578443000</v>
      </c>
      <c r="J10" s="10">
        <v>1541631380</v>
      </c>
      <c r="K10" s="6">
        <v>1533116000</v>
      </c>
      <c r="L10" s="7">
        <v>1835061901</v>
      </c>
    </row>
    <row r="11" spans="1:12" ht="13.5">
      <c r="A11" s="48" t="s">
        <v>24</v>
      </c>
      <c r="B11" s="47"/>
      <c r="C11" s="21">
        <f>SUM(C6:C10)</f>
        <v>2127446404</v>
      </c>
      <c r="D11" s="21">
        <f aca="true" t="shared" si="1" ref="D11:L11">SUM(D6:D10)</f>
        <v>2579834000</v>
      </c>
      <c r="E11" s="22">
        <f t="shared" si="1"/>
        <v>2810867000</v>
      </c>
      <c r="F11" s="23">
        <f t="shared" si="1"/>
        <v>2289383000</v>
      </c>
      <c r="G11" s="21">
        <f t="shared" si="1"/>
        <v>2233695000</v>
      </c>
      <c r="H11" s="21">
        <f>SUM(H6:H10)</f>
        <v>1477525000</v>
      </c>
      <c r="I11" s="24">
        <f t="shared" si="1"/>
        <v>1509230000</v>
      </c>
      <c r="J11" s="25">
        <f t="shared" si="1"/>
        <v>3395425000</v>
      </c>
      <c r="K11" s="21">
        <f t="shared" si="1"/>
        <v>2653213040</v>
      </c>
      <c r="L11" s="22">
        <f t="shared" si="1"/>
        <v>2846253300</v>
      </c>
    </row>
    <row r="12" spans="1:12" ht="13.5">
      <c r="A12" s="49" t="s">
        <v>25</v>
      </c>
      <c r="B12" s="39"/>
      <c r="C12" s="6">
        <v>36633298</v>
      </c>
      <c r="D12" s="6">
        <v>75282000</v>
      </c>
      <c r="E12" s="7">
        <v>44896000</v>
      </c>
      <c r="F12" s="8">
        <v>263910000</v>
      </c>
      <c r="G12" s="6">
        <v>239715000</v>
      </c>
      <c r="H12" s="6">
        <v>49330000</v>
      </c>
      <c r="I12" s="9">
        <v>52176000</v>
      </c>
      <c r="J12" s="10">
        <v>254841000</v>
      </c>
      <c r="K12" s="6">
        <v>467840000</v>
      </c>
      <c r="L12" s="7">
        <v>295825000</v>
      </c>
    </row>
    <row r="13" spans="1:12" ht="13.5">
      <c r="A13" s="49" t="s">
        <v>26</v>
      </c>
      <c r="B13" s="39"/>
      <c r="C13" s="11">
        <v>5073000</v>
      </c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396393858</v>
      </c>
      <c r="D15" s="6">
        <v>327599000</v>
      </c>
      <c r="E15" s="7">
        <v>264086000</v>
      </c>
      <c r="F15" s="8">
        <v>794409000</v>
      </c>
      <c r="G15" s="6">
        <v>935916000</v>
      </c>
      <c r="H15" s="6">
        <v>566018000</v>
      </c>
      <c r="I15" s="9">
        <v>497870000</v>
      </c>
      <c r="J15" s="10">
        <v>332432000</v>
      </c>
      <c r="K15" s="6">
        <v>595363960</v>
      </c>
      <c r="L15" s="7">
        <v>909461700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>
        <v>177000</v>
      </c>
      <c r="G17" s="6">
        <v>1000000</v>
      </c>
      <c r="H17" s="6"/>
      <c r="I17" s="9"/>
      <c r="J17" s="10">
        <v>177000</v>
      </c>
      <c r="K17" s="6"/>
      <c r="L17" s="7">
        <v>500000</v>
      </c>
    </row>
    <row r="18" spans="1:12" ht="13.5">
      <c r="A18" s="49" t="s">
        <v>32</v>
      </c>
      <c r="B18" s="39"/>
      <c r="C18" s="16">
        <v>4493000</v>
      </c>
      <c r="D18" s="16">
        <v>3457000</v>
      </c>
      <c r="E18" s="17">
        <v>15276000</v>
      </c>
      <c r="F18" s="18">
        <v>40204000</v>
      </c>
      <c r="G18" s="16">
        <v>60670000</v>
      </c>
      <c r="H18" s="16">
        <v>6661000</v>
      </c>
      <c r="I18" s="19">
        <v>19431000</v>
      </c>
      <c r="J18" s="20">
        <v>40204000</v>
      </c>
      <c r="K18" s="16">
        <v>28536000</v>
      </c>
      <c r="L18" s="17">
        <v>19760000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1631582440</v>
      </c>
      <c r="D20" s="53">
        <f aca="true" t="shared" si="2" ref="D20:L20">SUM(D26:D33)</f>
        <v>1730332000</v>
      </c>
      <c r="E20" s="54">
        <f t="shared" si="2"/>
        <v>1767799000</v>
      </c>
      <c r="F20" s="55">
        <f t="shared" si="2"/>
        <v>3336984000</v>
      </c>
      <c r="G20" s="53">
        <f t="shared" si="2"/>
        <v>3222736000</v>
      </c>
      <c r="H20" s="53">
        <f>SUM(H26:H33)</f>
        <v>3967183000</v>
      </c>
      <c r="I20" s="56">
        <f t="shared" si="2"/>
        <v>3387721000</v>
      </c>
      <c r="J20" s="57">
        <f t="shared" si="2"/>
        <v>3317005000</v>
      </c>
      <c r="K20" s="53">
        <f t="shared" si="2"/>
        <v>3480092000</v>
      </c>
      <c r="L20" s="54">
        <f t="shared" si="2"/>
        <v>3678523600</v>
      </c>
    </row>
    <row r="21" spans="1:12" ht="13.5">
      <c r="A21" s="46" t="s">
        <v>19</v>
      </c>
      <c r="B21" s="47"/>
      <c r="C21" s="6">
        <v>791438132</v>
      </c>
      <c r="D21" s="6">
        <v>784028000</v>
      </c>
      <c r="E21" s="7">
        <v>447904000</v>
      </c>
      <c r="F21" s="8">
        <v>497520214</v>
      </c>
      <c r="G21" s="6">
        <v>498720000</v>
      </c>
      <c r="H21" s="6">
        <v>679348000</v>
      </c>
      <c r="I21" s="9">
        <v>741772000</v>
      </c>
      <c r="J21" s="10">
        <v>945939214</v>
      </c>
      <c r="K21" s="6">
        <v>951583000</v>
      </c>
      <c r="L21" s="7">
        <v>922109000</v>
      </c>
    </row>
    <row r="22" spans="1:12" ht="13.5">
      <c r="A22" s="46" t="s">
        <v>20</v>
      </c>
      <c r="B22" s="47"/>
      <c r="C22" s="6">
        <v>127128800</v>
      </c>
      <c r="D22" s="6">
        <v>281426000</v>
      </c>
      <c r="E22" s="7">
        <v>103098000</v>
      </c>
      <c r="F22" s="8">
        <v>181214000</v>
      </c>
      <c r="G22" s="6">
        <v>181214000</v>
      </c>
      <c r="H22" s="6">
        <v>430243000</v>
      </c>
      <c r="I22" s="9">
        <v>393270000</v>
      </c>
      <c r="J22" s="10">
        <v>122650380</v>
      </c>
      <c r="K22" s="6">
        <v>664636900</v>
      </c>
      <c r="L22" s="7">
        <v>684245000</v>
      </c>
    </row>
    <row r="23" spans="1:12" ht="13.5">
      <c r="A23" s="46" t="s">
        <v>21</v>
      </c>
      <c r="B23" s="47"/>
      <c r="C23" s="6">
        <v>96665485</v>
      </c>
      <c r="D23" s="6">
        <v>195731000</v>
      </c>
      <c r="E23" s="7">
        <v>144247000</v>
      </c>
      <c r="F23" s="8">
        <v>146476000</v>
      </c>
      <c r="G23" s="6">
        <v>146476000</v>
      </c>
      <c r="H23" s="6">
        <v>219460000</v>
      </c>
      <c r="I23" s="9">
        <v>194223000</v>
      </c>
      <c r="J23" s="10">
        <v>115755000</v>
      </c>
      <c r="K23" s="6">
        <v>286693060</v>
      </c>
      <c r="L23" s="7">
        <v>551600601</v>
      </c>
    </row>
    <row r="24" spans="1:12" ht="13.5">
      <c r="A24" s="46" t="s">
        <v>22</v>
      </c>
      <c r="B24" s="47"/>
      <c r="C24" s="6">
        <v>27540472</v>
      </c>
      <c r="D24" s="6">
        <v>14660000</v>
      </c>
      <c r="E24" s="7">
        <v>21368000</v>
      </c>
      <c r="F24" s="8">
        <v>317102000</v>
      </c>
      <c r="G24" s="6">
        <v>317102000</v>
      </c>
      <c r="H24" s="6">
        <v>554057000</v>
      </c>
      <c r="I24" s="9">
        <v>566853000</v>
      </c>
      <c r="J24" s="10">
        <v>142791000</v>
      </c>
      <c r="K24" s="6">
        <v>224400000</v>
      </c>
      <c r="L24" s="7">
        <v>266818000</v>
      </c>
    </row>
    <row r="25" spans="1:12" ht="13.5">
      <c r="A25" s="46" t="s">
        <v>23</v>
      </c>
      <c r="B25" s="47"/>
      <c r="C25" s="6">
        <v>158784609</v>
      </c>
      <c r="D25" s="6">
        <v>40106000</v>
      </c>
      <c r="E25" s="7">
        <v>424284000</v>
      </c>
      <c r="F25" s="8">
        <v>1584811786</v>
      </c>
      <c r="G25" s="6">
        <v>1500506000</v>
      </c>
      <c r="H25" s="6">
        <v>1597123000</v>
      </c>
      <c r="I25" s="9">
        <v>1009154000</v>
      </c>
      <c r="J25" s="10">
        <v>998403386</v>
      </c>
      <c r="K25" s="6">
        <v>525760840</v>
      </c>
      <c r="L25" s="7">
        <v>369545099</v>
      </c>
    </row>
    <row r="26" spans="1:12" ht="13.5">
      <c r="A26" s="48" t="s">
        <v>24</v>
      </c>
      <c r="B26" s="58"/>
      <c r="C26" s="21">
        <f aca="true" t="shared" si="3" ref="C26:L26">SUM(C21:C25)</f>
        <v>1201557498</v>
      </c>
      <c r="D26" s="21">
        <f t="shared" si="3"/>
        <v>1315951000</v>
      </c>
      <c r="E26" s="22">
        <f t="shared" si="3"/>
        <v>1140901000</v>
      </c>
      <c r="F26" s="23">
        <f t="shared" si="3"/>
        <v>2727124000</v>
      </c>
      <c r="G26" s="21">
        <f t="shared" si="3"/>
        <v>2644018000</v>
      </c>
      <c r="H26" s="21">
        <f>SUM(H21:H25)</f>
        <v>3480231000</v>
      </c>
      <c r="I26" s="24">
        <f t="shared" si="3"/>
        <v>2905272000</v>
      </c>
      <c r="J26" s="25">
        <f t="shared" si="3"/>
        <v>2325538980</v>
      </c>
      <c r="K26" s="21">
        <f t="shared" si="3"/>
        <v>2653073800</v>
      </c>
      <c r="L26" s="22">
        <f t="shared" si="3"/>
        <v>2794317700</v>
      </c>
    </row>
    <row r="27" spans="1:12" ht="13.5">
      <c r="A27" s="49" t="s">
        <v>25</v>
      </c>
      <c r="B27" s="59"/>
      <c r="C27" s="6">
        <v>55148233</v>
      </c>
      <c r="D27" s="6">
        <v>114817000</v>
      </c>
      <c r="E27" s="7">
        <v>125195000</v>
      </c>
      <c r="F27" s="8">
        <v>165696000</v>
      </c>
      <c r="G27" s="6">
        <v>165889000</v>
      </c>
      <c r="H27" s="6">
        <v>129603000</v>
      </c>
      <c r="I27" s="9">
        <v>131121000</v>
      </c>
      <c r="J27" s="10">
        <v>420458000</v>
      </c>
      <c r="K27" s="6">
        <v>500528000</v>
      </c>
      <c r="L27" s="7">
        <v>462314000</v>
      </c>
    </row>
    <row r="28" spans="1:12" ht="13.5">
      <c r="A28" s="49" t="s">
        <v>26</v>
      </c>
      <c r="B28" s="59"/>
      <c r="C28" s="11">
        <v>3199000</v>
      </c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370395709</v>
      </c>
      <c r="D30" s="6">
        <v>247295000</v>
      </c>
      <c r="E30" s="7">
        <v>470183000</v>
      </c>
      <c r="F30" s="8">
        <v>411868000</v>
      </c>
      <c r="G30" s="6">
        <v>380533000</v>
      </c>
      <c r="H30" s="6">
        <v>351519000</v>
      </c>
      <c r="I30" s="9">
        <v>305330000</v>
      </c>
      <c r="J30" s="10">
        <v>538712020</v>
      </c>
      <c r="K30" s="6">
        <v>316490200</v>
      </c>
      <c r="L30" s="7">
        <v>395499900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>
        <v>1282000</v>
      </c>
      <c r="D33" s="16">
        <v>52269000</v>
      </c>
      <c r="E33" s="17">
        <v>31520000</v>
      </c>
      <c r="F33" s="18">
        <v>32296000</v>
      </c>
      <c r="G33" s="16">
        <v>32296000</v>
      </c>
      <c r="H33" s="16">
        <v>5830000</v>
      </c>
      <c r="I33" s="19">
        <v>45998000</v>
      </c>
      <c r="J33" s="20">
        <v>32296000</v>
      </c>
      <c r="K33" s="16">
        <v>10000000</v>
      </c>
      <c r="L33" s="17">
        <v>26392000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997152132</v>
      </c>
      <c r="D36" s="6">
        <f t="shared" si="4"/>
        <v>860491000</v>
      </c>
      <c r="E36" s="7">
        <f t="shared" si="4"/>
        <v>644443000</v>
      </c>
      <c r="F36" s="8">
        <f t="shared" si="4"/>
        <v>689788214</v>
      </c>
      <c r="G36" s="6">
        <f t="shared" si="4"/>
        <v>717072000</v>
      </c>
      <c r="H36" s="6">
        <f>H6+H21</f>
        <v>943247000</v>
      </c>
      <c r="I36" s="9">
        <f t="shared" si="4"/>
        <v>872444000</v>
      </c>
      <c r="J36" s="10">
        <f t="shared" si="4"/>
        <v>1133023214</v>
      </c>
      <c r="K36" s="6">
        <f t="shared" si="4"/>
        <v>1151116000</v>
      </c>
      <c r="L36" s="7">
        <f t="shared" si="4"/>
        <v>1198763000</v>
      </c>
    </row>
    <row r="37" spans="1:12" ht="13.5">
      <c r="A37" s="46" t="s">
        <v>20</v>
      </c>
      <c r="B37" s="47"/>
      <c r="C37" s="6">
        <f t="shared" si="4"/>
        <v>409596259</v>
      </c>
      <c r="D37" s="6">
        <f t="shared" si="4"/>
        <v>477687000</v>
      </c>
      <c r="E37" s="7">
        <f t="shared" si="4"/>
        <v>507607000</v>
      </c>
      <c r="F37" s="8">
        <f t="shared" si="4"/>
        <v>598314000</v>
      </c>
      <c r="G37" s="6">
        <f t="shared" si="4"/>
        <v>598314000</v>
      </c>
      <c r="H37" s="6">
        <f>H7+H22</f>
        <v>658465000</v>
      </c>
      <c r="I37" s="9">
        <f t="shared" si="4"/>
        <v>658178000</v>
      </c>
      <c r="J37" s="10">
        <f t="shared" si="4"/>
        <v>743901000</v>
      </c>
      <c r="K37" s="6">
        <f t="shared" si="4"/>
        <v>751374000</v>
      </c>
      <c r="L37" s="7">
        <f t="shared" si="4"/>
        <v>805264000</v>
      </c>
    </row>
    <row r="38" spans="1:12" ht="13.5">
      <c r="A38" s="46" t="s">
        <v>21</v>
      </c>
      <c r="B38" s="47"/>
      <c r="C38" s="6">
        <f t="shared" si="4"/>
        <v>651796000</v>
      </c>
      <c r="D38" s="6">
        <f t="shared" si="4"/>
        <v>802992000</v>
      </c>
      <c r="E38" s="7">
        <f t="shared" si="4"/>
        <v>539352000</v>
      </c>
      <c r="F38" s="8">
        <f t="shared" si="4"/>
        <v>734174000</v>
      </c>
      <c r="G38" s="6">
        <f t="shared" si="4"/>
        <v>661447000</v>
      </c>
      <c r="H38" s="6">
        <f>H8+H23</f>
        <v>565955000</v>
      </c>
      <c r="I38" s="9">
        <f t="shared" si="4"/>
        <v>578574000</v>
      </c>
      <c r="J38" s="10">
        <f t="shared" si="4"/>
        <v>705360000</v>
      </c>
      <c r="K38" s="6">
        <f t="shared" si="4"/>
        <v>723263000</v>
      </c>
      <c r="L38" s="7">
        <f t="shared" si="4"/>
        <v>758903000</v>
      </c>
    </row>
    <row r="39" spans="1:12" ht="13.5">
      <c r="A39" s="46" t="s">
        <v>22</v>
      </c>
      <c r="B39" s="47"/>
      <c r="C39" s="6">
        <f t="shared" si="4"/>
        <v>816250000</v>
      </c>
      <c r="D39" s="6">
        <f t="shared" si="4"/>
        <v>579900000</v>
      </c>
      <c r="E39" s="7">
        <f t="shared" si="4"/>
        <v>503020000</v>
      </c>
      <c r="F39" s="8">
        <f t="shared" si="4"/>
        <v>607751000</v>
      </c>
      <c r="G39" s="6">
        <f t="shared" si="4"/>
        <v>608006000</v>
      </c>
      <c r="H39" s="6">
        <f>H9+H24</f>
        <v>643458000</v>
      </c>
      <c r="I39" s="9">
        <f t="shared" si="4"/>
        <v>717709000</v>
      </c>
      <c r="J39" s="10">
        <f t="shared" si="4"/>
        <v>598645000</v>
      </c>
      <c r="K39" s="6">
        <f t="shared" si="4"/>
        <v>621657000</v>
      </c>
      <c r="L39" s="7">
        <f t="shared" si="4"/>
        <v>673034000</v>
      </c>
    </row>
    <row r="40" spans="1:12" ht="13.5">
      <c r="A40" s="46" t="s">
        <v>23</v>
      </c>
      <c r="B40" s="47"/>
      <c r="C40" s="6">
        <f t="shared" si="4"/>
        <v>454209511</v>
      </c>
      <c r="D40" s="6">
        <f t="shared" si="4"/>
        <v>1174715000</v>
      </c>
      <c r="E40" s="7">
        <f t="shared" si="4"/>
        <v>1757346000</v>
      </c>
      <c r="F40" s="8">
        <f t="shared" si="4"/>
        <v>2386479786</v>
      </c>
      <c r="G40" s="6">
        <f t="shared" si="4"/>
        <v>2292874000</v>
      </c>
      <c r="H40" s="6">
        <f>H10+H25</f>
        <v>2146631000</v>
      </c>
      <c r="I40" s="9">
        <f t="shared" si="4"/>
        <v>1587597000</v>
      </c>
      <c r="J40" s="10">
        <f t="shared" si="4"/>
        <v>2540034766</v>
      </c>
      <c r="K40" s="6">
        <f t="shared" si="4"/>
        <v>2058876840</v>
      </c>
      <c r="L40" s="7">
        <f t="shared" si="4"/>
        <v>2204607000</v>
      </c>
    </row>
    <row r="41" spans="1:12" ht="13.5">
      <c r="A41" s="48" t="s">
        <v>24</v>
      </c>
      <c r="B41" s="47"/>
      <c r="C41" s="21">
        <f>SUM(C36:C40)</f>
        <v>3329003902</v>
      </c>
      <c r="D41" s="21">
        <f aca="true" t="shared" si="5" ref="D41:L41">SUM(D36:D40)</f>
        <v>3895785000</v>
      </c>
      <c r="E41" s="22">
        <f t="shared" si="5"/>
        <v>3951768000</v>
      </c>
      <c r="F41" s="23">
        <f t="shared" si="5"/>
        <v>5016507000</v>
      </c>
      <c r="G41" s="21">
        <f t="shared" si="5"/>
        <v>4877713000</v>
      </c>
      <c r="H41" s="21">
        <f>SUM(H36:H40)</f>
        <v>4957756000</v>
      </c>
      <c r="I41" s="24">
        <f t="shared" si="5"/>
        <v>4414502000</v>
      </c>
      <c r="J41" s="25">
        <f t="shared" si="5"/>
        <v>5720963980</v>
      </c>
      <c r="K41" s="21">
        <f t="shared" si="5"/>
        <v>5306286840</v>
      </c>
      <c r="L41" s="22">
        <f t="shared" si="5"/>
        <v>5640571000</v>
      </c>
    </row>
    <row r="42" spans="1:12" ht="13.5">
      <c r="A42" s="49" t="s">
        <v>25</v>
      </c>
      <c r="B42" s="39"/>
      <c r="C42" s="6">
        <f t="shared" si="4"/>
        <v>91781531</v>
      </c>
      <c r="D42" s="6">
        <f t="shared" si="4"/>
        <v>190099000</v>
      </c>
      <c r="E42" s="61">
        <f t="shared" si="4"/>
        <v>170091000</v>
      </c>
      <c r="F42" s="62">
        <f t="shared" si="4"/>
        <v>429606000</v>
      </c>
      <c r="G42" s="60">
        <f t="shared" si="4"/>
        <v>405604000</v>
      </c>
      <c r="H42" s="60">
        <f t="shared" si="4"/>
        <v>178933000</v>
      </c>
      <c r="I42" s="63">
        <f t="shared" si="4"/>
        <v>183297000</v>
      </c>
      <c r="J42" s="64">
        <f t="shared" si="4"/>
        <v>675299000</v>
      </c>
      <c r="K42" s="60">
        <f t="shared" si="4"/>
        <v>968368000</v>
      </c>
      <c r="L42" s="61">
        <f t="shared" si="4"/>
        <v>758139000</v>
      </c>
    </row>
    <row r="43" spans="1:12" ht="13.5">
      <c r="A43" s="49" t="s">
        <v>26</v>
      </c>
      <c r="B43" s="39"/>
      <c r="C43" s="11">
        <f t="shared" si="4"/>
        <v>8272000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766789567</v>
      </c>
      <c r="D45" s="6">
        <f t="shared" si="4"/>
        <v>574894000</v>
      </c>
      <c r="E45" s="61">
        <f t="shared" si="4"/>
        <v>734269000</v>
      </c>
      <c r="F45" s="62">
        <f t="shared" si="4"/>
        <v>1206277000</v>
      </c>
      <c r="G45" s="60">
        <f t="shared" si="4"/>
        <v>1316449000</v>
      </c>
      <c r="H45" s="60">
        <f t="shared" si="4"/>
        <v>917537000</v>
      </c>
      <c r="I45" s="63">
        <f t="shared" si="4"/>
        <v>803200000</v>
      </c>
      <c r="J45" s="64">
        <f t="shared" si="4"/>
        <v>871144020</v>
      </c>
      <c r="K45" s="60">
        <f t="shared" si="4"/>
        <v>911854160</v>
      </c>
      <c r="L45" s="61">
        <f t="shared" si="4"/>
        <v>1304961600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177000</v>
      </c>
      <c r="G47" s="60">
        <f t="shared" si="4"/>
        <v>1000000</v>
      </c>
      <c r="H47" s="60">
        <f t="shared" si="4"/>
        <v>0</v>
      </c>
      <c r="I47" s="63">
        <f t="shared" si="4"/>
        <v>0</v>
      </c>
      <c r="J47" s="64">
        <f t="shared" si="4"/>
        <v>177000</v>
      </c>
      <c r="K47" s="60">
        <f t="shared" si="4"/>
        <v>0</v>
      </c>
      <c r="L47" s="61">
        <f t="shared" si="4"/>
        <v>500000</v>
      </c>
    </row>
    <row r="48" spans="1:12" ht="13.5">
      <c r="A48" s="49" t="s">
        <v>32</v>
      </c>
      <c r="B48" s="39"/>
      <c r="C48" s="6">
        <f t="shared" si="4"/>
        <v>5775000</v>
      </c>
      <c r="D48" s="6">
        <f t="shared" si="4"/>
        <v>55726000</v>
      </c>
      <c r="E48" s="61">
        <f t="shared" si="4"/>
        <v>46796000</v>
      </c>
      <c r="F48" s="62">
        <f t="shared" si="4"/>
        <v>72500000</v>
      </c>
      <c r="G48" s="60">
        <f t="shared" si="4"/>
        <v>92966000</v>
      </c>
      <c r="H48" s="60">
        <f t="shared" si="4"/>
        <v>12491000</v>
      </c>
      <c r="I48" s="63">
        <f t="shared" si="4"/>
        <v>65429000</v>
      </c>
      <c r="J48" s="64">
        <f t="shared" si="4"/>
        <v>72500000</v>
      </c>
      <c r="K48" s="60">
        <f t="shared" si="4"/>
        <v>38536000</v>
      </c>
      <c r="L48" s="61">
        <f t="shared" si="4"/>
        <v>46152000</v>
      </c>
    </row>
    <row r="49" spans="1:12" ht="13.5">
      <c r="A49" s="70" t="s">
        <v>37</v>
      </c>
      <c r="B49" s="71"/>
      <c r="C49" s="72">
        <f>SUM(C41:C48)</f>
        <v>4201622000</v>
      </c>
      <c r="D49" s="72">
        <f aca="true" t="shared" si="6" ref="D49:L49">SUM(D41:D48)</f>
        <v>4716504000</v>
      </c>
      <c r="E49" s="73">
        <f t="shared" si="6"/>
        <v>4902924000</v>
      </c>
      <c r="F49" s="74">
        <f t="shared" si="6"/>
        <v>6725067000</v>
      </c>
      <c r="G49" s="72">
        <f t="shared" si="6"/>
        <v>6693732000</v>
      </c>
      <c r="H49" s="72">
        <f>SUM(H41:H48)</f>
        <v>6066717000</v>
      </c>
      <c r="I49" s="75">
        <f t="shared" si="6"/>
        <v>5466428000</v>
      </c>
      <c r="J49" s="76">
        <f t="shared" si="6"/>
        <v>7340084000</v>
      </c>
      <c r="K49" s="72">
        <f t="shared" si="6"/>
        <v>7225045000</v>
      </c>
      <c r="L49" s="73">
        <f t="shared" si="6"/>
        <v>7750323600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8431653133</v>
      </c>
      <c r="D52" s="6">
        <v>18730241999</v>
      </c>
      <c r="E52" s="7">
        <v>19498731999</v>
      </c>
      <c r="F52" s="8">
        <v>5243229999</v>
      </c>
      <c r="G52" s="6">
        <v>5270513785</v>
      </c>
      <c r="H52" s="6"/>
      <c r="I52" s="9">
        <v>18114959999</v>
      </c>
      <c r="J52" s="10">
        <v>6402514999</v>
      </c>
      <c r="K52" s="6">
        <v>7200227000</v>
      </c>
      <c r="L52" s="7">
        <v>7974034998</v>
      </c>
    </row>
    <row r="53" spans="1:12" ht="13.5">
      <c r="A53" s="79" t="s">
        <v>20</v>
      </c>
      <c r="B53" s="47"/>
      <c r="C53" s="6">
        <v>4458675259</v>
      </c>
      <c r="D53" s="6">
        <v>4731870000</v>
      </c>
      <c r="E53" s="7">
        <v>4568078000</v>
      </c>
      <c r="F53" s="8">
        <v>7403661999</v>
      </c>
      <c r="G53" s="6">
        <v>7403661999</v>
      </c>
      <c r="H53" s="6"/>
      <c r="I53" s="9">
        <v>4718649000</v>
      </c>
      <c r="J53" s="10">
        <v>8432728999</v>
      </c>
      <c r="K53" s="6">
        <v>9339365999</v>
      </c>
      <c r="L53" s="7">
        <v>10323192000</v>
      </c>
    </row>
    <row r="54" spans="1:12" ht="13.5">
      <c r="A54" s="79" t="s">
        <v>21</v>
      </c>
      <c r="B54" s="47"/>
      <c r="C54" s="6">
        <v>1860116199</v>
      </c>
      <c r="D54" s="6">
        <v>1907031999</v>
      </c>
      <c r="E54" s="7">
        <v>1633633999</v>
      </c>
      <c r="F54" s="8">
        <v>9259881999</v>
      </c>
      <c r="G54" s="6">
        <v>9187154999</v>
      </c>
      <c r="H54" s="6"/>
      <c r="I54" s="9">
        <v>1672855999</v>
      </c>
      <c r="J54" s="10">
        <v>9865234999</v>
      </c>
      <c r="K54" s="6">
        <v>10704646999</v>
      </c>
      <c r="L54" s="7">
        <v>11583390000</v>
      </c>
    </row>
    <row r="55" spans="1:12" ht="13.5">
      <c r="A55" s="79" t="s">
        <v>22</v>
      </c>
      <c r="B55" s="47"/>
      <c r="C55" s="6">
        <v>2194166072</v>
      </c>
      <c r="D55" s="6">
        <v>1856993000</v>
      </c>
      <c r="E55" s="7">
        <v>1668263000</v>
      </c>
      <c r="F55" s="8">
        <v>5770036001</v>
      </c>
      <c r="G55" s="6">
        <v>5770291001</v>
      </c>
      <c r="H55" s="6"/>
      <c r="I55" s="9">
        <v>1882952000</v>
      </c>
      <c r="J55" s="10">
        <v>6234196001</v>
      </c>
      <c r="K55" s="6">
        <v>6858850001</v>
      </c>
      <c r="L55" s="7">
        <v>7563755000</v>
      </c>
    </row>
    <row r="56" spans="1:12" ht="13.5">
      <c r="A56" s="79" t="s">
        <v>23</v>
      </c>
      <c r="B56" s="47"/>
      <c r="C56" s="6">
        <v>8525443575</v>
      </c>
      <c r="D56" s="6">
        <v>283170004</v>
      </c>
      <c r="E56" s="7">
        <v>937078004</v>
      </c>
      <c r="F56" s="8">
        <v>7520594003</v>
      </c>
      <c r="G56" s="6">
        <v>7426988217</v>
      </c>
      <c r="H56" s="6"/>
      <c r="I56" s="9">
        <v>3787668004</v>
      </c>
      <c r="J56" s="10">
        <v>6007020983</v>
      </c>
      <c r="K56" s="6">
        <v>5859321841</v>
      </c>
      <c r="L56" s="7">
        <v>6322207003</v>
      </c>
    </row>
    <row r="57" spans="1:12" ht="13.5">
      <c r="A57" s="80" t="s">
        <v>24</v>
      </c>
      <c r="B57" s="47"/>
      <c r="C57" s="21">
        <f>SUM(C52:C56)</f>
        <v>25470054238</v>
      </c>
      <c r="D57" s="21">
        <f aca="true" t="shared" si="7" ref="D57:L57">SUM(D52:D56)</f>
        <v>27509307002</v>
      </c>
      <c r="E57" s="22">
        <f t="shared" si="7"/>
        <v>28305785002</v>
      </c>
      <c r="F57" s="23">
        <f t="shared" si="7"/>
        <v>35197404001</v>
      </c>
      <c r="G57" s="21">
        <f t="shared" si="7"/>
        <v>35058610001</v>
      </c>
      <c r="H57" s="21">
        <f>SUM(H52:H56)</f>
        <v>0</v>
      </c>
      <c r="I57" s="24">
        <f t="shared" si="7"/>
        <v>30177085002</v>
      </c>
      <c r="J57" s="25">
        <f t="shared" si="7"/>
        <v>36941695981</v>
      </c>
      <c r="K57" s="21">
        <f t="shared" si="7"/>
        <v>39962411840</v>
      </c>
      <c r="L57" s="22">
        <f t="shared" si="7"/>
        <v>43766579001</v>
      </c>
    </row>
    <row r="58" spans="1:12" ht="13.5">
      <c r="A58" s="77" t="s">
        <v>25</v>
      </c>
      <c r="B58" s="39"/>
      <c r="C58" s="6">
        <v>4064934673</v>
      </c>
      <c r="D58" s="6">
        <v>3949504005</v>
      </c>
      <c r="E58" s="7">
        <v>3846560005</v>
      </c>
      <c r="F58" s="8">
        <v>4553520998</v>
      </c>
      <c r="G58" s="6">
        <v>4529518998</v>
      </c>
      <c r="H58" s="6"/>
      <c r="I58" s="9">
        <v>3859766005</v>
      </c>
      <c r="J58" s="10">
        <v>8318524998</v>
      </c>
      <c r="K58" s="6">
        <v>10154777997</v>
      </c>
      <c r="L58" s="7">
        <v>11873013995</v>
      </c>
    </row>
    <row r="59" spans="1:12" ht="13.5">
      <c r="A59" s="77" t="s">
        <v>26</v>
      </c>
      <c r="B59" s="39"/>
      <c r="C59" s="11">
        <v>13084000</v>
      </c>
      <c r="D59" s="11">
        <v>13486000</v>
      </c>
      <c r="E59" s="12">
        <v>13486000</v>
      </c>
      <c r="F59" s="13">
        <v>11258000</v>
      </c>
      <c r="G59" s="11">
        <v>11258000</v>
      </c>
      <c r="H59" s="11"/>
      <c r="I59" s="14">
        <v>13486000</v>
      </c>
      <c r="J59" s="15">
        <v>11258000</v>
      </c>
      <c r="K59" s="11">
        <v>11258000</v>
      </c>
      <c r="L59" s="12">
        <v>11258000</v>
      </c>
    </row>
    <row r="60" spans="1:12" ht="13.5">
      <c r="A60" s="77" t="s">
        <v>27</v>
      </c>
      <c r="B60" s="39"/>
      <c r="C60" s="6">
        <v>328723000</v>
      </c>
      <c r="D60" s="6">
        <v>314901000</v>
      </c>
      <c r="E60" s="7">
        <v>314901000</v>
      </c>
      <c r="F60" s="8">
        <v>309929000</v>
      </c>
      <c r="G60" s="6">
        <v>309929000</v>
      </c>
      <c r="H60" s="6"/>
      <c r="I60" s="9">
        <v>314901000</v>
      </c>
      <c r="J60" s="10">
        <v>1160509000</v>
      </c>
      <c r="K60" s="6">
        <v>1235103000</v>
      </c>
      <c r="L60" s="7">
        <v>1331259000</v>
      </c>
    </row>
    <row r="61" spans="1:12" ht="13.5">
      <c r="A61" s="77" t="s">
        <v>28</v>
      </c>
      <c r="B61" s="39" t="s">
        <v>29</v>
      </c>
      <c r="C61" s="6">
        <v>8578536772</v>
      </c>
      <c r="D61" s="6">
        <v>9344706988</v>
      </c>
      <c r="E61" s="7">
        <v>11630115986</v>
      </c>
      <c r="F61" s="8">
        <v>9328757992</v>
      </c>
      <c r="G61" s="6">
        <v>9438929992</v>
      </c>
      <c r="H61" s="6"/>
      <c r="I61" s="9">
        <v>12678082986</v>
      </c>
      <c r="J61" s="10">
        <v>7007937012</v>
      </c>
      <c r="K61" s="6">
        <v>7142753154</v>
      </c>
      <c r="L61" s="7">
        <v>6911204606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>
        <v>823000</v>
      </c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770655320</v>
      </c>
      <c r="D64" s="6">
        <v>855475002</v>
      </c>
      <c r="E64" s="7">
        <v>896871002</v>
      </c>
      <c r="F64" s="8">
        <v>864069999</v>
      </c>
      <c r="G64" s="6">
        <v>884535999</v>
      </c>
      <c r="H64" s="6"/>
      <c r="I64" s="9">
        <v>915504002</v>
      </c>
      <c r="J64" s="10">
        <v>965785000</v>
      </c>
      <c r="K64" s="6">
        <v>970963000</v>
      </c>
      <c r="L64" s="7">
        <v>1028467001</v>
      </c>
    </row>
    <row r="65" spans="1:12" ht="13.5">
      <c r="A65" s="70" t="s">
        <v>40</v>
      </c>
      <c r="B65" s="71"/>
      <c r="C65" s="72">
        <f>SUM(C57:C64)</f>
        <v>39225988003</v>
      </c>
      <c r="D65" s="72">
        <f aca="true" t="shared" si="8" ref="D65:L65">SUM(D57:D64)</f>
        <v>41987379997</v>
      </c>
      <c r="E65" s="73">
        <f t="shared" si="8"/>
        <v>45007718995</v>
      </c>
      <c r="F65" s="74">
        <f t="shared" si="8"/>
        <v>50264939990</v>
      </c>
      <c r="G65" s="72">
        <f t="shared" si="8"/>
        <v>50233604990</v>
      </c>
      <c r="H65" s="72">
        <f>SUM(H57:H64)</f>
        <v>0</v>
      </c>
      <c r="I65" s="75">
        <f t="shared" si="8"/>
        <v>47958824995</v>
      </c>
      <c r="J65" s="82">
        <f t="shared" si="8"/>
        <v>54405709991</v>
      </c>
      <c r="K65" s="72">
        <f t="shared" si="8"/>
        <v>59477266991</v>
      </c>
      <c r="L65" s="73">
        <f t="shared" si="8"/>
        <v>64921781603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1740969000</v>
      </c>
      <c r="D68" s="60">
        <v>1938879135</v>
      </c>
      <c r="E68" s="61">
        <v>1972413945</v>
      </c>
      <c r="F68" s="62">
        <v>1976668778</v>
      </c>
      <c r="G68" s="60">
        <v>1964232629</v>
      </c>
      <c r="H68" s="60"/>
      <c r="I68" s="63">
        <v>2188666562</v>
      </c>
      <c r="J68" s="64">
        <v>2080882000</v>
      </c>
      <c r="K68" s="60">
        <v>2178019999</v>
      </c>
      <c r="L68" s="61">
        <v>2332789000</v>
      </c>
    </row>
    <row r="69" spans="1:12" ht="13.5">
      <c r="A69" s="84" t="s">
        <v>43</v>
      </c>
      <c r="B69" s="39" t="s">
        <v>44</v>
      </c>
      <c r="C69" s="60">
        <f>SUM(C75:C79)</f>
        <v>2483448116</v>
      </c>
      <c r="D69" s="60">
        <f aca="true" t="shared" si="9" ref="D69:L69">SUM(D75:D79)</f>
        <v>3010049701</v>
      </c>
      <c r="E69" s="61">
        <f t="shared" si="9"/>
        <v>2892428006</v>
      </c>
      <c r="F69" s="62">
        <f t="shared" si="9"/>
        <v>3527696032</v>
      </c>
      <c r="G69" s="60">
        <f t="shared" si="9"/>
        <v>3518739854</v>
      </c>
      <c r="H69" s="60">
        <f>SUM(H75:H79)</f>
        <v>3226612065</v>
      </c>
      <c r="I69" s="63">
        <f t="shared" si="9"/>
        <v>0</v>
      </c>
      <c r="J69" s="64">
        <f t="shared" si="9"/>
        <v>3949554426</v>
      </c>
      <c r="K69" s="60">
        <f t="shared" si="9"/>
        <v>4276917853</v>
      </c>
      <c r="L69" s="61">
        <f t="shared" si="9"/>
        <v>4589924815</v>
      </c>
    </row>
    <row r="70" spans="1:12" ht="13.5">
      <c r="A70" s="79" t="s">
        <v>19</v>
      </c>
      <c r="B70" s="47"/>
      <c r="C70" s="6">
        <v>420737253</v>
      </c>
      <c r="D70" s="6">
        <v>472139421</v>
      </c>
      <c r="E70" s="7">
        <v>460190487</v>
      </c>
      <c r="F70" s="8">
        <v>597208620</v>
      </c>
      <c r="G70" s="6">
        <v>427857926</v>
      </c>
      <c r="H70" s="6">
        <v>437654388</v>
      </c>
      <c r="I70" s="9"/>
      <c r="J70" s="10">
        <v>539607141</v>
      </c>
      <c r="K70" s="6">
        <v>565735281</v>
      </c>
      <c r="L70" s="7">
        <v>593491070</v>
      </c>
    </row>
    <row r="71" spans="1:12" ht="13.5">
      <c r="A71" s="79" t="s">
        <v>20</v>
      </c>
      <c r="B71" s="47"/>
      <c r="C71" s="6">
        <v>804807131</v>
      </c>
      <c r="D71" s="6">
        <v>689018628</v>
      </c>
      <c r="E71" s="7">
        <v>683944832</v>
      </c>
      <c r="F71" s="8">
        <v>1015796030</v>
      </c>
      <c r="G71" s="6">
        <v>1179019079</v>
      </c>
      <c r="H71" s="6">
        <v>834310936</v>
      </c>
      <c r="I71" s="9"/>
      <c r="J71" s="10">
        <v>1140625515</v>
      </c>
      <c r="K71" s="6">
        <v>1200742356</v>
      </c>
      <c r="L71" s="7">
        <v>1264873434</v>
      </c>
    </row>
    <row r="72" spans="1:12" ht="13.5">
      <c r="A72" s="79" t="s">
        <v>21</v>
      </c>
      <c r="B72" s="47"/>
      <c r="C72" s="6">
        <v>548329476</v>
      </c>
      <c r="D72" s="6">
        <v>594529510</v>
      </c>
      <c r="E72" s="7">
        <v>677486890</v>
      </c>
      <c r="F72" s="8">
        <v>783645000</v>
      </c>
      <c r="G72" s="6">
        <v>701837002</v>
      </c>
      <c r="H72" s="6">
        <v>448526313</v>
      </c>
      <c r="I72" s="9"/>
      <c r="J72" s="10">
        <v>846105940</v>
      </c>
      <c r="K72" s="6">
        <v>969155319</v>
      </c>
      <c r="L72" s="7">
        <v>1070654612</v>
      </c>
    </row>
    <row r="73" spans="1:12" ht="13.5">
      <c r="A73" s="79" t="s">
        <v>22</v>
      </c>
      <c r="B73" s="47"/>
      <c r="C73" s="6">
        <v>205712056</v>
      </c>
      <c r="D73" s="6">
        <v>256838157</v>
      </c>
      <c r="E73" s="7">
        <v>300139534</v>
      </c>
      <c r="F73" s="8">
        <v>302601000</v>
      </c>
      <c r="G73" s="6">
        <v>309679459</v>
      </c>
      <c r="H73" s="6">
        <v>243904419</v>
      </c>
      <c r="I73" s="9"/>
      <c r="J73" s="10">
        <v>340277255</v>
      </c>
      <c r="K73" s="6">
        <v>380629944</v>
      </c>
      <c r="L73" s="7">
        <v>438320215</v>
      </c>
    </row>
    <row r="74" spans="1:12" ht="13.5">
      <c r="A74" s="79" t="s">
        <v>23</v>
      </c>
      <c r="B74" s="47"/>
      <c r="C74" s="6"/>
      <c r="D74" s="6">
        <v>22996752</v>
      </c>
      <c r="E74" s="7">
        <v>18179578</v>
      </c>
      <c r="F74" s="8">
        <v>12004350</v>
      </c>
      <c r="G74" s="6">
        <v>12204350</v>
      </c>
      <c r="H74" s="6">
        <v>28145801</v>
      </c>
      <c r="I74" s="9"/>
      <c r="J74" s="10">
        <v>12936610</v>
      </c>
      <c r="K74" s="6">
        <v>13712812</v>
      </c>
      <c r="L74" s="7">
        <v>14535571</v>
      </c>
    </row>
    <row r="75" spans="1:12" ht="13.5">
      <c r="A75" s="85" t="s">
        <v>24</v>
      </c>
      <c r="B75" s="47"/>
      <c r="C75" s="21">
        <f>SUM(C70:C74)</f>
        <v>1979585916</v>
      </c>
      <c r="D75" s="21">
        <f aca="true" t="shared" si="10" ref="D75:L75">SUM(D70:D74)</f>
        <v>2035522468</v>
      </c>
      <c r="E75" s="22">
        <f t="shared" si="10"/>
        <v>2139941321</v>
      </c>
      <c r="F75" s="23">
        <f t="shared" si="10"/>
        <v>2711255000</v>
      </c>
      <c r="G75" s="21">
        <f t="shared" si="10"/>
        <v>2630597816</v>
      </c>
      <c r="H75" s="21">
        <f>SUM(H70:H74)</f>
        <v>1992541857</v>
      </c>
      <c r="I75" s="24">
        <f t="shared" si="10"/>
        <v>0</v>
      </c>
      <c r="J75" s="25">
        <f t="shared" si="10"/>
        <v>2879552461</v>
      </c>
      <c r="K75" s="21">
        <f t="shared" si="10"/>
        <v>3129975712</v>
      </c>
      <c r="L75" s="22">
        <f t="shared" si="10"/>
        <v>3381874902</v>
      </c>
    </row>
    <row r="76" spans="1:12" ht="13.5">
      <c r="A76" s="86" t="s">
        <v>25</v>
      </c>
      <c r="B76" s="39"/>
      <c r="C76" s="6">
        <v>221341884</v>
      </c>
      <c r="D76" s="6">
        <v>529298790</v>
      </c>
      <c r="E76" s="7">
        <v>234076514</v>
      </c>
      <c r="F76" s="8">
        <v>257078002</v>
      </c>
      <c r="G76" s="6">
        <v>285282023</v>
      </c>
      <c r="H76" s="6">
        <v>202072599</v>
      </c>
      <c r="I76" s="9"/>
      <c r="J76" s="10">
        <v>72281926</v>
      </c>
      <c r="K76" s="6">
        <v>75882034</v>
      </c>
      <c r="L76" s="7">
        <v>79640396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282520316</v>
      </c>
      <c r="D79" s="6">
        <v>445228443</v>
      </c>
      <c r="E79" s="7">
        <v>518410171</v>
      </c>
      <c r="F79" s="8">
        <v>559363030</v>
      </c>
      <c r="G79" s="6">
        <v>602860015</v>
      </c>
      <c r="H79" s="6">
        <v>1031997609</v>
      </c>
      <c r="I79" s="9"/>
      <c r="J79" s="10">
        <v>997720039</v>
      </c>
      <c r="K79" s="6">
        <v>1071060107</v>
      </c>
      <c r="L79" s="7">
        <v>1128409517</v>
      </c>
    </row>
    <row r="80" spans="1:12" ht="13.5">
      <c r="A80" s="87" t="s">
        <v>46</v>
      </c>
      <c r="B80" s="71"/>
      <c r="C80" s="72">
        <f>SUM(C68:C69)</f>
        <v>4224417116</v>
      </c>
      <c r="D80" s="72">
        <f aca="true" t="shared" si="11" ref="D80:L80">SUM(D68:D69)</f>
        <v>4948928836</v>
      </c>
      <c r="E80" s="73">
        <f t="shared" si="11"/>
        <v>4864841951</v>
      </c>
      <c r="F80" s="74">
        <f t="shared" si="11"/>
        <v>5504364810</v>
      </c>
      <c r="G80" s="72">
        <f t="shared" si="11"/>
        <v>5482972483</v>
      </c>
      <c r="H80" s="72">
        <f>SUM(H68:H69)</f>
        <v>3226612065</v>
      </c>
      <c r="I80" s="75">
        <f t="shared" si="11"/>
        <v>2188666562</v>
      </c>
      <c r="J80" s="76">
        <f t="shared" si="11"/>
        <v>6030436426</v>
      </c>
      <c r="K80" s="72">
        <f t="shared" si="11"/>
        <v>6454937852</v>
      </c>
      <c r="L80" s="73">
        <f t="shared" si="11"/>
        <v>6922713815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60</v>
      </c>
      <c r="B82" s="94"/>
      <c r="C82" s="95">
        <f aca="true" t="shared" si="12" ref="C82:L82">IF(ISERROR(C20/C5),0,(C20/C5))</f>
        <v>0.6348472083441392</v>
      </c>
      <c r="D82" s="95">
        <f t="shared" si="12"/>
        <v>0.5794482032515207</v>
      </c>
      <c r="E82" s="96">
        <f t="shared" si="12"/>
        <v>0.5638687452653403</v>
      </c>
      <c r="F82" s="97">
        <f t="shared" si="12"/>
        <v>0.984918020013087</v>
      </c>
      <c r="G82" s="95">
        <f t="shared" si="12"/>
        <v>0.9284758611073017</v>
      </c>
      <c r="H82" s="95">
        <f t="shared" si="12"/>
        <v>1.889554062949207</v>
      </c>
      <c r="I82" s="98">
        <f t="shared" si="12"/>
        <v>1.6297251127744314</v>
      </c>
      <c r="J82" s="99">
        <f t="shared" si="12"/>
        <v>0.8244941250221535</v>
      </c>
      <c r="K82" s="95">
        <f t="shared" si="12"/>
        <v>0.9292752138678376</v>
      </c>
      <c r="L82" s="96">
        <f t="shared" si="12"/>
        <v>0.9034146077901665</v>
      </c>
    </row>
    <row r="83" spans="1:12" ht="13.5">
      <c r="A83" s="93" t="s">
        <v>61</v>
      </c>
      <c r="B83" s="94"/>
      <c r="C83" s="95">
        <f aca="true" t="shared" si="13" ref="C83:L83">IF(ISERROR(C20/C68),0,(C20/C68))</f>
        <v>0.9371691512025774</v>
      </c>
      <c r="D83" s="95">
        <f t="shared" si="13"/>
        <v>0.8924393319648571</v>
      </c>
      <c r="E83" s="96">
        <f t="shared" si="13"/>
        <v>0.8962616617476815</v>
      </c>
      <c r="F83" s="97">
        <f t="shared" si="13"/>
        <v>1.6881857178805502</v>
      </c>
      <c r="G83" s="95">
        <f t="shared" si="13"/>
        <v>1.6407099405739483</v>
      </c>
      <c r="H83" s="95">
        <f t="shared" si="13"/>
        <v>0</v>
      </c>
      <c r="I83" s="98">
        <f t="shared" si="13"/>
        <v>1.5478470127968265</v>
      </c>
      <c r="J83" s="99">
        <f t="shared" si="13"/>
        <v>1.594038008882772</v>
      </c>
      <c r="K83" s="95">
        <f t="shared" si="13"/>
        <v>1.5978237121779524</v>
      </c>
      <c r="L83" s="96">
        <f t="shared" si="13"/>
        <v>1.5768779773910113</v>
      </c>
    </row>
    <row r="84" spans="1:12" ht="13.5">
      <c r="A84" s="93" t="s">
        <v>62</v>
      </c>
      <c r="B84" s="94"/>
      <c r="C84" s="95">
        <f aca="true" t="shared" si="14" ref="C84:L84">IF(ISERROR(ROUND(C69/C65,3)),0,(ROUND(C69/C65,3)))</f>
        <v>0.063</v>
      </c>
      <c r="D84" s="95">
        <f t="shared" si="14"/>
        <v>0.072</v>
      </c>
      <c r="E84" s="96">
        <f t="shared" si="14"/>
        <v>0.064</v>
      </c>
      <c r="F84" s="97">
        <f t="shared" si="14"/>
        <v>0.07</v>
      </c>
      <c r="G84" s="95">
        <f t="shared" si="14"/>
        <v>0.07</v>
      </c>
      <c r="H84" s="95">
        <f t="shared" si="14"/>
        <v>0</v>
      </c>
      <c r="I84" s="98">
        <f t="shared" si="14"/>
        <v>0</v>
      </c>
      <c r="J84" s="99">
        <f t="shared" si="14"/>
        <v>0.073</v>
      </c>
      <c r="K84" s="95">
        <f t="shared" si="14"/>
        <v>0.072</v>
      </c>
      <c r="L84" s="96">
        <f t="shared" si="14"/>
        <v>0.071</v>
      </c>
    </row>
    <row r="85" spans="1:12" ht="13.5">
      <c r="A85" s="93" t="s">
        <v>63</v>
      </c>
      <c r="B85" s="94"/>
      <c r="C85" s="95">
        <f aca="true" t="shared" si="15" ref="C85:L85">IF(ISERROR(ROUND((C20+C69)/C65,2)),0,(ROUND((C20+C69)/C65,2)))</f>
        <v>0.1</v>
      </c>
      <c r="D85" s="95">
        <f t="shared" si="15"/>
        <v>0.11</v>
      </c>
      <c r="E85" s="96">
        <f t="shared" si="15"/>
        <v>0.1</v>
      </c>
      <c r="F85" s="97">
        <f t="shared" si="15"/>
        <v>0.14</v>
      </c>
      <c r="G85" s="95">
        <f t="shared" si="15"/>
        <v>0.13</v>
      </c>
      <c r="H85" s="95">
        <f t="shared" si="15"/>
        <v>0</v>
      </c>
      <c r="I85" s="98">
        <f t="shared" si="15"/>
        <v>0.07</v>
      </c>
      <c r="J85" s="99">
        <f t="shared" si="15"/>
        <v>0.13</v>
      </c>
      <c r="K85" s="95">
        <f t="shared" si="15"/>
        <v>0.13</v>
      </c>
      <c r="L85" s="96">
        <f t="shared" si="15"/>
        <v>0.13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413619039</v>
      </c>
      <c r="D89" s="6"/>
      <c r="E89" s="7"/>
      <c r="F89" s="8">
        <v>660367262</v>
      </c>
      <c r="G89" s="6">
        <v>660367262</v>
      </c>
      <c r="H89" s="6">
        <v>553925320</v>
      </c>
      <c r="I89" s="9"/>
      <c r="J89" s="10">
        <v>707357594</v>
      </c>
      <c r="K89" s="6">
        <v>755284385</v>
      </c>
      <c r="L89" s="26">
        <v>807212871</v>
      </c>
    </row>
    <row r="90" spans="1:12" ht="13.5">
      <c r="A90" s="86" t="s">
        <v>49</v>
      </c>
      <c r="B90" s="94"/>
      <c r="C90" s="11">
        <v>55654925</v>
      </c>
      <c r="D90" s="11"/>
      <c r="E90" s="12"/>
      <c r="F90" s="13">
        <v>138315875</v>
      </c>
      <c r="G90" s="11">
        <v>138315875</v>
      </c>
      <c r="H90" s="11">
        <v>145405986</v>
      </c>
      <c r="I90" s="14"/>
      <c r="J90" s="15">
        <v>182283804</v>
      </c>
      <c r="K90" s="11">
        <v>195837273</v>
      </c>
      <c r="L90" s="27">
        <v>207793506</v>
      </c>
    </row>
    <row r="91" spans="1:12" ht="13.5">
      <c r="A91" s="86" t="s">
        <v>50</v>
      </c>
      <c r="B91" s="94"/>
      <c r="C91" s="6">
        <v>1200473459</v>
      </c>
      <c r="D91" s="6"/>
      <c r="E91" s="7"/>
      <c r="F91" s="8">
        <v>2452996616</v>
      </c>
      <c r="G91" s="6">
        <v>2443699816</v>
      </c>
      <c r="H91" s="6">
        <v>2323973471</v>
      </c>
      <c r="I91" s="9"/>
      <c r="J91" s="10">
        <v>2773993125</v>
      </c>
      <c r="K91" s="6">
        <v>3019014511</v>
      </c>
      <c r="L91" s="26">
        <v>3245738755</v>
      </c>
    </row>
    <row r="92" spans="1:12" ht="13.5">
      <c r="A92" s="86" t="s">
        <v>51</v>
      </c>
      <c r="B92" s="94"/>
      <c r="C92" s="6">
        <v>813700742</v>
      </c>
      <c r="D92" s="6"/>
      <c r="E92" s="7"/>
      <c r="F92" s="8">
        <v>276019686</v>
      </c>
      <c r="G92" s="6">
        <v>276019686</v>
      </c>
      <c r="H92" s="6">
        <v>203307298</v>
      </c>
      <c r="I92" s="9"/>
      <c r="J92" s="10">
        <v>285919904</v>
      </c>
      <c r="K92" s="6">
        <v>306781684</v>
      </c>
      <c r="L92" s="26">
        <v>329179683</v>
      </c>
    </row>
    <row r="93" spans="1:12" ht="13.5">
      <c r="A93" s="87" t="s">
        <v>72</v>
      </c>
      <c r="B93" s="71"/>
      <c r="C93" s="72">
        <f>SUM(C89:C92)</f>
        <v>2483448165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3527699439</v>
      </c>
      <c r="G93" s="72">
        <f t="shared" si="16"/>
        <v>3518402639</v>
      </c>
      <c r="H93" s="72">
        <f>SUM(H89:H92)</f>
        <v>3226612075</v>
      </c>
      <c r="I93" s="75">
        <f t="shared" si="16"/>
        <v>0</v>
      </c>
      <c r="J93" s="76">
        <f t="shared" si="16"/>
        <v>3949554427</v>
      </c>
      <c r="K93" s="72">
        <f t="shared" si="16"/>
        <v>4276917853</v>
      </c>
      <c r="L93" s="121">
        <f t="shared" si="16"/>
        <v>4589924815</v>
      </c>
    </row>
    <row r="94" spans="1:12" ht="13.5">
      <c r="A94" s="1" t="s">
        <v>64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67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68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69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2401152582</v>
      </c>
      <c r="D5" s="40">
        <f aca="true" t="shared" si="0" ref="D5:L5">SUM(D11:D18)</f>
        <v>2887105153</v>
      </c>
      <c r="E5" s="41">
        <f t="shared" si="0"/>
        <v>3042343648</v>
      </c>
      <c r="F5" s="42">
        <f t="shared" si="0"/>
        <v>3598929235</v>
      </c>
      <c r="G5" s="40">
        <f t="shared" si="0"/>
        <v>3474968561</v>
      </c>
      <c r="H5" s="40">
        <f>SUM(H11:H18)</f>
        <v>3004200378</v>
      </c>
      <c r="I5" s="43">
        <f t="shared" si="0"/>
        <v>3350138843</v>
      </c>
      <c r="J5" s="44">
        <f t="shared" si="0"/>
        <v>3788493021</v>
      </c>
      <c r="K5" s="40">
        <f t="shared" si="0"/>
        <v>3244201482</v>
      </c>
      <c r="L5" s="41">
        <f t="shared" si="0"/>
        <v>3307630201</v>
      </c>
    </row>
    <row r="6" spans="1:12" ht="13.5">
      <c r="A6" s="46" t="s">
        <v>19</v>
      </c>
      <c r="B6" s="47"/>
      <c r="C6" s="6">
        <v>666729339</v>
      </c>
      <c r="D6" s="6">
        <v>561248865</v>
      </c>
      <c r="E6" s="7">
        <v>627204302</v>
      </c>
      <c r="F6" s="8">
        <v>820979739</v>
      </c>
      <c r="G6" s="6">
        <v>854139848</v>
      </c>
      <c r="H6" s="6">
        <v>733255048</v>
      </c>
      <c r="I6" s="9">
        <v>843890643</v>
      </c>
      <c r="J6" s="10">
        <v>1090466477</v>
      </c>
      <c r="K6" s="6">
        <v>700275215</v>
      </c>
      <c r="L6" s="7">
        <v>790688263</v>
      </c>
    </row>
    <row r="7" spans="1:12" ht="13.5">
      <c r="A7" s="46" t="s">
        <v>20</v>
      </c>
      <c r="B7" s="47"/>
      <c r="C7" s="6">
        <v>541824507</v>
      </c>
      <c r="D7" s="6">
        <v>402631562</v>
      </c>
      <c r="E7" s="7">
        <v>469844511</v>
      </c>
      <c r="F7" s="8">
        <v>635891000</v>
      </c>
      <c r="G7" s="6">
        <v>549815010</v>
      </c>
      <c r="H7" s="6">
        <v>501148488</v>
      </c>
      <c r="I7" s="9">
        <v>536289968</v>
      </c>
      <c r="J7" s="10">
        <v>558955510</v>
      </c>
      <c r="K7" s="6">
        <v>582890951</v>
      </c>
      <c r="L7" s="7">
        <v>560716000</v>
      </c>
    </row>
    <row r="8" spans="1:12" ht="13.5">
      <c r="A8" s="46" t="s">
        <v>21</v>
      </c>
      <c r="B8" s="47"/>
      <c r="C8" s="6">
        <v>156526351</v>
      </c>
      <c r="D8" s="6">
        <v>162696713</v>
      </c>
      <c r="E8" s="7">
        <v>155591091</v>
      </c>
      <c r="F8" s="8">
        <v>311421386</v>
      </c>
      <c r="G8" s="6">
        <v>284502837</v>
      </c>
      <c r="H8" s="6">
        <v>218921921</v>
      </c>
      <c r="I8" s="9">
        <v>237755025</v>
      </c>
      <c r="J8" s="10">
        <v>518929965</v>
      </c>
      <c r="K8" s="6">
        <v>466654733</v>
      </c>
      <c r="L8" s="7">
        <v>559761693</v>
      </c>
    </row>
    <row r="9" spans="1:12" ht="13.5">
      <c r="A9" s="46" t="s">
        <v>22</v>
      </c>
      <c r="B9" s="47"/>
      <c r="C9" s="6">
        <v>166271219</v>
      </c>
      <c r="D9" s="6">
        <v>145469472</v>
      </c>
      <c r="E9" s="7">
        <v>239742519</v>
      </c>
      <c r="F9" s="8">
        <v>261175099</v>
      </c>
      <c r="G9" s="6">
        <v>229415695</v>
      </c>
      <c r="H9" s="6">
        <v>174134613</v>
      </c>
      <c r="I9" s="9">
        <v>181766969</v>
      </c>
      <c r="J9" s="10">
        <v>124311241</v>
      </c>
      <c r="K9" s="6">
        <v>217490223</v>
      </c>
      <c r="L9" s="7">
        <v>237062942</v>
      </c>
    </row>
    <row r="10" spans="1:12" ht="13.5">
      <c r="A10" s="46" t="s">
        <v>23</v>
      </c>
      <c r="B10" s="47"/>
      <c r="C10" s="6">
        <v>144109618</v>
      </c>
      <c r="D10" s="6">
        <v>309233910</v>
      </c>
      <c r="E10" s="7">
        <v>287034529</v>
      </c>
      <c r="F10" s="8">
        <v>359148759</v>
      </c>
      <c r="G10" s="6">
        <v>215949002</v>
      </c>
      <c r="H10" s="6">
        <v>148159218</v>
      </c>
      <c r="I10" s="9">
        <v>243622565</v>
      </c>
      <c r="J10" s="10">
        <v>566685444</v>
      </c>
      <c r="K10" s="6">
        <v>653796553</v>
      </c>
      <c r="L10" s="7">
        <v>559999006</v>
      </c>
    </row>
    <row r="11" spans="1:12" ht="13.5">
      <c r="A11" s="48" t="s">
        <v>24</v>
      </c>
      <c r="B11" s="47"/>
      <c r="C11" s="21">
        <f>SUM(C6:C10)</f>
        <v>1675461034</v>
      </c>
      <c r="D11" s="21">
        <f aca="true" t="shared" si="1" ref="D11:L11">SUM(D6:D10)</f>
        <v>1581280522</v>
      </c>
      <c r="E11" s="22">
        <f t="shared" si="1"/>
        <v>1779416952</v>
      </c>
      <c r="F11" s="23">
        <f t="shared" si="1"/>
        <v>2388615983</v>
      </c>
      <c r="G11" s="21">
        <f t="shared" si="1"/>
        <v>2133822392</v>
      </c>
      <c r="H11" s="21">
        <f>SUM(H6:H10)</f>
        <v>1775619288</v>
      </c>
      <c r="I11" s="24">
        <f t="shared" si="1"/>
        <v>2043325170</v>
      </c>
      <c r="J11" s="25">
        <f t="shared" si="1"/>
        <v>2859348637</v>
      </c>
      <c r="K11" s="21">
        <f t="shared" si="1"/>
        <v>2621107675</v>
      </c>
      <c r="L11" s="22">
        <f t="shared" si="1"/>
        <v>2708227904</v>
      </c>
    </row>
    <row r="12" spans="1:12" ht="13.5">
      <c r="A12" s="49" t="s">
        <v>25</v>
      </c>
      <c r="B12" s="39"/>
      <c r="C12" s="6">
        <v>60134142</v>
      </c>
      <c r="D12" s="6">
        <v>76584000</v>
      </c>
      <c r="E12" s="7">
        <v>112942930</v>
      </c>
      <c r="F12" s="8">
        <v>96810098</v>
      </c>
      <c r="G12" s="6">
        <v>88886109</v>
      </c>
      <c r="H12" s="6">
        <v>67962272</v>
      </c>
      <c r="I12" s="9">
        <v>72973089</v>
      </c>
      <c r="J12" s="10">
        <v>168498514</v>
      </c>
      <c r="K12" s="6">
        <v>98951240</v>
      </c>
      <c r="L12" s="7">
        <v>55396466</v>
      </c>
    </row>
    <row r="13" spans="1:12" ht="13.5">
      <c r="A13" s="49" t="s">
        <v>26</v>
      </c>
      <c r="B13" s="39"/>
      <c r="C13" s="11">
        <v>204365</v>
      </c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58100686</v>
      </c>
      <c r="D14" s="6">
        <v>416784485</v>
      </c>
      <c r="E14" s="7">
        <v>53319291</v>
      </c>
      <c r="F14" s="8">
        <v>650000</v>
      </c>
      <c r="G14" s="6">
        <v>81144</v>
      </c>
      <c r="H14" s="6">
        <v>1520973</v>
      </c>
      <c r="I14" s="9">
        <v>344650942</v>
      </c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607252355</v>
      </c>
      <c r="D15" s="6">
        <v>812456146</v>
      </c>
      <c r="E15" s="7">
        <v>1096169853</v>
      </c>
      <c r="F15" s="8">
        <v>1112853154</v>
      </c>
      <c r="G15" s="6">
        <v>1251678916</v>
      </c>
      <c r="H15" s="6">
        <v>1158597845</v>
      </c>
      <c r="I15" s="9">
        <v>888689642</v>
      </c>
      <c r="J15" s="10">
        <v>758645870</v>
      </c>
      <c r="K15" s="6">
        <v>521142567</v>
      </c>
      <c r="L15" s="7">
        <v>541005831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494622</v>
      </c>
      <c r="F18" s="18"/>
      <c r="G18" s="16">
        <v>500000</v>
      </c>
      <c r="H18" s="16">
        <v>500000</v>
      </c>
      <c r="I18" s="19">
        <v>500000</v>
      </c>
      <c r="J18" s="20">
        <v>2000000</v>
      </c>
      <c r="K18" s="16">
        <v>3000000</v>
      </c>
      <c r="L18" s="17">
        <v>3000000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2143739875</v>
      </c>
      <c r="D20" s="53">
        <f aca="true" t="shared" si="2" ref="D20:L20">SUM(D26:D33)</f>
        <v>2451835466</v>
      </c>
      <c r="E20" s="54">
        <f t="shared" si="2"/>
        <v>2832647329</v>
      </c>
      <c r="F20" s="55">
        <f t="shared" si="2"/>
        <v>3175326921</v>
      </c>
      <c r="G20" s="53">
        <f t="shared" si="2"/>
        <v>3296386151</v>
      </c>
      <c r="H20" s="53">
        <f>SUM(H26:H33)</f>
        <v>2961467492</v>
      </c>
      <c r="I20" s="56">
        <f t="shared" si="2"/>
        <v>2922418534</v>
      </c>
      <c r="J20" s="57">
        <f t="shared" si="2"/>
        <v>3234709786</v>
      </c>
      <c r="K20" s="53">
        <f t="shared" si="2"/>
        <v>3479896604</v>
      </c>
      <c r="L20" s="54">
        <f t="shared" si="2"/>
        <v>3699592654</v>
      </c>
    </row>
    <row r="21" spans="1:12" ht="13.5">
      <c r="A21" s="46" t="s">
        <v>19</v>
      </c>
      <c r="B21" s="47"/>
      <c r="C21" s="6">
        <v>217144163</v>
      </c>
      <c r="D21" s="6">
        <v>300313911</v>
      </c>
      <c r="E21" s="7">
        <v>489554830</v>
      </c>
      <c r="F21" s="8">
        <v>589079715</v>
      </c>
      <c r="G21" s="6">
        <v>651318349</v>
      </c>
      <c r="H21" s="6">
        <v>573368021</v>
      </c>
      <c r="I21" s="9">
        <v>567708585</v>
      </c>
      <c r="J21" s="10">
        <v>528180382</v>
      </c>
      <c r="K21" s="6">
        <v>537144703</v>
      </c>
      <c r="L21" s="7">
        <v>501803190</v>
      </c>
    </row>
    <row r="22" spans="1:12" ht="13.5">
      <c r="A22" s="46" t="s">
        <v>20</v>
      </c>
      <c r="B22" s="47"/>
      <c r="C22" s="6">
        <v>371396939</v>
      </c>
      <c r="D22" s="6">
        <v>388187867</v>
      </c>
      <c r="E22" s="7">
        <v>466390780</v>
      </c>
      <c r="F22" s="8">
        <v>664045800</v>
      </c>
      <c r="G22" s="6">
        <v>604580565</v>
      </c>
      <c r="H22" s="6">
        <v>544714726</v>
      </c>
      <c r="I22" s="9">
        <v>527650352</v>
      </c>
      <c r="J22" s="10">
        <v>556919100</v>
      </c>
      <c r="K22" s="6">
        <v>619472600</v>
      </c>
      <c r="L22" s="7">
        <v>976660300</v>
      </c>
    </row>
    <row r="23" spans="1:12" ht="13.5">
      <c r="A23" s="46" t="s">
        <v>21</v>
      </c>
      <c r="B23" s="47"/>
      <c r="C23" s="6">
        <v>225244431</v>
      </c>
      <c r="D23" s="6">
        <v>306726874</v>
      </c>
      <c r="E23" s="7">
        <v>405673536</v>
      </c>
      <c r="F23" s="8">
        <v>286166685</v>
      </c>
      <c r="G23" s="6">
        <v>411087367</v>
      </c>
      <c r="H23" s="6">
        <v>372485272</v>
      </c>
      <c r="I23" s="9">
        <v>375476719</v>
      </c>
      <c r="J23" s="10">
        <v>382537135</v>
      </c>
      <c r="K23" s="6">
        <v>505500000</v>
      </c>
      <c r="L23" s="7">
        <v>547000000</v>
      </c>
    </row>
    <row r="24" spans="1:12" ht="13.5">
      <c r="A24" s="46" t="s">
        <v>22</v>
      </c>
      <c r="B24" s="47"/>
      <c r="C24" s="6">
        <v>224086876</v>
      </c>
      <c r="D24" s="6">
        <v>333040447</v>
      </c>
      <c r="E24" s="7">
        <v>449292415</v>
      </c>
      <c r="F24" s="8">
        <v>547701685</v>
      </c>
      <c r="G24" s="6">
        <v>492150801</v>
      </c>
      <c r="H24" s="6">
        <v>465945448</v>
      </c>
      <c r="I24" s="9">
        <v>474488566</v>
      </c>
      <c r="J24" s="10">
        <v>570635020</v>
      </c>
      <c r="K24" s="6">
        <v>804813382</v>
      </c>
      <c r="L24" s="7">
        <v>700949986</v>
      </c>
    </row>
    <row r="25" spans="1:12" ht="13.5">
      <c r="A25" s="46" t="s">
        <v>23</v>
      </c>
      <c r="B25" s="47"/>
      <c r="C25" s="6">
        <v>116753305</v>
      </c>
      <c r="D25" s="6">
        <v>72317650</v>
      </c>
      <c r="E25" s="7">
        <v>197802060</v>
      </c>
      <c r="F25" s="8">
        <v>145460000</v>
      </c>
      <c r="G25" s="6">
        <v>164779787</v>
      </c>
      <c r="H25" s="6">
        <v>149007128</v>
      </c>
      <c r="I25" s="9">
        <v>20420679</v>
      </c>
      <c r="J25" s="10">
        <v>166857346</v>
      </c>
      <c r="K25" s="6">
        <v>148726001</v>
      </c>
      <c r="L25" s="7">
        <v>123787942</v>
      </c>
    </row>
    <row r="26" spans="1:12" ht="13.5">
      <c r="A26" s="48" t="s">
        <v>24</v>
      </c>
      <c r="B26" s="58"/>
      <c r="C26" s="21">
        <f aca="true" t="shared" si="3" ref="C26:L26">SUM(C21:C25)</f>
        <v>1154625714</v>
      </c>
      <c r="D26" s="21">
        <f t="shared" si="3"/>
        <v>1400586749</v>
      </c>
      <c r="E26" s="22">
        <f t="shared" si="3"/>
        <v>2008713621</v>
      </c>
      <c r="F26" s="23">
        <f t="shared" si="3"/>
        <v>2232453885</v>
      </c>
      <c r="G26" s="21">
        <f t="shared" si="3"/>
        <v>2323916869</v>
      </c>
      <c r="H26" s="21">
        <f>SUM(H21:H25)</f>
        <v>2105520595</v>
      </c>
      <c r="I26" s="24">
        <f t="shared" si="3"/>
        <v>1965744901</v>
      </c>
      <c r="J26" s="25">
        <f t="shared" si="3"/>
        <v>2205128983</v>
      </c>
      <c r="K26" s="21">
        <f t="shared" si="3"/>
        <v>2615656686</v>
      </c>
      <c r="L26" s="22">
        <f t="shared" si="3"/>
        <v>2850201418</v>
      </c>
    </row>
    <row r="27" spans="1:12" ht="13.5">
      <c r="A27" s="49" t="s">
        <v>25</v>
      </c>
      <c r="B27" s="59"/>
      <c r="C27" s="6">
        <v>443420480</v>
      </c>
      <c r="D27" s="6">
        <v>498012510</v>
      </c>
      <c r="E27" s="7">
        <v>250432697</v>
      </c>
      <c r="F27" s="8">
        <v>199834987</v>
      </c>
      <c r="G27" s="6">
        <v>223129476</v>
      </c>
      <c r="H27" s="6">
        <v>198511178</v>
      </c>
      <c r="I27" s="9">
        <v>294164793</v>
      </c>
      <c r="J27" s="10">
        <v>250696094</v>
      </c>
      <c r="K27" s="6">
        <v>192340968</v>
      </c>
      <c r="L27" s="7">
        <v>110795469</v>
      </c>
    </row>
    <row r="28" spans="1:12" ht="13.5">
      <c r="A28" s="49" t="s">
        <v>26</v>
      </c>
      <c r="B28" s="59"/>
      <c r="C28" s="11">
        <v>500194</v>
      </c>
      <c r="D28" s="11">
        <v>513630</v>
      </c>
      <c r="E28" s="12">
        <v>6546520</v>
      </c>
      <c r="F28" s="13">
        <v>47207919</v>
      </c>
      <c r="G28" s="11">
        <v>40428829</v>
      </c>
      <c r="H28" s="11">
        <v>38955141</v>
      </c>
      <c r="I28" s="14">
        <v>38955142</v>
      </c>
      <c r="J28" s="15">
        <v>7450054</v>
      </c>
      <c r="K28" s="11">
        <v>1800000</v>
      </c>
      <c r="L28" s="12">
        <v>1800000</v>
      </c>
    </row>
    <row r="29" spans="1:12" ht="13.5">
      <c r="A29" s="49" t="s">
        <v>27</v>
      </c>
      <c r="B29" s="59"/>
      <c r="C29" s="6">
        <v>1715862</v>
      </c>
      <c r="D29" s="6">
        <v>1126632</v>
      </c>
      <c r="E29" s="7">
        <v>2399971</v>
      </c>
      <c r="F29" s="8">
        <v>52850000</v>
      </c>
      <c r="G29" s="6"/>
      <c r="H29" s="6"/>
      <c r="I29" s="9">
        <v>6660955</v>
      </c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543477625</v>
      </c>
      <c r="D30" s="6">
        <v>551595945</v>
      </c>
      <c r="E30" s="7">
        <v>564554520</v>
      </c>
      <c r="F30" s="8">
        <v>637730130</v>
      </c>
      <c r="G30" s="6">
        <v>704460977</v>
      </c>
      <c r="H30" s="6">
        <v>614869272</v>
      </c>
      <c r="I30" s="9">
        <v>612962053</v>
      </c>
      <c r="J30" s="10">
        <v>739178806</v>
      </c>
      <c r="K30" s="6">
        <v>661148950</v>
      </c>
      <c r="L30" s="7">
        <v>727845767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>
        <v>5250000</v>
      </c>
      <c r="G33" s="16">
        <v>4450000</v>
      </c>
      <c r="H33" s="16">
        <v>3611306</v>
      </c>
      <c r="I33" s="19">
        <v>3930690</v>
      </c>
      <c r="J33" s="20">
        <v>32255849</v>
      </c>
      <c r="K33" s="16">
        <v>8950000</v>
      </c>
      <c r="L33" s="17">
        <v>8950000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883873502</v>
      </c>
      <c r="D36" s="6">
        <f t="shared" si="4"/>
        <v>861562776</v>
      </c>
      <c r="E36" s="7">
        <f t="shared" si="4"/>
        <v>1116759132</v>
      </c>
      <c r="F36" s="8">
        <f t="shared" si="4"/>
        <v>1410059454</v>
      </c>
      <c r="G36" s="6">
        <f t="shared" si="4"/>
        <v>1505458197</v>
      </c>
      <c r="H36" s="6">
        <f>H6+H21</f>
        <v>1306623069</v>
      </c>
      <c r="I36" s="9">
        <f t="shared" si="4"/>
        <v>1411599228</v>
      </c>
      <c r="J36" s="10">
        <f t="shared" si="4"/>
        <v>1618646859</v>
      </c>
      <c r="K36" s="6">
        <f t="shared" si="4"/>
        <v>1237419918</v>
      </c>
      <c r="L36" s="7">
        <f t="shared" si="4"/>
        <v>1292491453</v>
      </c>
    </row>
    <row r="37" spans="1:12" ht="13.5">
      <c r="A37" s="46" t="s">
        <v>20</v>
      </c>
      <c r="B37" s="47"/>
      <c r="C37" s="6">
        <f t="shared" si="4"/>
        <v>913221446</v>
      </c>
      <c r="D37" s="6">
        <f t="shared" si="4"/>
        <v>790819429</v>
      </c>
      <c r="E37" s="7">
        <f t="shared" si="4"/>
        <v>936235291</v>
      </c>
      <c r="F37" s="8">
        <f t="shared" si="4"/>
        <v>1299936800</v>
      </c>
      <c r="G37" s="6">
        <f t="shared" si="4"/>
        <v>1154395575</v>
      </c>
      <c r="H37" s="6">
        <f>H7+H22</f>
        <v>1045863214</v>
      </c>
      <c r="I37" s="9">
        <f t="shared" si="4"/>
        <v>1063940320</v>
      </c>
      <c r="J37" s="10">
        <f t="shared" si="4"/>
        <v>1115874610</v>
      </c>
      <c r="K37" s="6">
        <f t="shared" si="4"/>
        <v>1202363551</v>
      </c>
      <c r="L37" s="7">
        <f t="shared" si="4"/>
        <v>1537376300</v>
      </c>
    </row>
    <row r="38" spans="1:12" ht="13.5">
      <c r="A38" s="46" t="s">
        <v>21</v>
      </c>
      <c r="B38" s="47"/>
      <c r="C38" s="6">
        <f t="shared" si="4"/>
        <v>381770782</v>
      </c>
      <c r="D38" s="6">
        <f t="shared" si="4"/>
        <v>469423587</v>
      </c>
      <c r="E38" s="7">
        <f t="shared" si="4"/>
        <v>561264627</v>
      </c>
      <c r="F38" s="8">
        <f t="shared" si="4"/>
        <v>597588071</v>
      </c>
      <c r="G38" s="6">
        <f t="shared" si="4"/>
        <v>695590204</v>
      </c>
      <c r="H38" s="6">
        <f>H8+H23</f>
        <v>591407193</v>
      </c>
      <c r="I38" s="9">
        <f t="shared" si="4"/>
        <v>613231744</v>
      </c>
      <c r="J38" s="10">
        <f t="shared" si="4"/>
        <v>901467100</v>
      </c>
      <c r="K38" s="6">
        <f t="shared" si="4"/>
        <v>972154733</v>
      </c>
      <c r="L38" s="7">
        <f t="shared" si="4"/>
        <v>1106761693</v>
      </c>
    </row>
    <row r="39" spans="1:12" ht="13.5">
      <c r="A39" s="46" t="s">
        <v>22</v>
      </c>
      <c r="B39" s="47"/>
      <c r="C39" s="6">
        <f t="shared" si="4"/>
        <v>390358095</v>
      </c>
      <c r="D39" s="6">
        <f t="shared" si="4"/>
        <v>478509919</v>
      </c>
      <c r="E39" s="7">
        <f t="shared" si="4"/>
        <v>689034934</v>
      </c>
      <c r="F39" s="8">
        <f t="shared" si="4"/>
        <v>808876784</v>
      </c>
      <c r="G39" s="6">
        <f t="shared" si="4"/>
        <v>721566496</v>
      </c>
      <c r="H39" s="6">
        <f>H9+H24</f>
        <v>640080061</v>
      </c>
      <c r="I39" s="9">
        <f t="shared" si="4"/>
        <v>656255535</v>
      </c>
      <c r="J39" s="10">
        <f t="shared" si="4"/>
        <v>694946261</v>
      </c>
      <c r="K39" s="6">
        <f t="shared" si="4"/>
        <v>1022303605</v>
      </c>
      <c r="L39" s="7">
        <f t="shared" si="4"/>
        <v>938012928</v>
      </c>
    </row>
    <row r="40" spans="1:12" ht="13.5">
      <c r="A40" s="46" t="s">
        <v>23</v>
      </c>
      <c r="B40" s="47"/>
      <c r="C40" s="6">
        <f t="shared" si="4"/>
        <v>260862923</v>
      </c>
      <c r="D40" s="6">
        <f t="shared" si="4"/>
        <v>381551560</v>
      </c>
      <c r="E40" s="7">
        <f t="shared" si="4"/>
        <v>484836589</v>
      </c>
      <c r="F40" s="8">
        <f t="shared" si="4"/>
        <v>504608759</v>
      </c>
      <c r="G40" s="6">
        <f t="shared" si="4"/>
        <v>380728789</v>
      </c>
      <c r="H40" s="6">
        <f>H10+H25</f>
        <v>297166346</v>
      </c>
      <c r="I40" s="9">
        <f t="shared" si="4"/>
        <v>264043244</v>
      </c>
      <c r="J40" s="10">
        <f t="shared" si="4"/>
        <v>733542790</v>
      </c>
      <c r="K40" s="6">
        <f t="shared" si="4"/>
        <v>802522554</v>
      </c>
      <c r="L40" s="7">
        <f t="shared" si="4"/>
        <v>683786948</v>
      </c>
    </row>
    <row r="41" spans="1:12" ht="13.5">
      <c r="A41" s="48" t="s">
        <v>24</v>
      </c>
      <c r="B41" s="47"/>
      <c r="C41" s="21">
        <f>SUM(C36:C40)</f>
        <v>2830086748</v>
      </c>
      <c r="D41" s="21">
        <f aca="true" t="shared" si="5" ref="D41:L41">SUM(D36:D40)</f>
        <v>2981867271</v>
      </c>
      <c r="E41" s="22">
        <f t="shared" si="5"/>
        <v>3788130573</v>
      </c>
      <c r="F41" s="23">
        <f t="shared" si="5"/>
        <v>4621069868</v>
      </c>
      <c r="G41" s="21">
        <f t="shared" si="5"/>
        <v>4457739261</v>
      </c>
      <c r="H41" s="21">
        <f>SUM(H36:H40)</f>
        <v>3881139883</v>
      </c>
      <c r="I41" s="24">
        <f t="shared" si="5"/>
        <v>4009070071</v>
      </c>
      <c r="J41" s="25">
        <f t="shared" si="5"/>
        <v>5064477620</v>
      </c>
      <c r="K41" s="21">
        <f t="shared" si="5"/>
        <v>5236764361</v>
      </c>
      <c r="L41" s="22">
        <f t="shared" si="5"/>
        <v>5558429322</v>
      </c>
    </row>
    <row r="42" spans="1:12" ht="13.5">
      <c r="A42" s="49" t="s">
        <v>25</v>
      </c>
      <c r="B42" s="39"/>
      <c r="C42" s="6">
        <f t="shared" si="4"/>
        <v>503554622</v>
      </c>
      <c r="D42" s="6">
        <f t="shared" si="4"/>
        <v>574596510</v>
      </c>
      <c r="E42" s="61">
        <f t="shared" si="4"/>
        <v>363375627</v>
      </c>
      <c r="F42" s="62">
        <f t="shared" si="4"/>
        <v>296645085</v>
      </c>
      <c r="G42" s="60">
        <f t="shared" si="4"/>
        <v>312015585</v>
      </c>
      <c r="H42" s="60">
        <f t="shared" si="4"/>
        <v>266473450</v>
      </c>
      <c r="I42" s="63">
        <f t="shared" si="4"/>
        <v>367137882</v>
      </c>
      <c r="J42" s="64">
        <f t="shared" si="4"/>
        <v>419194608</v>
      </c>
      <c r="K42" s="60">
        <f t="shared" si="4"/>
        <v>291292208</v>
      </c>
      <c r="L42" s="61">
        <f t="shared" si="4"/>
        <v>166191935</v>
      </c>
    </row>
    <row r="43" spans="1:12" ht="13.5">
      <c r="A43" s="49" t="s">
        <v>26</v>
      </c>
      <c r="B43" s="39"/>
      <c r="C43" s="11">
        <f t="shared" si="4"/>
        <v>704559</v>
      </c>
      <c r="D43" s="11">
        <f t="shared" si="4"/>
        <v>513630</v>
      </c>
      <c r="E43" s="65">
        <f t="shared" si="4"/>
        <v>6546520</v>
      </c>
      <c r="F43" s="66">
        <f t="shared" si="4"/>
        <v>47207919</v>
      </c>
      <c r="G43" s="67">
        <f t="shared" si="4"/>
        <v>40428829</v>
      </c>
      <c r="H43" s="67">
        <f t="shared" si="4"/>
        <v>38955141</v>
      </c>
      <c r="I43" s="68">
        <f t="shared" si="4"/>
        <v>38955142</v>
      </c>
      <c r="J43" s="69">
        <f t="shared" si="4"/>
        <v>7450054</v>
      </c>
      <c r="K43" s="67">
        <f t="shared" si="4"/>
        <v>1800000</v>
      </c>
      <c r="L43" s="65">
        <f t="shared" si="4"/>
        <v>1800000</v>
      </c>
    </row>
    <row r="44" spans="1:12" ht="13.5">
      <c r="A44" s="49" t="s">
        <v>27</v>
      </c>
      <c r="B44" s="39"/>
      <c r="C44" s="6">
        <f t="shared" si="4"/>
        <v>59816548</v>
      </c>
      <c r="D44" s="6">
        <f t="shared" si="4"/>
        <v>417911117</v>
      </c>
      <c r="E44" s="61">
        <f t="shared" si="4"/>
        <v>55719262</v>
      </c>
      <c r="F44" s="62">
        <f t="shared" si="4"/>
        <v>53500000</v>
      </c>
      <c r="G44" s="60">
        <f t="shared" si="4"/>
        <v>81144</v>
      </c>
      <c r="H44" s="60">
        <f t="shared" si="4"/>
        <v>1520973</v>
      </c>
      <c r="I44" s="63">
        <f t="shared" si="4"/>
        <v>351311897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1150729980</v>
      </c>
      <c r="D45" s="6">
        <f t="shared" si="4"/>
        <v>1364052091</v>
      </c>
      <c r="E45" s="61">
        <f t="shared" si="4"/>
        <v>1660724373</v>
      </c>
      <c r="F45" s="62">
        <f t="shared" si="4"/>
        <v>1750583284</v>
      </c>
      <c r="G45" s="60">
        <f t="shared" si="4"/>
        <v>1956139893</v>
      </c>
      <c r="H45" s="60">
        <f t="shared" si="4"/>
        <v>1773467117</v>
      </c>
      <c r="I45" s="63">
        <f t="shared" si="4"/>
        <v>1501651695</v>
      </c>
      <c r="J45" s="64">
        <f t="shared" si="4"/>
        <v>1497824676</v>
      </c>
      <c r="K45" s="60">
        <f t="shared" si="4"/>
        <v>1182291517</v>
      </c>
      <c r="L45" s="61">
        <f t="shared" si="4"/>
        <v>1268851598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494622</v>
      </c>
      <c r="F48" s="62">
        <f t="shared" si="4"/>
        <v>5250000</v>
      </c>
      <c r="G48" s="60">
        <f t="shared" si="4"/>
        <v>4950000</v>
      </c>
      <c r="H48" s="60">
        <f t="shared" si="4"/>
        <v>4111306</v>
      </c>
      <c r="I48" s="63">
        <f t="shared" si="4"/>
        <v>4430690</v>
      </c>
      <c r="J48" s="64">
        <f t="shared" si="4"/>
        <v>34255849</v>
      </c>
      <c r="K48" s="60">
        <f t="shared" si="4"/>
        <v>11950000</v>
      </c>
      <c r="L48" s="61">
        <f t="shared" si="4"/>
        <v>11950000</v>
      </c>
    </row>
    <row r="49" spans="1:12" ht="13.5">
      <c r="A49" s="70" t="s">
        <v>37</v>
      </c>
      <c r="B49" s="71"/>
      <c r="C49" s="72">
        <f>SUM(C41:C48)</f>
        <v>4544892457</v>
      </c>
      <c r="D49" s="72">
        <f aca="true" t="shared" si="6" ref="D49:L49">SUM(D41:D48)</f>
        <v>5338940619</v>
      </c>
      <c r="E49" s="73">
        <f t="shared" si="6"/>
        <v>5874990977</v>
      </c>
      <c r="F49" s="74">
        <f t="shared" si="6"/>
        <v>6774256156</v>
      </c>
      <c r="G49" s="72">
        <f t="shared" si="6"/>
        <v>6771354712</v>
      </c>
      <c r="H49" s="72">
        <f>SUM(H41:H48)</f>
        <v>5965667870</v>
      </c>
      <c r="I49" s="75">
        <f t="shared" si="6"/>
        <v>6272557377</v>
      </c>
      <c r="J49" s="76">
        <f t="shared" si="6"/>
        <v>7023202807</v>
      </c>
      <c r="K49" s="72">
        <f t="shared" si="6"/>
        <v>6724098086</v>
      </c>
      <c r="L49" s="73">
        <f t="shared" si="6"/>
        <v>7007222855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5840774061</v>
      </c>
      <c r="D52" s="6">
        <v>6456811347</v>
      </c>
      <c r="E52" s="7">
        <v>6593135183</v>
      </c>
      <c r="F52" s="8">
        <v>7332818325</v>
      </c>
      <c r="G52" s="6">
        <v>1408127934</v>
      </c>
      <c r="H52" s="6"/>
      <c r="I52" s="9">
        <v>8582372916</v>
      </c>
      <c r="J52" s="10">
        <v>8291003611</v>
      </c>
      <c r="K52" s="6">
        <v>9357256363</v>
      </c>
      <c r="L52" s="7">
        <v>10478682023</v>
      </c>
    </row>
    <row r="53" spans="1:12" ht="13.5">
      <c r="A53" s="79" t="s">
        <v>20</v>
      </c>
      <c r="B53" s="47"/>
      <c r="C53" s="6">
        <v>4952762460</v>
      </c>
      <c r="D53" s="6">
        <v>5307861022</v>
      </c>
      <c r="E53" s="7">
        <v>6135311226</v>
      </c>
      <c r="F53" s="8">
        <v>7061779115</v>
      </c>
      <c r="G53" s="6">
        <v>12998171744</v>
      </c>
      <c r="H53" s="6"/>
      <c r="I53" s="9">
        <v>6941124350</v>
      </c>
      <c r="J53" s="10">
        <v>7782780736</v>
      </c>
      <c r="K53" s="6">
        <v>8534411512</v>
      </c>
      <c r="L53" s="7">
        <v>9559571245</v>
      </c>
    </row>
    <row r="54" spans="1:12" ht="13.5">
      <c r="A54" s="79" t="s">
        <v>21</v>
      </c>
      <c r="B54" s="47"/>
      <c r="C54" s="6">
        <v>1706104999</v>
      </c>
      <c r="D54" s="6">
        <v>1943653005</v>
      </c>
      <c r="E54" s="7">
        <v>2286373000</v>
      </c>
      <c r="F54" s="8">
        <v>2571096284</v>
      </c>
      <c r="G54" s="6">
        <v>6846332953</v>
      </c>
      <c r="H54" s="6"/>
      <c r="I54" s="9">
        <v>2640396592</v>
      </c>
      <c r="J54" s="10">
        <v>3353408711</v>
      </c>
      <c r="K54" s="6">
        <v>3837209269</v>
      </c>
      <c r="L54" s="7">
        <v>4427936716</v>
      </c>
    </row>
    <row r="55" spans="1:12" ht="13.5">
      <c r="A55" s="79" t="s">
        <v>22</v>
      </c>
      <c r="B55" s="47"/>
      <c r="C55" s="6">
        <v>2096342001</v>
      </c>
      <c r="D55" s="6">
        <v>2182565001</v>
      </c>
      <c r="E55" s="7">
        <v>2629980001</v>
      </c>
      <c r="F55" s="8">
        <v>3203547261</v>
      </c>
      <c r="G55" s="6">
        <v>416094322</v>
      </c>
      <c r="H55" s="6"/>
      <c r="I55" s="9">
        <v>2876203841</v>
      </c>
      <c r="J55" s="10">
        <v>3513075822</v>
      </c>
      <c r="K55" s="6">
        <v>4240843996</v>
      </c>
      <c r="L55" s="7">
        <v>4871748419</v>
      </c>
    </row>
    <row r="56" spans="1:12" ht="13.5">
      <c r="A56" s="79" t="s">
        <v>23</v>
      </c>
      <c r="B56" s="47"/>
      <c r="C56" s="6">
        <v>4362073849</v>
      </c>
      <c r="D56" s="6">
        <v>6018591784</v>
      </c>
      <c r="E56" s="7">
        <v>7165604207</v>
      </c>
      <c r="F56" s="8">
        <v>7638822625</v>
      </c>
      <c r="G56" s="6">
        <v>3049812163</v>
      </c>
      <c r="H56" s="6"/>
      <c r="I56" s="9">
        <v>4560427019</v>
      </c>
      <c r="J56" s="10">
        <v>7824768478</v>
      </c>
      <c r="K56" s="6">
        <v>8344859324</v>
      </c>
      <c r="L56" s="7">
        <v>8748952059</v>
      </c>
    </row>
    <row r="57" spans="1:12" ht="13.5">
      <c r="A57" s="80" t="s">
        <v>24</v>
      </c>
      <c r="B57" s="47"/>
      <c r="C57" s="21">
        <f>SUM(C52:C56)</f>
        <v>18958057370</v>
      </c>
      <c r="D57" s="21">
        <f aca="true" t="shared" si="7" ref="D57:L57">SUM(D52:D56)</f>
        <v>21909482159</v>
      </c>
      <c r="E57" s="22">
        <f t="shared" si="7"/>
        <v>24810403617</v>
      </c>
      <c r="F57" s="23">
        <f t="shared" si="7"/>
        <v>27808063610</v>
      </c>
      <c r="G57" s="21">
        <f t="shared" si="7"/>
        <v>24718539116</v>
      </c>
      <c r="H57" s="21">
        <f>SUM(H52:H56)</f>
        <v>0</v>
      </c>
      <c r="I57" s="24">
        <f t="shared" si="7"/>
        <v>25600524718</v>
      </c>
      <c r="J57" s="25">
        <f t="shared" si="7"/>
        <v>30765037358</v>
      </c>
      <c r="K57" s="21">
        <f t="shared" si="7"/>
        <v>34314580464</v>
      </c>
      <c r="L57" s="22">
        <f t="shared" si="7"/>
        <v>38086890462</v>
      </c>
    </row>
    <row r="58" spans="1:12" ht="13.5">
      <c r="A58" s="77" t="s">
        <v>25</v>
      </c>
      <c r="B58" s="39"/>
      <c r="C58" s="6">
        <v>5349570324</v>
      </c>
      <c r="D58" s="6">
        <v>4958601575</v>
      </c>
      <c r="E58" s="7">
        <v>6617866841</v>
      </c>
      <c r="F58" s="8">
        <v>4129831164</v>
      </c>
      <c r="G58" s="6">
        <v>8054863571</v>
      </c>
      <c r="H58" s="6"/>
      <c r="I58" s="9">
        <v>8967370578</v>
      </c>
      <c r="J58" s="10">
        <v>5876242998</v>
      </c>
      <c r="K58" s="6">
        <v>5867067639</v>
      </c>
      <c r="L58" s="7">
        <v>5738382205</v>
      </c>
    </row>
    <row r="59" spans="1:12" ht="13.5">
      <c r="A59" s="77" t="s">
        <v>26</v>
      </c>
      <c r="B59" s="39"/>
      <c r="C59" s="11">
        <v>9110998</v>
      </c>
      <c r="D59" s="11">
        <v>9062001</v>
      </c>
      <c r="E59" s="12">
        <v>9048999</v>
      </c>
      <c r="F59" s="13">
        <v>9061999</v>
      </c>
      <c r="G59" s="11">
        <v>953996154</v>
      </c>
      <c r="H59" s="11"/>
      <c r="I59" s="14">
        <v>8903999</v>
      </c>
      <c r="J59" s="15">
        <v>61738653</v>
      </c>
      <c r="K59" s="11">
        <v>63448654</v>
      </c>
      <c r="L59" s="12">
        <v>65158654</v>
      </c>
    </row>
    <row r="60" spans="1:12" ht="13.5">
      <c r="A60" s="77" t="s">
        <v>27</v>
      </c>
      <c r="B60" s="39"/>
      <c r="C60" s="6">
        <v>189134000</v>
      </c>
      <c r="D60" s="6">
        <v>589381999</v>
      </c>
      <c r="E60" s="7">
        <v>588190997</v>
      </c>
      <c r="F60" s="8">
        <v>589381998</v>
      </c>
      <c r="G60" s="6">
        <v>88862157</v>
      </c>
      <c r="H60" s="6"/>
      <c r="I60" s="9">
        <v>937657840</v>
      </c>
      <c r="J60" s="10">
        <v>1018167165</v>
      </c>
      <c r="K60" s="6">
        <v>990578953</v>
      </c>
      <c r="L60" s="7">
        <v>987374140</v>
      </c>
    </row>
    <row r="61" spans="1:12" ht="13.5">
      <c r="A61" s="77" t="s">
        <v>28</v>
      </c>
      <c r="B61" s="39" t="s">
        <v>29</v>
      </c>
      <c r="C61" s="6">
        <v>6405938074</v>
      </c>
      <c r="D61" s="6">
        <v>6838478362</v>
      </c>
      <c r="E61" s="7">
        <v>6027848487</v>
      </c>
      <c r="F61" s="8">
        <v>10036989701</v>
      </c>
      <c r="G61" s="6">
        <v>7826649590</v>
      </c>
      <c r="H61" s="6"/>
      <c r="I61" s="9">
        <v>5826395237</v>
      </c>
      <c r="J61" s="10">
        <v>7851407944</v>
      </c>
      <c r="K61" s="6">
        <v>8080246908</v>
      </c>
      <c r="L61" s="7">
        <v>8360793058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728391331</v>
      </c>
      <c r="D64" s="6">
        <v>704087005</v>
      </c>
      <c r="E64" s="7">
        <v>629162001</v>
      </c>
      <c r="F64" s="8">
        <v>708383000</v>
      </c>
      <c r="G64" s="6">
        <v>1629976069</v>
      </c>
      <c r="H64" s="6"/>
      <c r="I64" s="9">
        <v>678871000</v>
      </c>
      <c r="J64" s="10">
        <v>539539925</v>
      </c>
      <c r="K64" s="6">
        <v>414304449</v>
      </c>
      <c r="L64" s="7">
        <v>296715541</v>
      </c>
    </row>
    <row r="65" spans="1:12" ht="13.5">
      <c r="A65" s="70" t="s">
        <v>40</v>
      </c>
      <c r="B65" s="71"/>
      <c r="C65" s="72">
        <f>SUM(C57:C64)</f>
        <v>31640202097</v>
      </c>
      <c r="D65" s="72">
        <f aca="true" t="shared" si="8" ref="D65:L65">SUM(D57:D64)</f>
        <v>35009093101</v>
      </c>
      <c r="E65" s="73">
        <f t="shared" si="8"/>
        <v>38682520942</v>
      </c>
      <c r="F65" s="74">
        <f t="shared" si="8"/>
        <v>43281711472</v>
      </c>
      <c r="G65" s="72">
        <f t="shared" si="8"/>
        <v>43272886657</v>
      </c>
      <c r="H65" s="72">
        <f>SUM(H57:H64)</f>
        <v>0</v>
      </c>
      <c r="I65" s="75">
        <f t="shared" si="8"/>
        <v>42019723372</v>
      </c>
      <c r="J65" s="82">
        <f t="shared" si="8"/>
        <v>46112134043</v>
      </c>
      <c r="K65" s="72">
        <f t="shared" si="8"/>
        <v>49730227067</v>
      </c>
      <c r="L65" s="73">
        <f t="shared" si="8"/>
        <v>53535314060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1807382495</v>
      </c>
      <c r="D68" s="60">
        <v>1941951070</v>
      </c>
      <c r="E68" s="61">
        <v>2145817103</v>
      </c>
      <c r="F68" s="62">
        <v>2347797253</v>
      </c>
      <c r="G68" s="60">
        <v>2464404361</v>
      </c>
      <c r="H68" s="60"/>
      <c r="I68" s="63">
        <v>2340816628</v>
      </c>
      <c r="J68" s="64">
        <v>3277475601</v>
      </c>
      <c r="K68" s="60">
        <v>2772072071</v>
      </c>
      <c r="L68" s="61">
        <v>2854369199</v>
      </c>
    </row>
    <row r="69" spans="1:12" ht="13.5">
      <c r="A69" s="84" t="s">
        <v>43</v>
      </c>
      <c r="B69" s="39" t="s">
        <v>44</v>
      </c>
      <c r="C69" s="60">
        <f>SUM(C75:C79)</f>
        <v>2911615703</v>
      </c>
      <c r="D69" s="60">
        <f aca="true" t="shared" si="9" ref="D69:L69">SUM(D75:D79)</f>
        <v>3010613129</v>
      </c>
      <c r="E69" s="61">
        <f t="shared" si="9"/>
        <v>3339414072</v>
      </c>
      <c r="F69" s="62">
        <f t="shared" si="9"/>
        <v>3812039380</v>
      </c>
      <c r="G69" s="60">
        <f t="shared" si="9"/>
        <v>3712836385</v>
      </c>
      <c r="H69" s="60">
        <f>SUM(H75:H79)</f>
        <v>3591254911</v>
      </c>
      <c r="I69" s="63">
        <f t="shared" si="9"/>
        <v>3761915151</v>
      </c>
      <c r="J69" s="64">
        <f t="shared" si="9"/>
        <v>4048265414</v>
      </c>
      <c r="K69" s="60">
        <f t="shared" si="9"/>
        <v>4408372623</v>
      </c>
      <c r="L69" s="61">
        <f t="shared" si="9"/>
        <v>4748092803</v>
      </c>
    </row>
    <row r="70" spans="1:12" ht="13.5">
      <c r="A70" s="79" t="s">
        <v>19</v>
      </c>
      <c r="B70" s="47"/>
      <c r="C70" s="6">
        <v>685029182</v>
      </c>
      <c r="D70" s="6">
        <v>727187642</v>
      </c>
      <c r="E70" s="7">
        <v>789104858</v>
      </c>
      <c r="F70" s="8">
        <v>824572602</v>
      </c>
      <c r="G70" s="6">
        <v>501155033</v>
      </c>
      <c r="H70" s="6">
        <v>746768241</v>
      </c>
      <c r="I70" s="9">
        <v>860071382</v>
      </c>
      <c r="J70" s="10">
        <v>719968853</v>
      </c>
      <c r="K70" s="6">
        <v>766491259</v>
      </c>
      <c r="L70" s="7">
        <v>816314221</v>
      </c>
    </row>
    <row r="71" spans="1:12" ht="13.5">
      <c r="A71" s="79" t="s">
        <v>20</v>
      </c>
      <c r="B71" s="47"/>
      <c r="C71" s="6">
        <v>469216276</v>
      </c>
      <c r="D71" s="6">
        <v>477738408</v>
      </c>
      <c r="E71" s="7">
        <v>522877631</v>
      </c>
      <c r="F71" s="8">
        <v>570090534</v>
      </c>
      <c r="G71" s="6">
        <v>413242403</v>
      </c>
      <c r="H71" s="6">
        <v>495149419</v>
      </c>
      <c r="I71" s="9">
        <v>514168619</v>
      </c>
      <c r="J71" s="10">
        <v>523506624</v>
      </c>
      <c r="K71" s="6">
        <v>557537536</v>
      </c>
      <c r="L71" s="7">
        <v>593777786</v>
      </c>
    </row>
    <row r="72" spans="1:12" ht="13.5">
      <c r="A72" s="79" t="s">
        <v>21</v>
      </c>
      <c r="B72" s="47"/>
      <c r="C72" s="6">
        <v>63916115</v>
      </c>
      <c r="D72" s="6">
        <v>73759716</v>
      </c>
      <c r="E72" s="7">
        <v>78922167</v>
      </c>
      <c r="F72" s="8">
        <v>87236335</v>
      </c>
      <c r="G72" s="6">
        <v>41736792</v>
      </c>
      <c r="H72" s="6">
        <v>71520052</v>
      </c>
      <c r="I72" s="9">
        <v>74195872</v>
      </c>
      <c r="J72" s="10">
        <v>233175320</v>
      </c>
      <c r="K72" s="6">
        <v>298339174</v>
      </c>
      <c r="L72" s="7">
        <v>344482779</v>
      </c>
    </row>
    <row r="73" spans="1:12" ht="13.5">
      <c r="A73" s="79" t="s">
        <v>22</v>
      </c>
      <c r="B73" s="47"/>
      <c r="C73" s="6">
        <v>480903987</v>
      </c>
      <c r="D73" s="6">
        <v>483834564</v>
      </c>
      <c r="E73" s="7">
        <v>503786678</v>
      </c>
      <c r="F73" s="8">
        <v>532006650</v>
      </c>
      <c r="G73" s="6">
        <v>130714423</v>
      </c>
      <c r="H73" s="6">
        <v>475020194</v>
      </c>
      <c r="I73" s="9">
        <v>525489266</v>
      </c>
      <c r="J73" s="10">
        <v>318258206</v>
      </c>
      <c r="K73" s="6">
        <v>388950846</v>
      </c>
      <c r="L73" s="7">
        <v>440983935</v>
      </c>
    </row>
    <row r="74" spans="1:12" ht="13.5">
      <c r="A74" s="79" t="s">
        <v>23</v>
      </c>
      <c r="B74" s="47"/>
      <c r="C74" s="6">
        <v>365175952</v>
      </c>
      <c r="D74" s="6">
        <v>393868139</v>
      </c>
      <c r="E74" s="7">
        <v>429766545</v>
      </c>
      <c r="F74" s="8">
        <v>519717831</v>
      </c>
      <c r="G74" s="6">
        <v>73779892</v>
      </c>
      <c r="H74" s="6">
        <v>420184798</v>
      </c>
      <c r="I74" s="9">
        <v>480347244</v>
      </c>
      <c r="J74" s="10">
        <v>79475638</v>
      </c>
      <c r="K74" s="6">
        <v>84643641</v>
      </c>
      <c r="L74" s="7">
        <v>90145062</v>
      </c>
    </row>
    <row r="75" spans="1:12" ht="13.5">
      <c r="A75" s="85" t="s">
        <v>24</v>
      </c>
      <c r="B75" s="47"/>
      <c r="C75" s="21">
        <f>SUM(C70:C74)</f>
        <v>2064241512</v>
      </c>
      <c r="D75" s="21">
        <f aca="true" t="shared" si="10" ref="D75:L75">SUM(D70:D74)</f>
        <v>2156388469</v>
      </c>
      <c r="E75" s="22">
        <f t="shared" si="10"/>
        <v>2324457879</v>
      </c>
      <c r="F75" s="23">
        <f t="shared" si="10"/>
        <v>2533623952</v>
      </c>
      <c r="G75" s="21">
        <f t="shared" si="10"/>
        <v>1160628543</v>
      </c>
      <c r="H75" s="21">
        <f>SUM(H70:H74)</f>
        <v>2208642704</v>
      </c>
      <c r="I75" s="24">
        <f t="shared" si="10"/>
        <v>2454272383</v>
      </c>
      <c r="J75" s="25">
        <f t="shared" si="10"/>
        <v>1874384641</v>
      </c>
      <c r="K75" s="21">
        <f t="shared" si="10"/>
        <v>2095962456</v>
      </c>
      <c r="L75" s="22">
        <f t="shared" si="10"/>
        <v>2285703783</v>
      </c>
    </row>
    <row r="76" spans="1:12" ht="13.5">
      <c r="A76" s="86" t="s">
        <v>25</v>
      </c>
      <c r="B76" s="39"/>
      <c r="C76" s="6">
        <v>347352755</v>
      </c>
      <c r="D76" s="6">
        <v>340346870</v>
      </c>
      <c r="E76" s="7">
        <v>405116260</v>
      </c>
      <c r="F76" s="8">
        <v>540573774</v>
      </c>
      <c r="G76" s="6">
        <v>100835728</v>
      </c>
      <c r="H76" s="6">
        <v>473680806</v>
      </c>
      <c r="I76" s="9">
        <v>533476961</v>
      </c>
      <c r="J76" s="10">
        <v>462630964</v>
      </c>
      <c r="K76" s="6">
        <v>490066701</v>
      </c>
      <c r="L76" s="7">
        <v>521916161</v>
      </c>
    </row>
    <row r="77" spans="1:12" ht="13.5">
      <c r="A77" s="86" t="s">
        <v>26</v>
      </c>
      <c r="B77" s="39"/>
      <c r="C77" s="11">
        <v>725159</v>
      </c>
      <c r="D77" s="11">
        <v>500666</v>
      </c>
      <c r="E77" s="12">
        <v>441043</v>
      </c>
      <c r="F77" s="13">
        <v>10840</v>
      </c>
      <c r="G77" s="11">
        <v>15159542</v>
      </c>
      <c r="H77" s="11">
        <v>3661937</v>
      </c>
      <c r="I77" s="14">
        <v>1527639</v>
      </c>
      <c r="J77" s="15">
        <v>11357364</v>
      </c>
      <c r="K77" s="11">
        <v>12095600</v>
      </c>
      <c r="L77" s="12">
        <v>12881796</v>
      </c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21266403</v>
      </c>
      <c r="K78" s="6">
        <v>22648676</v>
      </c>
      <c r="L78" s="7">
        <v>23865016</v>
      </c>
    </row>
    <row r="79" spans="1:12" ht="13.5">
      <c r="A79" s="86" t="s">
        <v>28</v>
      </c>
      <c r="B79" s="39" t="s">
        <v>45</v>
      </c>
      <c r="C79" s="6">
        <v>499296277</v>
      </c>
      <c r="D79" s="6">
        <v>513377124</v>
      </c>
      <c r="E79" s="7">
        <v>609398890</v>
      </c>
      <c r="F79" s="8">
        <v>737830814</v>
      </c>
      <c r="G79" s="6">
        <v>2436212572</v>
      </c>
      <c r="H79" s="6">
        <v>905269464</v>
      </c>
      <c r="I79" s="9">
        <v>772638168</v>
      </c>
      <c r="J79" s="10">
        <v>1678626042</v>
      </c>
      <c r="K79" s="6">
        <v>1787599190</v>
      </c>
      <c r="L79" s="7">
        <v>1903726047</v>
      </c>
    </row>
    <row r="80" spans="1:12" ht="13.5">
      <c r="A80" s="87" t="s">
        <v>46</v>
      </c>
      <c r="B80" s="71"/>
      <c r="C80" s="72">
        <f>SUM(C68:C69)</f>
        <v>4718998198</v>
      </c>
      <c r="D80" s="72">
        <f aca="true" t="shared" si="11" ref="D80:L80">SUM(D68:D69)</f>
        <v>4952564199</v>
      </c>
      <c r="E80" s="73">
        <f t="shared" si="11"/>
        <v>5485231175</v>
      </c>
      <c r="F80" s="74">
        <f t="shared" si="11"/>
        <v>6159836633</v>
      </c>
      <c r="G80" s="72">
        <f t="shared" si="11"/>
        <v>6177240746</v>
      </c>
      <c r="H80" s="72">
        <f>SUM(H68:H69)</f>
        <v>3591254911</v>
      </c>
      <c r="I80" s="75">
        <f t="shared" si="11"/>
        <v>6102731779</v>
      </c>
      <c r="J80" s="76">
        <f t="shared" si="11"/>
        <v>7325741015</v>
      </c>
      <c r="K80" s="72">
        <f t="shared" si="11"/>
        <v>7180444694</v>
      </c>
      <c r="L80" s="73">
        <f t="shared" si="11"/>
        <v>7602462002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60</v>
      </c>
      <c r="B82" s="94"/>
      <c r="C82" s="95">
        <f aca="true" t="shared" si="12" ref="C82:L82">IF(ISERROR(C20/C5),0,(C20/C5))</f>
        <v>0.8927961892427543</v>
      </c>
      <c r="D82" s="95">
        <f t="shared" si="12"/>
        <v>0.8492366353377501</v>
      </c>
      <c r="E82" s="96">
        <f t="shared" si="12"/>
        <v>0.9310740852244447</v>
      </c>
      <c r="F82" s="97">
        <f t="shared" si="12"/>
        <v>0.8822976817992366</v>
      </c>
      <c r="G82" s="95">
        <f t="shared" si="12"/>
        <v>0.948608913472124</v>
      </c>
      <c r="H82" s="95">
        <f t="shared" si="12"/>
        <v>0.9857756205901124</v>
      </c>
      <c r="I82" s="98">
        <f t="shared" si="12"/>
        <v>0.8723275872897904</v>
      </c>
      <c r="J82" s="99">
        <f t="shared" si="12"/>
        <v>0.8538249293504505</v>
      </c>
      <c r="K82" s="95">
        <f t="shared" si="12"/>
        <v>1.072651197315494</v>
      </c>
      <c r="L82" s="96">
        <f t="shared" si="12"/>
        <v>1.1185025015437027</v>
      </c>
    </row>
    <row r="83" spans="1:12" ht="13.5">
      <c r="A83" s="93" t="s">
        <v>61</v>
      </c>
      <c r="B83" s="94"/>
      <c r="C83" s="95">
        <f aca="true" t="shared" si="13" ref="C83:L83">IF(ISERROR(C20/C68),0,(C20/C68))</f>
        <v>1.186101935218754</v>
      </c>
      <c r="D83" s="95">
        <f t="shared" si="13"/>
        <v>1.2625629470674562</v>
      </c>
      <c r="E83" s="96">
        <f t="shared" si="13"/>
        <v>1.3200786427882247</v>
      </c>
      <c r="F83" s="97">
        <f t="shared" si="13"/>
        <v>1.3524706688120485</v>
      </c>
      <c r="G83" s="95">
        <f t="shared" si="13"/>
        <v>1.3375995446065516</v>
      </c>
      <c r="H83" s="95">
        <f t="shared" si="13"/>
        <v>0</v>
      </c>
      <c r="I83" s="98">
        <f t="shared" si="13"/>
        <v>1.2484611135460544</v>
      </c>
      <c r="J83" s="99">
        <f t="shared" si="13"/>
        <v>0.9869515992775196</v>
      </c>
      <c r="K83" s="95">
        <f t="shared" si="13"/>
        <v>1.255341316845582</v>
      </c>
      <c r="L83" s="96">
        <f t="shared" si="13"/>
        <v>1.2961156725262155</v>
      </c>
    </row>
    <row r="84" spans="1:12" ht="13.5">
      <c r="A84" s="93" t="s">
        <v>62</v>
      </c>
      <c r="B84" s="94"/>
      <c r="C84" s="95">
        <f aca="true" t="shared" si="14" ref="C84:L84">IF(ISERROR(ROUND(C69/C65,3)),0,(ROUND(C69/C65,3)))</f>
        <v>0.092</v>
      </c>
      <c r="D84" s="95">
        <f t="shared" si="14"/>
        <v>0.086</v>
      </c>
      <c r="E84" s="96">
        <f t="shared" si="14"/>
        <v>0.086</v>
      </c>
      <c r="F84" s="97">
        <f t="shared" si="14"/>
        <v>0.088</v>
      </c>
      <c r="G84" s="95">
        <f t="shared" si="14"/>
        <v>0.086</v>
      </c>
      <c r="H84" s="95">
        <f t="shared" si="14"/>
        <v>0</v>
      </c>
      <c r="I84" s="98">
        <f t="shared" si="14"/>
        <v>0.09</v>
      </c>
      <c r="J84" s="99">
        <f t="shared" si="14"/>
        <v>0.088</v>
      </c>
      <c r="K84" s="95">
        <f t="shared" si="14"/>
        <v>0.089</v>
      </c>
      <c r="L84" s="96">
        <f t="shared" si="14"/>
        <v>0.089</v>
      </c>
    </row>
    <row r="85" spans="1:12" ht="13.5">
      <c r="A85" s="93" t="s">
        <v>63</v>
      </c>
      <c r="B85" s="94"/>
      <c r="C85" s="95">
        <f aca="true" t="shared" si="15" ref="C85:L85">IF(ISERROR(ROUND((C20+C69)/C65,2)),0,(ROUND((C20+C69)/C65,2)))</f>
        <v>0.16</v>
      </c>
      <c r="D85" s="95">
        <f t="shared" si="15"/>
        <v>0.16</v>
      </c>
      <c r="E85" s="96">
        <f t="shared" si="15"/>
        <v>0.16</v>
      </c>
      <c r="F85" s="97">
        <f t="shared" si="15"/>
        <v>0.16</v>
      </c>
      <c r="G85" s="95">
        <f t="shared" si="15"/>
        <v>0.16</v>
      </c>
      <c r="H85" s="95">
        <f t="shared" si="15"/>
        <v>0</v>
      </c>
      <c r="I85" s="98">
        <f t="shared" si="15"/>
        <v>0.16</v>
      </c>
      <c r="J85" s="99">
        <f t="shared" si="15"/>
        <v>0.16</v>
      </c>
      <c r="K85" s="95">
        <f t="shared" si="15"/>
        <v>0.16</v>
      </c>
      <c r="L85" s="96">
        <f t="shared" si="15"/>
        <v>0.16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1513633729</v>
      </c>
      <c r="G89" s="6"/>
      <c r="H89" s="6">
        <v>5356480577</v>
      </c>
      <c r="I89" s="9"/>
      <c r="J89" s="10">
        <v>1430455153</v>
      </c>
      <c r="K89" s="6">
        <v>1523483662</v>
      </c>
      <c r="L89" s="26">
        <v>1622509659</v>
      </c>
    </row>
    <row r="90" spans="1:12" ht="13.5">
      <c r="A90" s="86" t="s">
        <v>49</v>
      </c>
      <c r="B90" s="94"/>
      <c r="C90" s="11"/>
      <c r="D90" s="11"/>
      <c r="E90" s="12"/>
      <c r="F90" s="13">
        <v>244701144</v>
      </c>
      <c r="G90" s="11"/>
      <c r="H90" s="11">
        <v>1765117393</v>
      </c>
      <c r="I90" s="14"/>
      <c r="J90" s="15">
        <v>278198935</v>
      </c>
      <c r="K90" s="11">
        <v>296935537</v>
      </c>
      <c r="L90" s="27">
        <v>317085714</v>
      </c>
    </row>
    <row r="91" spans="1:12" ht="13.5">
      <c r="A91" s="86" t="s">
        <v>50</v>
      </c>
      <c r="B91" s="94"/>
      <c r="C91" s="6"/>
      <c r="D91" s="6"/>
      <c r="E91" s="7"/>
      <c r="F91" s="8">
        <v>1792998108</v>
      </c>
      <c r="G91" s="6"/>
      <c r="H91" s="6">
        <v>3045999105</v>
      </c>
      <c r="I91" s="9"/>
      <c r="J91" s="10">
        <v>2083073168</v>
      </c>
      <c r="K91" s="6">
        <v>2314829273</v>
      </c>
      <c r="L91" s="26">
        <v>2517623946</v>
      </c>
    </row>
    <row r="92" spans="1:12" ht="13.5">
      <c r="A92" s="86" t="s">
        <v>51</v>
      </c>
      <c r="B92" s="94"/>
      <c r="C92" s="6"/>
      <c r="D92" s="6"/>
      <c r="E92" s="7"/>
      <c r="F92" s="8">
        <v>260706389</v>
      </c>
      <c r="G92" s="6"/>
      <c r="H92" s="6">
        <v>1090193720</v>
      </c>
      <c r="I92" s="9"/>
      <c r="J92" s="10">
        <v>256538162</v>
      </c>
      <c r="K92" s="6">
        <v>273124153</v>
      </c>
      <c r="L92" s="26">
        <v>290873479</v>
      </c>
    </row>
    <row r="93" spans="1:12" ht="13.5">
      <c r="A93" s="87" t="s">
        <v>72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3812039370</v>
      </c>
      <c r="G93" s="72">
        <f t="shared" si="16"/>
        <v>0</v>
      </c>
      <c r="H93" s="72">
        <f>SUM(H89:H92)</f>
        <v>11257790795</v>
      </c>
      <c r="I93" s="75">
        <f t="shared" si="16"/>
        <v>0</v>
      </c>
      <c r="J93" s="76">
        <f t="shared" si="16"/>
        <v>4048265418</v>
      </c>
      <c r="K93" s="72">
        <f t="shared" si="16"/>
        <v>4408372625</v>
      </c>
      <c r="L93" s="121">
        <f t="shared" si="16"/>
        <v>4748092798</v>
      </c>
    </row>
    <row r="94" spans="1:12" ht="13.5">
      <c r="A94" s="1" t="s">
        <v>64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67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68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69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2018-06-04T15:45:55Z</dcterms:created>
  <dcterms:modified xsi:type="dcterms:W3CDTF">2018-06-04T15:46:40Z</dcterms:modified>
  <cp:category/>
  <cp:version/>
  <cp:contentType/>
  <cp:contentStatus/>
</cp:coreProperties>
</file>