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'DC16'!$A$1:$Z$66</definedName>
    <definedName name="_xlnm.Print_Area" localSheetId="11">'DC18'!$A$1:$Z$66</definedName>
    <definedName name="_xlnm.Print_Area" localSheetId="18">'DC19'!$A$1:$Z$66</definedName>
    <definedName name="_xlnm.Print_Area" localSheetId="23">'DC20'!$A$1:$Z$66</definedName>
    <definedName name="_xlnm.Print_Area" localSheetId="2">'FS161'!$A$1:$Z$66</definedName>
    <definedName name="_xlnm.Print_Area" localSheetId="3">'FS162'!$A$1:$Z$66</definedName>
    <definedName name="_xlnm.Print_Area" localSheetId="4">'FS163'!$A$1:$Z$66</definedName>
    <definedName name="_xlnm.Print_Area" localSheetId="6">'FS181'!$A$1:$Z$66</definedName>
    <definedName name="_xlnm.Print_Area" localSheetId="7">'FS182'!$A$1:$Z$66</definedName>
    <definedName name="_xlnm.Print_Area" localSheetId="8">'FS183'!$A$1:$Z$66</definedName>
    <definedName name="_xlnm.Print_Area" localSheetId="9">'FS184'!$A$1:$Z$66</definedName>
    <definedName name="_xlnm.Print_Area" localSheetId="10">'FS185'!$A$1:$Z$66</definedName>
    <definedName name="_xlnm.Print_Area" localSheetId="12">'FS191'!$A$1:$Z$66</definedName>
    <definedName name="_xlnm.Print_Area" localSheetId="13">'FS192'!$A$1:$Z$66</definedName>
    <definedName name="_xlnm.Print_Area" localSheetId="14">'FS193'!$A$1:$Z$66</definedName>
    <definedName name="_xlnm.Print_Area" localSheetId="15">'FS194'!$A$1:$Z$66</definedName>
    <definedName name="_xlnm.Print_Area" localSheetId="16">'FS195'!$A$1:$Z$66</definedName>
    <definedName name="_xlnm.Print_Area" localSheetId="17">'FS196'!$A$1:$Z$66</definedName>
    <definedName name="_xlnm.Print_Area" localSheetId="19">'FS201'!$A$1:$Z$66</definedName>
    <definedName name="_xlnm.Print_Area" localSheetId="20">'FS203'!$A$1:$Z$66</definedName>
    <definedName name="_xlnm.Print_Area" localSheetId="21">'FS204'!$A$1:$Z$66</definedName>
    <definedName name="_xlnm.Print_Area" localSheetId="22">'FS205'!$A$1:$Z$66</definedName>
    <definedName name="_xlnm.Print_Area" localSheetId="1">'MAN'!$A$1:$Z$66</definedName>
    <definedName name="_xlnm.Print_Area" localSheetId="0">'Summary'!$A$1:$Z$66</definedName>
  </definedNames>
  <calcPr fullCalcOnLoad="1"/>
</workbook>
</file>

<file path=xl/sharedStrings.xml><?xml version="1.0" encoding="utf-8"?>
<sst xmlns="http://schemas.openxmlformats.org/spreadsheetml/2006/main" count="2664" uniqueCount="114">
  <si>
    <t>Free State: Mangaung(MAN)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</si>
  <si>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</si>
  <si>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</si>
  <si>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</si>
  <si>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</si>
  <si>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</si>
  <si>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</si>
  <si>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</si>
  <si>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</si>
  <si>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</si>
  <si>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</si>
  <si>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</si>
  <si>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</si>
  <si>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</si>
  <si>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</si>
  <si>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</si>
  <si>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</si>
  <si>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</si>
  <si>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</si>
  <si>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</si>
  <si>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</si>
  <si>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</si>
  <si>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</si>
  <si>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</si>
  <si>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</si>
  <si>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</si>
  <si>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</si>
  <si>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</si>
  <si>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</si>
  <si>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</si>
  <si>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</si>
  <si>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</si>
  <si>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</si>
  <si>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</si>
  <si>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</si>
  <si>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</si>
  <si>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</si>
  <si>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</si>
  <si>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</si>
  <si>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</si>
  <si>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</si>
  <si>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</si>
  <si>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</si>
  <si>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</si>
  <si>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</si>
  <si>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</si>
  <si>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</si>
  <si>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</si>
  <si>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</si>
  <si>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</si>
  <si>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</si>
  <si>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</si>
  <si>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</si>
  <si>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</si>
  <si>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</si>
  <si>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</si>
  <si>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</si>
  <si>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</si>
  <si>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</si>
  <si>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</si>
  <si>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</si>
  <si>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</si>
  <si>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</si>
  <si>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</si>
  <si>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</si>
  <si>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</si>
  <si>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Letsemeng(FS161) - Table C1 Schedule Quarterly Budget Statement Summary for 3rd Quarter ended 31 March 2018 (Figures Finalised as at 2018/05/07)</t>
  </si>
  <si>
    <t>Free State: Kopanong(FS162) - Table C1 Schedule Quarterly Budget Statement Summary for 3rd Quarter ended 31 March 2018 (Figures Finalised as at 2018/05/07)</t>
  </si>
  <si>
    <t>Free State: Mohokare(FS163) - Table C1 Schedule Quarterly Budget Statement Summary for 3rd Quarter ended 31 March 2018 (Figures Finalised as at 2018/05/07)</t>
  </si>
  <si>
    <t>Free State: Xhariep(DC16) - Table C1 Schedule Quarterly Budget Statement Summary for 3rd Quarter ended 31 March 2018 (Figures Finalised as at 2018/05/07)</t>
  </si>
  <si>
    <t>Free State: Masilonyana(FS181) - Table C1 Schedule Quarterly Budget Statement Summary for 3rd Quarter ended 31 March 2018 (Figures Finalised as at 2018/05/07)</t>
  </si>
  <si>
    <t>Free State: Tokologo(FS182) - Table C1 Schedule Quarterly Budget Statement Summary for 3rd Quarter ended 31 March 2018 (Figures Finalised as at 2018/05/07)</t>
  </si>
  <si>
    <t>Free State: Tswelopele(FS183) - Table C1 Schedule Quarterly Budget Statement Summary for 3rd Quarter ended 31 March 2018 (Figures Finalised as at 2018/05/07)</t>
  </si>
  <si>
    <t>Free State: Matjhabeng(FS184) - Table C1 Schedule Quarterly Budget Statement Summary for 3rd Quarter ended 31 March 2018 (Figures Finalised as at 2018/05/07)</t>
  </si>
  <si>
    <t>Free State: Nala(FS185) - Table C1 Schedule Quarterly Budget Statement Summary for 3rd Quarter ended 31 March 2018 (Figures Finalised as at 2018/05/07)</t>
  </si>
  <si>
    <t>Free State: Lejweleputswa(DC18) - Table C1 Schedule Quarterly Budget Statement Summary for 3rd Quarter ended 31 March 2018 (Figures Finalised as at 2018/05/07)</t>
  </si>
  <si>
    <t>Free State: Setsoto(FS191) - Table C1 Schedule Quarterly Budget Statement Summary for 3rd Quarter ended 31 March 2018 (Figures Finalised as at 2018/05/07)</t>
  </si>
  <si>
    <t>Free State: Dihlabeng(FS192) - Table C1 Schedule Quarterly Budget Statement Summary for 3rd Quarter ended 31 March 2018 (Figures Finalised as at 2018/05/07)</t>
  </si>
  <si>
    <t>Free State: Nketoana(FS193) - Table C1 Schedule Quarterly Budget Statement Summary for 3rd Quarter ended 31 March 2018 (Figures Finalised as at 2018/05/07)</t>
  </si>
  <si>
    <t>Free State: Maluti-a-Phofung(FS194) - Table C1 Schedule Quarterly Budget Statement Summary for 3rd Quarter ended 31 March 2018 (Figures Finalised as at 2018/05/07)</t>
  </si>
  <si>
    <t>Free State: Phumelela(FS195) - Table C1 Schedule Quarterly Budget Statement Summary for 3rd Quarter ended 31 March 2018 (Figures Finalised as at 2018/05/07)</t>
  </si>
  <si>
    <t>Free State: Mantsopa(FS196) - Table C1 Schedule Quarterly Budget Statement Summary for 3rd Quarter ended 31 March 2018 (Figures Finalised as at 2018/05/07)</t>
  </si>
  <si>
    <t>Free State: Thabo Mofutsanyana(DC19) - Table C1 Schedule Quarterly Budget Statement Summary for 3rd Quarter ended 31 March 2018 (Figures Finalised as at 2018/05/07)</t>
  </si>
  <si>
    <t>Free State: Moqhaka(FS201) - Table C1 Schedule Quarterly Budget Statement Summary for 3rd Quarter ended 31 March 2018 (Figures Finalised as at 2018/05/07)</t>
  </si>
  <si>
    <t>Free State: Ngwathe(FS203) - Table C1 Schedule Quarterly Budget Statement Summary for 3rd Quarter ended 31 March 2018 (Figures Finalised as at 2018/05/07)</t>
  </si>
  <si>
    <t>Free State: Metsimaholo(FS204) - Table C1 Schedule Quarterly Budget Statement Summary for 3rd Quarter ended 31 March 2018 (Figures Finalised as at 2018/05/07)</t>
  </si>
  <si>
    <t>Free State: Mafube(FS205) - Table C1 Schedule Quarterly Budget Statement Summary for 3rd Quarter ended 31 March 2018 (Figures Finalised as at 2018/05/07)</t>
  </si>
  <si>
    <t>Free State: Fezile Dabi(DC20) - Table C1 Schedule Quarterly Budget Statement Summary for 3rd Quarter ended 31 March 2018 (Figures Finalised as at 2018/05/07)</t>
  </si>
  <si>
    <t>Summary - Table C1 Schedule Quarterly Budget Statement Summary for 3rd Quarter ended 31 March 2018 (Figures Finalised as at 2018/05/07)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</si>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</sst>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1950390585</v>
      </c>
      <c r="C5" s="18">
        <v>0</v>
      </c>
      <c r="D5" s="58">
        <v>2277079463</v>
      </c>
      <c r="E5" s="59">
        <v>2299451917</v>
      </c>
      <c r="F5" s="59">
        <v>260259662</v>
      </c>
      <c r="G5" s="59">
        <v>90622184</v>
      </c>
      <c r="H5" s="59">
        <v>176606114</v>
      </c>
      <c r="I5" s="59">
        <v>527487960</v>
      </c>
      <c r="J5" s="59">
        <v>178020373</v>
      </c>
      <c r="K5" s="59">
        <v>173518020</v>
      </c>
      <c r="L5" s="59">
        <v>158685166</v>
      </c>
      <c r="M5" s="59">
        <v>510223559</v>
      </c>
      <c r="N5" s="59">
        <v>157373066</v>
      </c>
      <c r="O5" s="59">
        <v>113231727</v>
      </c>
      <c r="P5" s="59">
        <v>163355924</v>
      </c>
      <c r="Q5" s="59">
        <v>433960717</v>
      </c>
      <c r="R5" s="59">
        <v>0</v>
      </c>
      <c r="S5" s="59">
        <v>0</v>
      </c>
      <c r="T5" s="59">
        <v>0</v>
      </c>
      <c r="U5" s="59">
        <v>0</v>
      </c>
      <c r="V5" s="59">
        <v>1471672236</v>
      </c>
      <c r="W5" s="59">
        <v>1704109677</v>
      </c>
      <c r="X5" s="59">
        <v>-232437441</v>
      </c>
      <c r="Y5" s="60">
        <v>-13.64</v>
      </c>
      <c r="Z5" s="61">
        <v>2299451917</v>
      </c>
    </row>
    <row r="6" spans="1:26" ht="13.5">
      <c r="A6" s="57" t="s">
        <v>32</v>
      </c>
      <c r="B6" s="18">
        <v>7060508385</v>
      </c>
      <c r="C6" s="18">
        <v>0</v>
      </c>
      <c r="D6" s="58">
        <v>8595108388</v>
      </c>
      <c r="E6" s="59">
        <v>8401049488</v>
      </c>
      <c r="F6" s="59">
        <v>681132566</v>
      </c>
      <c r="G6" s="59">
        <v>384599465</v>
      </c>
      <c r="H6" s="59">
        <v>678042539</v>
      </c>
      <c r="I6" s="59">
        <v>1743774570</v>
      </c>
      <c r="J6" s="59">
        <v>535617571</v>
      </c>
      <c r="K6" s="59">
        <v>647044605</v>
      </c>
      <c r="L6" s="59">
        <v>567800389</v>
      </c>
      <c r="M6" s="59">
        <v>1750462565</v>
      </c>
      <c r="N6" s="59">
        <v>599399511</v>
      </c>
      <c r="O6" s="59">
        <v>574259928</v>
      </c>
      <c r="P6" s="59">
        <v>566228509</v>
      </c>
      <c r="Q6" s="59">
        <v>1739887948</v>
      </c>
      <c r="R6" s="59">
        <v>0</v>
      </c>
      <c r="S6" s="59">
        <v>0</v>
      </c>
      <c r="T6" s="59">
        <v>0</v>
      </c>
      <c r="U6" s="59">
        <v>0</v>
      </c>
      <c r="V6" s="59">
        <v>5234125083</v>
      </c>
      <c r="W6" s="59">
        <v>6356104926</v>
      </c>
      <c r="X6" s="59">
        <v>-1121979843</v>
      </c>
      <c r="Y6" s="60">
        <v>-17.65</v>
      </c>
      <c r="Z6" s="61">
        <v>8401049488</v>
      </c>
    </row>
    <row r="7" spans="1:26" ht="13.5">
      <c r="A7" s="57" t="s">
        <v>33</v>
      </c>
      <c r="B7" s="18">
        <v>80584984</v>
      </c>
      <c r="C7" s="18">
        <v>0</v>
      </c>
      <c r="D7" s="58">
        <v>55053121</v>
      </c>
      <c r="E7" s="59">
        <v>38286655</v>
      </c>
      <c r="F7" s="59">
        <v>3885489</v>
      </c>
      <c r="G7" s="59">
        <v>3890297</v>
      </c>
      <c r="H7" s="59">
        <v>3172247</v>
      </c>
      <c r="I7" s="59">
        <v>10948033</v>
      </c>
      <c r="J7" s="59">
        <v>5583570</v>
      </c>
      <c r="K7" s="59">
        <v>3269169</v>
      </c>
      <c r="L7" s="59">
        <v>3525847</v>
      </c>
      <c r="M7" s="59">
        <v>12378586</v>
      </c>
      <c r="N7" s="59">
        <v>4664386</v>
      </c>
      <c r="O7" s="59">
        <v>2952531</v>
      </c>
      <c r="P7" s="59">
        <v>4631685</v>
      </c>
      <c r="Q7" s="59">
        <v>12248602</v>
      </c>
      <c r="R7" s="59">
        <v>0</v>
      </c>
      <c r="S7" s="59">
        <v>0</v>
      </c>
      <c r="T7" s="59">
        <v>0</v>
      </c>
      <c r="U7" s="59">
        <v>0</v>
      </c>
      <c r="V7" s="59">
        <v>35575221</v>
      </c>
      <c r="W7" s="59">
        <v>42730620</v>
      </c>
      <c r="X7" s="59">
        <v>-7155399</v>
      </c>
      <c r="Y7" s="60">
        <v>-16.75</v>
      </c>
      <c r="Z7" s="61">
        <v>38286655</v>
      </c>
    </row>
    <row r="8" spans="1:26" ht="13.5">
      <c r="A8" s="57" t="s">
        <v>34</v>
      </c>
      <c r="B8" s="18">
        <v>3575495293</v>
      </c>
      <c r="C8" s="18">
        <v>0</v>
      </c>
      <c r="D8" s="58">
        <v>4069041626</v>
      </c>
      <c r="E8" s="59">
        <v>4072408519</v>
      </c>
      <c r="F8" s="59">
        <v>1419105717</v>
      </c>
      <c r="G8" s="59">
        <v>88429406</v>
      </c>
      <c r="H8" s="59">
        <v>7354440</v>
      </c>
      <c r="I8" s="59">
        <v>1514889563</v>
      </c>
      <c r="J8" s="59">
        <v>11196328</v>
      </c>
      <c r="K8" s="59">
        <v>42720739</v>
      </c>
      <c r="L8" s="59">
        <v>1000684195</v>
      </c>
      <c r="M8" s="59">
        <v>1054601262</v>
      </c>
      <c r="N8" s="59">
        <v>23108140</v>
      </c>
      <c r="O8" s="59">
        <v>9277269</v>
      </c>
      <c r="P8" s="59">
        <v>804259840</v>
      </c>
      <c r="Q8" s="59">
        <v>836645249</v>
      </c>
      <c r="R8" s="59">
        <v>0</v>
      </c>
      <c r="S8" s="59">
        <v>0</v>
      </c>
      <c r="T8" s="59">
        <v>0</v>
      </c>
      <c r="U8" s="59">
        <v>0</v>
      </c>
      <c r="V8" s="59">
        <v>3406136074</v>
      </c>
      <c r="W8" s="59">
        <v>3471139890</v>
      </c>
      <c r="X8" s="59">
        <v>-65003816</v>
      </c>
      <c r="Y8" s="60">
        <v>-1.87</v>
      </c>
      <c r="Z8" s="61">
        <v>4072408519</v>
      </c>
    </row>
    <row r="9" spans="1:26" ht="13.5">
      <c r="A9" s="57" t="s">
        <v>35</v>
      </c>
      <c r="B9" s="18">
        <v>2646349357</v>
      </c>
      <c r="C9" s="18">
        <v>0</v>
      </c>
      <c r="D9" s="58">
        <v>1804353411</v>
      </c>
      <c r="E9" s="59">
        <v>1771440309</v>
      </c>
      <c r="F9" s="59">
        <v>99250656</v>
      </c>
      <c r="G9" s="59">
        <v>79310559</v>
      </c>
      <c r="H9" s="59">
        <v>86217704</v>
      </c>
      <c r="I9" s="59">
        <v>264778919</v>
      </c>
      <c r="J9" s="59">
        <v>149135412</v>
      </c>
      <c r="K9" s="59">
        <v>139664554</v>
      </c>
      <c r="L9" s="59">
        <v>122794579</v>
      </c>
      <c r="M9" s="59">
        <v>411594545</v>
      </c>
      <c r="N9" s="59">
        <v>126450909</v>
      </c>
      <c r="O9" s="59">
        <v>106307055</v>
      </c>
      <c r="P9" s="59">
        <v>129889689</v>
      </c>
      <c r="Q9" s="59">
        <v>362647653</v>
      </c>
      <c r="R9" s="59">
        <v>0</v>
      </c>
      <c r="S9" s="59">
        <v>0</v>
      </c>
      <c r="T9" s="59">
        <v>0</v>
      </c>
      <c r="U9" s="59">
        <v>0</v>
      </c>
      <c r="V9" s="59">
        <v>1039021117</v>
      </c>
      <c r="W9" s="59">
        <v>1365015045</v>
      </c>
      <c r="X9" s="59">
        <v>-325993928</v>
      </c>
      <c r="Y9" s="60">
        <v>-23.88</v>
      </c>
      <c r="Z9" s="61">
        <v>1771440309</v>
      </c>
    </row>
    <row r="10" spans="1:26" ht="25.5">
      <c r="A10" s="62" t="s">
        <v>98</v>
      </c>
      <c r="B10" s="63">
        <f>SUM(B5:B9)</f>
        <v>15313328604</v>
      </c>
      <c r="C10" s="63">
        <f>SUM(C5:C9)</f>
        <v>0</v>
      </c>
      <c r="D10" s="64">
        <f aca="true" t="shared" si="0" ref="D10:Z10">SUM(D5:D9)</f>
        <v>16800636009</v>
      </c>
      <c r="E10" s="65">
        <f t="shared" si="0"/>
        <v>16582636888</v>
      </c>
      <c r="F10" s="65">
        <f t="shared" si="0"/>
        <v>2463634090</v>
      </c>
      <c r="G10" s="65">
        <f t="shared" si="0"/>
        <v>646851911</v>
      </c>
      <c r="H10" s="65">
        <f t="shared" si="0"/>
        <v>951393044</v>
      </c>
      <c r="I10" s="65">
        <f t="shared" si="0"/>
        <v>4061879045</v>
      </c>
      <c r="J10" s="65">
        <f t="shared" si="0"/>
        <v>879553254</v>
      </c>
      <c r="K10" s="65">
        <f t="shared" si="0"/>
        <v>1006217087</v>
      </c>
      <c r="L10" s="65">
        <f t="shared" si="0"/>
        <v>1853490176</v>
      </c>
      <c r="M10" s="65">
        <f t="shared" si="0"/>
        <v>3739260517</v>
      </c>
      <c r="N10" s="65">
        <f t="shared" si="0"/>
        <v>910996012</v>
      </c>
      <c r="O10" s="65">
        <f t="shared" si="0"/>
        <v>806028510</v>
      </c>
      <c r="P10" s="65">
        <f t="shared" si="0"/>
        <v>1668365647</v>
      </c>
      <c r="Q10" s="65">
        <f t="shared" si="0"/>
        <v>3385390169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11186529731</v>
      </c>
      <c r="W10" s="65">
        <f t="shared" si="0"/>
        <v>12939100158</v>
      </c>
      <c r="X10" s="65">
        <f t="shared" si="0"/>
        <v>-1752570427</v>
      </c>
      <c r="Y10" s="66">
        <f>+IF(W10&lt;&gt;0,(X10/W10)*100,0)</f>
        <v>-13.5447628165736</v>
      </c>
      <c r="Z10" s="67">
        <f t="shared" si="0"/>
        <v>16582636888</v>
      </c>
    </row>
    <row r="11" spans="1:26" ht="13.5">
      <c r="A11" s="57" t="s">
        <v>36</v>
      </c>
      <c r="B11" s="18">
        <v>4583476062</v>
      </c>
      <c r="C11" s="18">
        <v>0</v>
      </c>
      <c r="D11" s="58">
        <v>5075432701</v>
      </c>
      <c r="E11" s="59">
        <v>5241610035</v>
      </c>
      <c r="F11" s="59">
        <v>342729968</v>
      </c>
      <c r="G11" s="59">
        <v>365019364</v>
      </c>
      <c r="H11" s="59">
        <v>414986107</v>
      </c>
      <c r="I11" s="59">
        <v>1122735439</v>
      </c>
      <c r="J11" s="59">
        <v>427572081</v>
      </c>
      <c r="K11" s="59">
        <v>478385011</v>
      </c>
      <c r="L11" s="59">
        <v>445545674</v>
      </c>
      <c r="M11" s="59">
        <v>1351502766</v>
      </c>
      <c r="N11" s="59">
        <v>430721627</v>
      </c>
      <c r="O11" s="59">
        <v>363661459</v>
      </c>
      <c r="P11" s="59">
        <v>409302537</v>
      </c>
      <c r="Q11" s="59">
        <v>1203685623</v>
      </c>
      <c r="R11" s="59">
        <v>0</v>
      </c>
      <c r="S11" s="59">
        <v>0</v>
      </c>
      <c r="T11" s="59">
        <v>0</v>
      </c>
      <c r="U11" s="59">
        <v>0</v>
      </c>
      <c r="V11" s="59">
        <v>3677923828</v>
      </c>
      <c r="W11" s="59">
        <v>3807482622</v>
      </c>
      <c r="X11" s="59">
        <v>-129558794</v>
      </c>
      <c r="Y11" s="60">
        <v>-3.4</v>
      </c>
      <c r="Z11" s="61">
        <v>5241610035</v>
      </c>
    </row>
    <row r="12" spans="1:26" ht="13.5">
      <c r="A12" s="57" t="s">
        <v>37</v>
      </c>
      <c r="B12" s="18">
        <v>248345123</v>
      </c>
      <c r="C12" s="18">
        <v>0</v>
      </c>
      <c r="D12" s="58">
        <v>277155181</v>
      </c>
      <c r="E12" s="59">
        <v>273770435</v>
      </c>
      <c r="F12" s="59">
        <v>19231402</v>
      </c>
      <c r="G12" s="59">
        <v>19151248</v>
      </c>
      <c r="H12" s="59">
        <v>19477826</v>
      </c>
      <c r="I12" s="59">
        <v>57860476</v>
      </c>
      <c r="J12" s="59">
        <v>19944073</v>
      </c>
      <c r="K12" s="59">
        <v>25551627</v>
      </c>
      <c r="L12" s="59">
        <v>22768372</v>
      </c>
      <c r="M12" s="59">
        <v>68264072</v>
      </c>
      <c r="N12" s="59">
        <v>30516868</v>
      </c>
      <c r="O12" s="59">
        <v>21431952</v>
      </c>
      <c r="P12" s="59">
        <v>23899475</v>
      </c>
      <c r="Q12" s="59">
        <v>75848295</v>
      </c>
      <c r="R12" s="59">
        <v>0</v>
      </c>
      <c r="S12" s="59">
        <v>0</v>
      </c>
      <c r="T12" s="59">
        <v>0</v>
      </c>
      <c r="U12" s="59">
        <v>0</v>
      </c>
      <c r="V12" s="59">
        <v>201972843</v>
      </c>
      <c r="W12" s="59">
        <v>201396277</v>
      </c>
      <c r="X12" s="59">
        <v>576566</v>
      </c>
      <c r="Y12" s="60">
        <v>0.29</v>
      </c>
      <c r="Z12" s="61">
        <v>273770435</v>
      </c>
    </row>
    <row r="13" spans="1:26" ht="13.5">
      <c r="A13" s="57" t="s">
        <v>99</v>
      </c>
      <c r="B13" s="18">
        <v>2253467914</v>
      </c>
      <c r="C13" s="18">
        <v>0</v>
      </c>
      <c r="D13" s="58">
        <v>1468145259</v>
      </c>
      <c r="E13" s="59">
        <v>1665966275</v>
      </c>
      <c r="F13" s="59">
        <v>23236338</v>
      </c>
      <c r="G13" s="59">
        <v>16659113</v>
      </c>
      <c r="H13" s="59">
        <v>21020344</v>
      </c>
      <c r="I13" s="59">
        <v>60915795</v>
      </c>
      <c r="J13" s="59">
        <v>27783354</v>
      </c>
      <c r="K13" s="59">
        <v>21871203</v>
      </c>
      <c r="L13" s="59">
        <v>335255108</v>
      </c>
      <c r="M13" s="59">
        <v>384909665</v>
      </c>
      <c r="N13" s="59">
        <v>57884686</v>
      </c>
      <c r="O13" s="59">
        <v>2835291</v>
      </c>
      <c r="P13" s="59">
        <v>-28995752</v>
      </c>
      <c r="Q13" s="59">
        <v>31724225</v>
      </c>
      <c r="R13" s="59">
        <v>0</v>
      </c>
      <c r="S13" s="59">
        <v>0</v>
      </c>
      <c r="T13" s="59">
        <v>0</v>
      </c>
      <c r="U13" s="59">
        <v>0</v>
      </c>
      <c r="V13" s="59">
        <v>477549685</v>
      </c>
      <c r="W13" s="59">
        <v>934778151</v>
      </c>
      <c r="X13" s="59">
        <v>-457228466</v>
      </c>
      <c r="Y13" s="60">
        <v>-48.91</v>
      </c>
      <c r="Z13" s="61">
        <v>1665966275</v>
      </c>
    </row>
    <row r="14" spans="1:26" ht="13.5">
      <c r="A14" s="57" t="s">
        <v>38</v>
      </c>
      <c r="B14" s="18">
        <v>702622816</v>
      </c>
      <c r="C14" s="18">
        <v>0</v>
      </c>
      <c r="D14" s="58">
        <v>559081961</v>
      </c>
      <c r="E14" s="59">
        <v>482762877</v>
      </c>
      <c r="F14" s="59">
        <v>13835144</v>
      </c>
      <c r="G14" s="59">
        <v>5835494</v>
      </c>
      <c r="H14" s="59">
        <v>15506731</v>
      </c>
      <c r="I14" s="59">
        <v>35177369</v>
      </c>
      <c r="J14" s="59">
        <v>15037010</v>
      </c>
      <c r="K14" s="59">
        <v>40567727</v>
      </c>
      <c r="L14" s="59">
        <v>41817324</v>
      </c>
      <c r="M14" s="59">
        <v>97422061</v>
      </c>
      <c r="N14" s="59">
        <v>14351161</v>
      </c>
      <c r="O14" s="59">
        <v>14651473</v>
      </c>
      <c r="P14" s="59">
        <v>13913354</v>
      </c>
      <c r="Q14" s="59">
        <v>42915988</v>
      </c>
      <c r="R14" s="59">
        <v>0</v>
      </c>
      <c r="S14" s="59">
        <v>0</v>
      </c>
      <c r="T14" s="59">
        <v>0</v>
      </c>
      <c r="U14" s="59">
        <v>0</v>
      </c>
      <c r="V14" s="59">
        <v>175515418</v>
      </c>
      <c r="W14" s="59">
        <v>394629369</v>
      </c>
      <c r="X14" s="59">
        <v>-219113951</v>
      </c>
      <c r="Y14" s="60">
        <v>-55.52</v>
      </c>
      <c r="Z14" s="61">
        <v>482762877</v>
      </c>
    </row>
    <row r="15" spans="1:26" ht="13.5">
      <c r="A15" s="57" t="s">
        <v>39</v>
      </c>
      <c r="B15" s="18">
        <v>5523412212</v>
      </c>
      <c r="C15" s="18">
        <v>0</v>
      </c>
      <c r="D15" s="58">
        <v>5387414286</v>
      </c>
      <c r="E15" s="59">
        <v>5200814158</v>
      </c>
      <c r="F15" s="59">
        <v>391325227</v>
      </c>
      <c r="G15" s="59">
        <v>252147217</v>
      </c>
      <c r="H15" s="59">
        <v>345939718</v>
      </c>
      <c r="I15" s="59">
        <v>989412162</v>
      </c>
      <c r="J15" s="59">
        <v>263879459</v>
      </c>
      <c r="K15" s="59">
        <v>254351982</v>
      </c>
      <c r="L15" s="59">
        <v>441326984</v>
      </c>
      <c r="M15" s="59">
        <v>959558425</v>
      </c>
      <c r="N15" s="59">
        <v>258462798</v>
      </c>
      <c r="O15" s="59">
        <v>273932593</v>
      </c>
      <c r="P15" s="59">
        <v>419074862</v>
      </c>
      <c r="Q15" s="59">
        <v>951470253</v>
      </c>
      <c r="R15" s="59">
        <v>0</v>
      </c>
      <c r="S15" s="59">
        <v>0</v>
      </c>
      <c r="T15" s="59">
        <v>0</v>
      </c>
      <c r="U15" s="59">
        <v>0</v>
      </c>
      <c r="V15" s="59">
        <v>2900440840</v>
      </c>
      <c r="W15" s="59">
        <v>4107915894</v>
      </c>
      <c r="X15" s="59">
        <v>-1207475054</v>
      </c>
      <c r="Y15" s="60">
        <v>-29.39</v>
      </c>
      <c r="Z15" s="61">
        <v>5200814158</v>
      </c>
    </row>
    <row r="16" spans="1:26" ht="13.5">
      <c r="A16" s="68" t="s">
        <v>40</v>
      </c>
      <c r="B16" s="18">
        <v>131997266</v>
      </c>
      <c r="C16" s="18">
        <v>0</v>
      </c>
      <c r="D16" s="58">
        <v>153785359</v>
      </c>
      <c r="E16" s="59">
        <v>159310607</v>
      </c>
      <c r="F16" s="59">
        <v>9892087</v>
      </c>
      <c r="G16" s="59">
        <v>5049761</v>
      </c>
      <c r="H16" s="59">
        <v>6842045</v>
      </c>
      <c r="I16" s="59">
        <v>21783893</v>
      </c>
      <c r="J16" s="59">
        <v>11973637</v>
      </c>
      <c r="K16" s="59">
        <v>9968694</v>
      </c>
      <c r="L16" s="59">
        <v>7511220</v>
      </c>
      <c r="M16" s="59">
        <v>29453551</v>
      </c>
      <c r="N16" s="59">
        <v>8613522</v>
      </c>
      <c r="O16" s="59">
        <v>16998178</v>
      </c>
      <c r="P16" s="59">
        <v>26458369</v>
      </c>
      <c r="Q16" s="59">
        <v>52070069</v>
      </c>
      <c r="R16" s="59">
        <v>0</v>
      </c>
      <c r="S16" s="59">
        <v>0</v>
      </c>
      <c r="T16" s="59">
        <v>0</v>
      </c>
      <c r="U16" s="59">
        <v>0</v>
      </c>
      <c r="V16" s="59">
        <v>103307513</v>
      </c>
      <c r="W16" s="59">
        <v>169442921</v>
      </c>
      <c r="X16" s="59">
        <v>-66135408</v>
      </c>
      <c r="Y16" s="60">
        <v>-39.03</v>
      </c>
      <c r="Z16" s="61">
        <v>159310607</v>
      </c>
    </row>
    <row r="17" spans="1:26" ht="13.5">
      <c r="A17" s="57" t="s">
        <v>41</v>
      </c>
      <c r="B17" s="18">
        <v>4883567785</v>
      </c>
      <c r="C17" s="18">
        <v>0</v>
      </c>
      <c r="D17" s="58">
        <v>4628582485</v>
      </c>
      <c r="E17" s="59">
        <v>4605714801</v>
      </c>
      <c r="F17" s="59">
        <v>214192303</v>
      </c>
      <c r="G17" s="59">
        <v>172857563</v>
      </c>
      <c r="H17" s="59">
        <v>269897517</v>
      </c>
      <c r="I17" s="59">
        <v>656947383</v>
      </c>
      <c r="J17" s="59">
        <v>273551482</v>
      </c>
      <c r="K17" s="59">
        <v>266825175</v>
      </c>
      <c r="L17" s="59">
        <v>284764338</v>
      </c>
      <c r="M17" s="59">
        <v>825140995</v>
      </c>
      <c r="N17" s="59">
        <v>188206622</v>
      </c>
      <c r="O17" s="59">
        <v>168350541</v>
      </c>
      <c r="P17" s="59">
        <v>141176361</v>
      </c>
      <c r="Q17" s="59">
        <v>497733524</v>
      </c>
      <c r="R17" s="59">
        <v>0</v>
      </c>
      <c r="S17" s="59">
        <v>0</v>
      </c>
      <c r="T17" s="59">
        <v>0</v>
      </c>
      <c r="U17" s="59">
        <v>0</v>
      </c>
      <c r="V17" s="59">
        <v>1979821902</v>
      </c>
      <c r="W17" s="59">
        <v>2908065997</v>
      </c>
      <c r="X17" s="59">
        <v>-928244095</v>
      </c>
      <c r="Y17" s="60">
        <v>-31.92</v>
      </c>
      <c r="Z17" s="61">
        <v>4605714801</v>
      </c>
    </row>
    <row r="18" spans="1:26" ht="13.5">
      <c r="A18" s="69" t="s">
        <v>42</v>
      </c>
      <c r="B18" s="70">
        <f>SUM(B11:B17)</f>
        <v>18326889178</v>
      </c>
      <c r="C18" s="70">
        <f>SUM(C11:C17)</f>
        <v>0</v>
      </c>
      <c r="D18" s="71">
        <f aca="true" t="shared" si="1" ref="D18:Z18">SUM(D11:D17)</f>
        <v>17549597232</v>
      </c>
      <c r="E18" s="72">
        <f t="shared" si="1"/>
        <v>17629949188</v>
      </c>
      <c r="F18" s="72">
        <f t="shared" si="1"/>
        <v>1014442469</v>
      </c>
      <c r="G18" s="72">
        <f t="shared" si="1"/>
        <v>836719760</v>
      </c>
      <c r="H18" s="72">
        <f t="shared" si="1"/>
        <v>1093670288</v>
      </c>
      <c r="I18" s="72">
        <f t="shared" si="1"/>
        <v>2944832517</v>
      </c>
      <c r="J18" s="72">
        <f t="shared" si="1"/>
        <v>1039741096</v>
      </c>
      <c r="K18" s="72">
        <f t="shared" si="1"/>
        <v>1097521419</v>
      </c>
      <c r="L18" s="72">
        <f t="shared" si="1"/>
        <v>1578989020</v>
      </c>
      <c r="M18" s="72">
        <f t="shared" si="1"/>
        <v>3716251535</v>
      </c>
      <c r="N18" s="72">
        <f t="shared" si="1"/>
        <v>988757284</v>
      </c>
      <c r="O18" s="72">
        <f t="shared" si="1"/>
        <v>861861487</v>
      </c>
      <c r="P18" s="72">
        <f t="shared" si="1"/>
        <v>1004829206</v>
      </c>
      <c r="Q18" s="72">
        <f t="shared" si="1"/>
        <v>2855447977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9516532029</v>
      </c>
      <c r="W18" s="72">
        <f t="shared" si="1"/>
        <v>12523711231</v>
      </c>
      <c r="X18" s="72">
        <f t="shared" si="1"/>
        <v>-3007179202</v>
      </c>
      <c r="Y18" s="66">
        <f>+IF(W18&lt;&gt;0,(X18/W18)*100,0)</f>
        <v>-24.011885506880066</v>
      </c>
      <c r="Z18" s="73">
        <f t="shared" si="1"/>
        <v>17629949188</v>
      </c>
    </row>
    <row r="19" spans="1:26" ht="13.5">
      <c r="A19" s="69" t="s">
        <v>43</v>
      </c>
      <c r="B19" s="74">
        <f>+B10-B18</f>
        <v>-3013560574</v>
      </c>
      <c r="C19" s="74">
        <f>+C10-C18</f>
        <v>0</v>
      </c>
      <c r="D19" s="75">
        <f aca="true" t="shared" si="2" ref="D19:Z19">+D10-D18</f>
        <v>-748961223</v>
      </c>
      <c r="E19" s="76">
        <f t="shared" si="2"/>
        <v>-1047312300</v>
      </c>
      <c r="F19" s="76">
        <f t="shared" si="2"/>
        <v>1449191621</v>
      </c>
      <c r="G19" s="76">
        <f t="shared" si="2"/>
        <v>-189867849</v>
      </c>
      <c r="H19" s="76">
        <f t="shared" si="2"/>
        <v>-142277244</v>
      </c>
      <c r="I19" s="76">
        <f t="shared" si="2"/>
        <v>1117046528</v>
      </c>
      <c r="J19" s="76">
        <f t="shared" si="2"/>
        <v>-160187842</v>
      </c>
      <c r="K19" s="76">
        <f t="shared" si="2"/>
        <v>-91304332</v>
      </c>
      <c r="L19" s="76">
        <f t="shared" si="2"/>
        <v>274501156</v>
      </c>
      <c r="M19" s="76">
        <f t="shared" si="2"/>
        <v>23008982</v>
      </c>
      <c r="N19" s="76">
        <f t="shared" si="2"/>
        <v>-77761272</v>
      </c>
      <c r="O19" s="76">
        <f t="shared" si="2"/>
        <v>-55832977</v>
      </c>
      <c r="P19" s="76">
        <f t="shared" si="2"/>
        <v>663536441</v>
      </c>
      <c r="Q19" s="76">
        <f t="shared" si="2"/>
        <v>529942192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1669997702</v>
      </c>
      <c r="W19" s="76">
        <f>IF(E10=E18,0,W10-W18)</f>
        <v>415388927</v>
      </c>
      <c r="X19" s="76">
        <f t="shared" si="2"/>
        <v>1254608775</v>
      </c>
      <c r="Y19" s="77">
        <f>+IF(W19&lt;&gt;0,(X19/W19)*100,0)</f>
        <v>302.0323107938792</v>
      </c>
      <c r="Z19" s="78">
        <f t="shared" si="2"/>
        <v>-1047312300</v>
      </c>
    </row>
    <row r="20" spans="1:26" ht="13.5">
      <c r="A20" s="57" t="s">
        <v>44</v>
      </c>
      <c r="B20" s="18">
        <v>2084267365</v>
      </c>
      <c r="C20" s="18">
        <v>0</v>
      </c>
      <c r="D20" s="58">
        <v>2329114374</v>
      </c>
      <c r="E20" s="59">
        <v>2368274799</v>
      </c>
      <c r="F20" s="59">
        <v>572549980</v>
      </c>
      <c r="G20" s="59">
        <v>69523325</v>
      </c>
      <c r="H20" s="59">
        <v>12456491</v>
      </c>
      <c r="I20" s="59">
        <v>654529796</v>
      </c>
      <c r="J20" s="59">
        <v>93749266</v>
      </c>
      <c r="K20" s="59">
        <v>78940044</v>
      </c>
      <c r="L20" s="59">
        <v>143791339</v>
      </c>
      <c r="M20" s="59">
        <v>316480649</v>
      </c>
      <c r="N20" s="59">
        <v>89519340</v>
      </c>
      <c r="O20" s="59">
        <v>212242998</v>
      </c>
      <c r="P20" s="59">
        <v>346835229</v>
      </c>
      <c r="Q20" s="59">
        <v>648597567</v>
      </c>
      <c r="R20" s="59">
        <v>0</v>
      </c>
      <c r="S20" s="59">
        <v>0</v>
      </c>
      <c r="T20" s="59">
        <v>0</v>
      </c>
      <c r="U20" s="59">
        <v>0</v>
      </c>
      <c r="V20" s="59">
        <v>1619608012</v>
      </c>
      <c r="W20" s="59">
        <v>1833432928</v>
      </c>
      <c r="X20" s="59">
        <v>-213824916</v>
      </c>
      <c r="Y20" s="60">
        <v>-11.66</v>
      </c>
      <c r="Z20" s="61">
        <v>2368274799</v>
      </c>
    </row>
    <row r="21" spans="1:26" ht="13.5">
      <c r="A21" s="57" t="s">
        <v>100</v>
      </c>
      <c r="B21" s="79">
        <v>150769</v>
      </c>
      <c r="C21" s="79">
        <v>0</v>
      </c>
      <c r="D21" s="80">
        <v>2961000</v>
      </c>
      <c r="E21" s="81">
        <v>3645000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92020959</v>
      </c>
      <c r="X21" s="81">
        <v>-92020959</v>
      </c>
      <c r="Y21" s="82">
        <v>-100</v>
      </c>
      <c r="Z21" s="83">
        <v>3645000</v>
      </c>
    </row>
    <row r="22" spans="1:26" ht="25.5">
      <c r="A22" s="84" t="s">
        <v>101</v>
      </c>
      <c r="B22" s="85">
        <f>SUM(B19:B21)</f>
        <v>-929142440</v>
      </c>
      <c r="C22" s="85">
        <f>SUM(C19:C21)</f>
        <v>0</v>
      </c>
      <c r="D22" s="86">
        <f aca="true" t="shared" si="3" ref="D22:Z22">SUM(D19:D21)</f>
        <v>1583114151</v>
      </c>
      <c r="E22" s="87">
        <f t="shared" si="3"/>
        <v>1324607499</v>
      </c>
      <c r="F22" s="87">
        <f t="shared" si="3"/>
        <v>2021741601</v>
      </c>
      <c r="G22" s="87">
        <f t="shared" si="3"/>
        <v>-120344524</v>
      </c>
      <c r="H22" s="87">
        <f t="shared" si="3"/>
        <v>-129820753</v>
      </c>
      <c r="I22" s="87">
        <f t="shared" si="3"/>
        <v>1771576324</v>
      </c>
      <c r="J22" s="87">
        <f t="shared" si="3"/>
        <v>-66438576</v>
      </c>
      <c r="K22" s="87">
        <f t="shared" si="3"/>
        <v>-12364288</v>
      </c>
      <c r="L22" s="87">
        <f t="shared" si="3"/>
        <v>418292495</v>
      </c>
      <c r="M22" s="87">
        <f t="shared" si="3"/>
        <v>339489631</v>
      </c>
      <c r="N22" s="87">
        <f t="shared" si="3"/>
        <v>11758068</v>
      </c>
      <c r="O22" s="87">
        <f t="shared" si="3"/>
        <v>156410021</v>
      </c>
      <c r="P22" s="87">
        <f t="shared" si="3"/>
        <v>1010371670</v>
      </c>
      <c r="Q22" s="87">
        <f t="shared" si="3"/>
        <v>1178539759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3289605714</v>
      </c>
      <c r="W22" s="87">
        <f t="shared" si="3"/>
        <v>2340842814</v>
      </c>
      <c r="X22" s="87">
        <f t="shared" si="3"/>
        <v>948762900</v>
      </c>
      <c r="Y22" s="88">
        <f>+IF(W22&lt;&gt;0,(X22/W22)*100,0)</f>
        <v>40.53082480915355</v>
      </c>
      <c r="Z22" s="89">
        <f t="shared" si="3"/>
        <v>1324607499</v>
      </c>
    </row>
    <row r="23" spans="1:26" ht="13.5">
      <c r="A23" s="90" t="s">
        <v>45</v>
      </c>
      <c r="B23" s="18">
        <v>10264089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-918878351</v>
      </c>
      <c r="C24" s="74">
        <f>SUM(C22:C23)</f>
        <v>0</v>
      </c>
      <c r="D24" s="75">
        <f aca="true" t="shared" si="4" ref="D24:Z24">SUM(D22:D23)</f>
        <v>1583114151</v>
      </c>
      <c r="E24" s="76">
        <f t="shared" si="4"/>
        <v>1324607499</v>
      </c>
      <c r="F24" s="76">
        <f t="shared" si="4"/>
        <v>2021741601</v>
      </c>
      <c r="G24" s="76">
        <f t="shared" si="4"/>
        <v>-120344524</v>
      </c>
      <c r="H24" s="76">
        <f t="shared" si="4"/>
        <v>-129820753</v>
      </c>
      <c r="I24" s="76">
        <f t="shared" si="4"/>
        <v>1771576324</v>
      </c>
      <c r="J24" s="76">
        <f t="shared" si="4"/>
        <v>-66438576</v>
      </c>
      <c r="K24" s="76">
        <f t="shared" si="4"/>
        <v>-12364288</v>
      </c>
      <c r="L24" s="76">
        <f t="shared" si="4"/>
        <v>418292495</v>
      </c>
      <c r="M24" s="76">
        <f t="shared" si="4"/>
        <v>339489631</v>
      </c>
      <c r="N24" s="76">
        <f t="shared" si="4"/>
        <v>11758068</v>
      </c>
      <c r="O24" s="76">
        <f t="shared" si="4"/>
        <v>156410021</v>
      </c>
      <c r="P24" s="76">
        <f t="shared" si="4"/>
        <v>1010371670</v>
      </c>
      <c r="Q24" s="76">
        <f t="shared" si="4"/>
        <v>1178539759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3289605714</v>
      </c>
      <c r="W24" s="76">
        <f t="shared" si="4"/>
        <v>2340842814</v>
      </c>
      <c r="X24" s="76">
        <f t="shared" si="4"/>
        <v>948762900</v>
      </c>
      <c r="Y24" s="77">
        <f>+IF(W24&lt;&gt;0,(X24/W24)*100,0)</f>
        <v>40.53082480915355</v>
      </c>
      <c r="Z24" s="78">
        <f t="shared" si="4"/>
        <v>1324607499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2737978390</v>
      </c>
      <c r="C27" s="21">
        <v>0</v>
      </c>
      <c r="D27" s="98">
        <v>2821395374</v>
      </c>
      <c r="E27" s="99">
        <v>2898762507</v>
      </c>
      <c r="F27" s="99">
        <v>63419193</v>
      </c>
      <c r="G27" s="99">
        <v>122401599</v>
      </c>
      <c r="H27" s="99">
        <v>129799973</v>
      </c>
      <c r="I27" s="99">
        <v>315620765</v>
      </c>
      <c r="J27" s="99">
        <v>168195832</v>
      </c>
      <c r="K27" s="99">
        <v>137332861</v>
      </c>
      <c r="L27" s="99">
        <v>224253370</v>
      </c>
      <c r="M27" s="99">
        <v>529782063</v>
      </c>
      <c r="N27" s="99">
        <v>102413324</v>
      </c>
      <c r="O27" s="99">
        <v>75796848</v>
      </c>
      <c r="P27" s="99">
        <v>168391580</v>
      </c>
      <c r="Q27" s="99">
        <v>346601752</v>
      </c>
      <c r="R27" s="99">
        <v>0</v>
      </c>
      <c r="S27" s="99">
        <v>0</v>
      </c>
      <c r="T27" s="99">
        <v>0</v>
      </c>
      <c r="U27" s="99">
        <v>0</v>
      </c>
      <c r="V27" s="99">
        <v>1192004580</v>
      </c>
      <c r="W27" s="99">
        <v>2174071883</v>
      </c>
      <c r="X27" s="99">
        <v>-982067303</v>
      </c>
      <c r="Y27" s="100">
        <v>-45.17</v>
      </c>
      <c r="Z27" s="101">
        <v>2898762507</v>
      </c>
    </row>
    <row r="28" spans="1:26" ht="13.5">
      <c r="A28" s="102" t="s">
        <v>44</v>
      </c>
      <c r="B28" s="18">
        <v>1759487335</v>
      </c>
      <c r="C28" s="18">
        <v>0</v>
      </c>
      <c r="D28" s="58">
        <v>2448486775</v>
      </c>
      <c r="E28" s="59">
        <v>2568466648</v>
      </c>
      <c r="F28" s="59">
        <v>57720007</v>
      </c>
      <c r="G28" s="59">
        <v>114723903</v>
      </c>
      <c r="H28" s="59">
        <v>121038232</v>
      </c>
      <c r="I28" s="59">
        <v>293482142</v>
      </c>
      <c r="J28" s="59">
        <v>160900517</v>
      </c>
      <c r="K28" s="59">
        <v>126350815</v>
      </c>
      <c r="L28" s="59">
        <v>192234739</v>
      </c>
      <c r="M28" s="59">
        <v>479486071</v>
      </c>
      <c r="N28" s="59">
        <v>96202494</v>
      </c>
      <c r="O28" s="59">
        <v>67778027</v>
      </c>
      <c r="P28" s="59">
        <v>136476169</v>
      </c>
      <c r="Q28" s="59">
        <v>300456690</v>
      </c>
      <c r="R28" s="59">
        <v>0</v>
      </c>
      <c r="S28" s="59">
        <v>0</v>
      </c>
      <c r="T28" s="59">
        <v>0</v>
      </c>
      <c r="U28" s="59">
        <v>0</v>
      </c>
      <c r="V28" s="59">
        <v>1073424903</v>
      </c>
      <c r="W28" s="59">
        <v>1926349988</v>
      </c>
      <c r="X28" s="59">
        <v>-852925085</v>
      </c>
      <c r="Y28" s="60">
        <v>-44.28</v>
      </c>
      <c r="Z28" s="61">
        <v>2568466648</v>
      </c>
    </row>
    <row r="29" spans="1:26" ht="13.5">
      <c r="A29" s="57" t="s">
        <v>103</v>
      </c>
      <c r="B29" s="18">
        <v>217413242</v>
      </c>
      <c r="C29" s="18">
        <v>0</v>
      </c>
      <c r="D29" s="58">
        <v>26761603</v>
      </c>
      <c r="E29" s="59">
        <v>14874100</v>
      </c>
      <c r="F29" s="59">
        <v>0</v>
      </c>
      <c r="G29" s="59">
        <v>0</v>
      </c>
      <c r="H29" s="59">
        <v>0</v>
      </c>
      <c r="I29" s="59">
        <v>0</v>
      </c>
      <c r="J29" s="59">
        <v>70429</v>
      </c>
      <c r="K29" s="59">
        <v>0</v>
      </c>
      <c r="L29" s="59">
        <v>0</v>
      </c>
      <c r="M29" s="59">
        <v>70429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70429</v>
      </c>
      <c r="W29" s="59">
        <v>11155575</v>
      </c>
      <c r="X29" s="59">
        <v>-11085146</v>
      </c>
      <c r="Y29" s="60">
        <v>-99.37</v>
      </c>
      <c r="Z29" s="61">
        <v>14874100</v>
      </c>
    </row>
    <row r="30" spans="1:26" ht="13.5">
      <c r="A30" s="57" t="s">
        <v>48</v>
      </c>
      <c r="B30" s="18">
        <v>9473770</v>
      </c>
      <c r="C30" s="18">
        <v>0</v>
      </c>
      <c r="D30" s="58">
        <v>63729094</v>
      </c>
      <c r="E30" s="59">
        <v>36268814</v>
      </c>
      <c r="F30" s="59">
        <v>0</v>
      </c>
      <c r="G30" s="59">
        <v>2460552</v>
      </c>
      <c r="H30" s="59">
        <v>833641</v>
      </c>
      <c r="I30" s="59">
        <v>3294193</v>
      </c>
      <c r="J30" s="59">
        <v>0</v>
      </c>
      <c r="K30" s="59">
        <v>722307</v>
      </c>
      <c r="L30" s="59">
        <v>719256</v>
      </c>
      <c r="M30" s="59">
        <v>1441563</v>
      </c>
      <c r="N30" s="59">
        <v>376793</v>
      </c>
      <c r="O30" s="59">
        <v>1310116</v>
      </c>
      <c r="P30" s="59">
        <v>0</v>
      </c>
      <c r="Q30" s="59">
        <v>1686909</v>
      </c>
      <c r="R30" s="59">
        <v>0</v>
      </c>
      <c r="S30" s="59">
        <v>0</v>
      </c>
      <c r="T30" s="59">
        <v>0</v>
      </c>
      <c r="U30" s="59">
        <v>0</v>
      </c>
      <c r="V30" s="59">
        <v>6422665</v>
      </c>
      <c r="W30" s="59">
        <v>27201611</v>
      </c>
      <c r="X30" s="59">
        <v>-20778946</v>
      </c>
      <c r="Y30" s="60">
        <v>-76.39</v>
      </c>
      <c r="Z30" s="61">
        <v>36268814</v>
      </c>
    </row>
    <row r="31" spans="1:26" ht="13.5">
      <c r="A31" s="57" t="s">
        <v>49</v>
      </c>
      <c r="B31" s="18">
        <v>751604042</v>
      </c>
      <c r="C31" s="18">
        <v>0</v>
      </c>
      <c r="D31" s="58">
        <v>282417902</v>
      </c>
      <c r="E31" s="59">
        <v>279152945</v>
      </c>
      <c r="F31" s="59">
        <v>5699185</v>
      </c>
      <c r="G31" s="59">
        <v>5217144</v>
      </c>
      <c r="H31" s="59">
        <v>7928100</v>
      </c>
      <c r="I31" s="59">
        <v>18844429</v>
      </c>
      <c r="J31" s="59">
        <v>7224886</v>
      </c>
      <c r="K31" s="59">
        <v>10259739</v>
      </c>
      <c r="L31" s="59">
        <v>31299376</v>
      </c>
      <c r="M31" s="59">
        <v>48784001</v>
      </c>
      <c r="N31" s="59">
        <v>5834037</v>
      </c>
      <c r="O31" s="59">
        <v>6708705</v>
      </c>
      <c r="P31" s="59">
        <v>31915411</v>
      </c>
      <c r="Q31" s="59">
        <v>44458153</v>
      </c>
      <c r="R31" s="59">
        <v>0</v>
      </c>
      <c r="S31" s="59">
        <v>0</v>
      </c>
      <c r="T31" s="59">
        <v>0</v>
      </c>
      <c r="U31" s="59">
        <v>0</v>
      </c>
      <c r="V31" s="59">
        <v>112086583</v>
      </c>
      <c r="W31" s="59">
        <v>209364709</v>
      </c>
      <c r="X31" s="59">
        <v>-97278126</v>
      </c>
      <c r="Y31" s="60">
        <v>-46.46</v>
      </c>
      <c r="Z31" s="61">
        <v>279152945</v>
      </c>
    </row>
    <row r="32" spans="1:26" ht="13.5">
      <c r="A32" s="69" t="s">
        <v>50</v>
      </c>
      <c r="B32" s="21">
        <f>SUM(B28:B31)</f>
        <v>2737978389</v>
      </c>
      <c r="C32" s="21">
        <f>SUM(C28:C31)</f>
        <v>0</v>
      </c>
      <c r="D32" s="98">
        <f aca="true" t="shared" si="5" ref="D32:Z32">SUM(D28:D31)</f>
        <v>2821395374</v>
      </c>
      <c r="E32" s="99">
        <f t="shared" si="5"/>
        <v>2898762507</v>
      </c>
      <c r="F32" s="99">
        <f t="shared" si="5"/>
        <v>63419192</v>
      </c>
      <c r="G32" s="99">
        <f t="shared" si="5"/>
        <v>122401599</v>
      </c>
      <c r="H32" s="99">
        <f t="shared" si="5"/>
        <v>129799973</v>
      </c>
      <c r="I32" s="99">
        <f t="shared" si="5"/>
        <v>315620764</v>
      </c>
      <c r="J32" s="99">
        <f t="shared" si="5"/>
        <v>168195832</v>
      </c>
      <c r="K32" s="99">
        <f t="shared" si="5"/>
        <v>137332861</v>
      </c>
      <c r="L32" s="99">
        <f t="shared" si="5"/>
        <v>224253371</v>
      </c>
      <c r="M32" s="99">
        <f t="shared" si="5"/>
        <v>529782064</v>
      </c>
      <c r="N32" s="99">
        <f t="shared" si="5"/>
        <v>102413324</v>
      </c>
      <c r="O32" s="99">
        <f t="shared" si="5"/>
        <v>75796848</v>
      </c>
      <c r="P32" s="99">
        <f t="shared" si="5"/>
        <v>168391580</v>
      </c>
      <c r="Q32" s="99">
        <f t="shared" si="5"/>
        <v>346601752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1192004580</v>
      </c>
      <c r="W32" s="99">
        <f t="shared" si="5"/>
        <v>2174071883</v>
      </c>
      <c r="X32" s="99">
        <f t="shared" si="5"/>
        <v>-982067303</v>
      </c>
      <c r="Y32" s="100">
        <f>+IF(W32&lt;&gt;0,(X32/W32)*100,0)</f>
        <v>-45.17179540746584</v>
      </c>
      <c r="Z32" s="101">
        <f t="shared" si="5"/>
        <v>2898762507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5965021717</v>
      </c>
      <c r="C35" s="18">
        <v>0</v>
      </c>
      <c r="D35" s="58">
        <v>11137589795</v>
      </c>
      <c r="E35" s="59">
        <v>10612268453</v>
      </c>
      <c r="F35" s="59">
        <v>5944483384</v>
      </c>
      <c r="G35" s="59">
        <v>5797880561</v>
      </c>
      <c r="H35" s="59">
        <v>5085209563</v>
      </c>
      <c r="I35" s="59">
        <v>5085209563</v>
      </c>
      <c r="J35" s="59">
        <v>5096244361</v>
      </c>
      <c r="K35" s="59">
        <v>5592071966</v>
      </c>
      <c r="L35" s="59">
        <v>6022871937</v>
      </c>
      <c r="M35" s="59">
        <v>6022871937</v>
      </c>
      <c r="N35" s="59">
        <v>5825542073</v>
      </c>
      <c r="O35" s="59">
        <v>6291646180</v>
      </c>
      <c r="P35" s="59">
        <v>6687039292</v>
      </c>
      <c r="Q35" s="59">
        <v>7162741408</v>
      </c>
      <c r="R35" s="59">
        <v>0</v>
      </c>
      <c r="S35" s="59">
        <v>0</v>
      </c>
      <c r="T35" s="59">
        <v>0</v>
      </c>
      <c r="U35" s="59">
        <v>0</v>
      </c>
      <c r="V35" s="59">
        <v>7162741408</v>
      </c>
      <c r="W35" s="59">
        <v>7959201343</v>
      </c>
      <c r="X35" s="59">
        <v>-796459935</v>
      </c>
      <c r="Y35" s="60">
        <v>-10.01</v>
      </c>
      <c r="Z35" s="61">
        <v>10612268453</v>
      </c>
    </row>
    <row r="36" spans="1:26" ht="13.5">
      <c r="A36" s="57" t="s">
        <v>53</v>
      </c>
      <c r="B36" s="18">
        <v>45202898718</v>
      </c>
      <c r="C36" s="18">
        <v>0</v>
      </c>
      <c r="D36" s="58">
        <v>47693048935</v>
      </c>
      <c r="E36" s="59">
        <v>45987559612</v>
      </c>
      <c r="F36" s="59">
        <v>34483941873</v>
      </c>
      <c r="G36" s="59">
        <v>34432939276</v>
      </c>
      <c r="H36" s="59">
        <v>32683072959</v>
      </c>
      <c r="I36" s="59">
        <v>32683072959</v>
      </c>
      <c r="J36" s="59">
        <v>34739561764</v>
      </c>
      <c r="K36" s="59">
        <v>34156386652</v>
      </c>
      <c r="L36" s="59">
        <v>35169858972</v>
      </c>
      <c r="M36" s="59">
        <v>35169858972</v>
      </c>
      <c r="N36" s="59">
        <v>35201725900</v>
      </c>
      <c r="O36" s="59">
        <v>35072923812</v>
      </c>
      <c r="P36" s="59">
        <v>32912605701</v>
      </c>
      <c r="Q36" s="59">
        <v>36220608357</v>
      </c>
      <c r="R36" s="59">
        <v>0</v>
      </c>
      <c r="S36" s="59">
        <v>0</v>
      </c>
      <c r="T36" s="59">
        <v>0</v>
      </c>
      <c r="U36" s="59">
        <v>0</v>
      </c>
      <c r="V36" s="59">
        <v>36220608357</v>
      </c>
      <c r="W36" s="59">
        <v>34490669710</v>
      </c>
      <c r="X36" s="59">
        <v>1729938647</v>
      </c>
      <c r="Y36" s="60">
        <v>5.02</v>
      </c>
      <c r="Z36" s="61">
        <v>45987559612</v>
      </c>
    </row>
    <row r="37" spans="1:26" ht="13.5">
      <c r="A37" s="57" t="s">
        <v>54</v>
      </c>
      <c r="B37" s="18">
        <v>12864573263</v>
      </c>
      <c r="C37" s="18">
        <v>0</v>
      </c>
      <c r="D37" s="58">
        <v>10183403355</v>
      </c>
      <c r="E37" s="59">
        <v>10731366793</v>
      </c>
      <c r="F37" s="59">
        <v>5720758964</v>
      </c>
      <c r="G37" s="59">
        <v>5824778678</v>
      </c>
      <c r="H37" s="59">
        <v>5581461943</v>
      </c>
      <c r="I37" s="59">
        <v>5581461943</v>
      </c>
      <c r="J37" s="59">
        <v>5020660401</v>
      </c>
      <c r="K37" s="59">
        <v>4803143506</v>
      </c>
      <c r="L37" s="59">
        <v>5652422493</v>
      </c>
      <c r="M37" s="59">
        <v>5652422493</v>
      </c>
      <c r="N37" s="59">
        <v>5448239911</v>
      </c>
      <c r="O37" s="59">
        <v>5466472315</v>
      </c>
      <c r="P37" s="59">
        <v>4692072832</v>
      </c>
      <c r="Q37" s="59">
        <v>5635978284</v>
      </c>
      <c r="R37" s="59">
        <v>0</v>
      </c>
      <c r="S37" s="59">
        <v>0</v>
      </c>
      <c r="T37" s="59">
        <v>0</v>
      </c>
      <c r="U37" s="59">
        <v>0</v>
      </c>
      <c r="V37" s="59">
        <v>5635978284</v>
      </c>
      <c r="W37" s="59">
        <v>8048525098</v>
      </c>
      <c r="X37" s="59">
        <v>-2412546814</v>
      </c>
      <c r="Y37" s="60">
        <v>-29.98</v>
      </c>
      <c r="Z37" s="61">
        <v>10731366793</v>
      </c>
    </row>
    <row r="38" spans="1:26" ht="13.5">
      <c r="A38" s="57" t="s">
        <v>55</v>
      </c>
      <c r="B38" s="18">
        <v>4538491394</v>
      </c>
      <c r="C38" s="18">
        <v>0</v>
      </c>
      <c r="D38" s="58">
        <v>4598877172</v>
      </c>
      <c r="E38" s="59">
        <v>3766425655</v>
      </c>
      <c r="F38" s="59">
        <v>3838374738</v>
      </c>
      <c r="G38" s="59">
        <v>3454579612</v>
      </c>
      <c r="H38" s="59">
        <v>3523699123</v>
      </c>
      <c r="I38" s="59">
        <v>3523699123</v>
      </c>
      <c r="J38" s="59">
        <v>3815135235</v>
      </c>
      <c r="K38" s="59">
        <v>3868119685</v>
      </c>
      <c r="L38" s="59">
        <v>3870222935</v>
      </c>
      <c r="M38" s="59">
        <v>3870222935</v>
      </c>
      <c r="N38" s="59">
        <v>3988542011</v>
      </c>
      <c r="O38" s="59">
        <v>3868146119</v>
      </c>
      <c r="P38" s="59">
        <v>3902804054</v>
      </c>
      <c r="Q38" s="59">
        <v>4112399808</v>
      </c>
      <c r="R38" s="59">
        <v>0</v>
      </c>
      <c r="S38" s="59">
        <v>0</v>
      </c>
      <c r="T38" s="59">
        <v>0</v>
      </c>
      <c r="U38" s="59">
        <v>0</v>
      </c>
      <c r="V38" s="59">
        <v>4112399808</v>
      </c>
      <c r="W38" s="59">
        <v>2824819244</v>
      </c>
      <c r="X38" s="59">
        <v>1287580564</v>
      </c>
      <c r="Y38" s="60">
        <v>45.58</v>
      </c>
      <c r="Z38" s="61">
        <v>3766425655</v>
      </c>
    </row>
    <row r="39" spans="1:26" ht="13.5">
      <c r="A39" s="57" t="s">
        <v>56</v>
      </c>
      <c r="B39" s="18">
        <v>33764855778</v>
      </c>
      <c r="C39" s="18">
        <v>0</v>
      </c>
      <c r="D39" s="58">
        <v>44048358204</v>
      </c>
      <c r="E39" s="59">
        <v>42102035618</v>
      </c>
      <c r="F39" s="59">
        <v>30869291555</v>
      </c>
      <c r="G39" s="59">
        <v>30951461547</v>
      </c>
      <c r="H39" s="59">
        <v>28663121457</v>
      </c>
      <c r="I39" s="59">
        <v>28663121457</v>
      </c>
      <c r="J39" s="59">
        <v>31000010485</v>
      </c>
      <c r="K39" s="59">
        <v>31077195423</v>
      </c>
      <c r="L39" s="59">
        <v>31670085477</v>
      </c>
      <c r="M39" s="59">
        <v>31670085477</v>
      </c>
      <c r="N39" s="59">
        <v>31590486049</v>
      </c>
      <c r="O39" s="59">
        <v>32029951555</v>
      </c>
      <c r="P39" s="59">
        <v>31004768108</v>
      </c>
      <c r="Q39" s="59">
        <v>33634971670</v>
      </c>
      <c r="R39" s="59">
        <v>0</v>
      </c>
      <c r="S39" s="59">
        <v>0</v>
      </c>
      <c r="T39" s="59">
        <v>0</v>
      </c>
      <c r="U39" s="59">
        <v>0</v>
      </c>
      <c r="V39" s="59">
        <v>33634971670</v>
      </c>
      <c r="W39" s="59">
        <v>31576526715</v>
      </c>
      <c r="X39" s="59">
        <v>2058444955</v>
      </c>
      <c r="Y39" s="60">
        <v>6.52</v>
      </c>
      <c r="Z39" s="61">
        <v>42102035618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1991513101</v>
      </c>
      <c r="C42" s="18">
        <v>0</v>
      </c>
      <c r="D42" s="58">
        <v>3554123791</v>
      </c>
      <c r="E42" s="59">
        <v>3278037801</v>
      </c>
      <c r="F42" s="59">
        <v>583518895</v>
      </c>
      <c r="G42" s="59">
        <v>-206704705</v>
      </c>
      <c r="H42" s="59">
        <v>-273469436</v>
      </c>
      <c r="I42" s="59">
        <v>103344754</v>
      </c>
      <c r="J42" s="59">
        <v>182041359</v>
      </c>
      <c r="K42" s="59">
        <v>67732820</v>
      </c>
      <c r="L42" s="59">
        <v>410174505</v>
      </c>
      <c r="M42" s="59">
        <v>659948684</v>
      </c>
      <c r="N42" s="59">
        <v>154392734</v>
      </c>
      <c r="O42" s="59">
        <v>155760082</v>
      </c>
      <c r="P42" s="59">
        <v>662789837</v>
      </c>
      <c r="Q42" s="59">
        <v>972942653</v>
      </c>
      <c r="R42" s="59">
        <v>0</v>
      </c>
      <c r="S42" s="59">
        <v>0</v>
      </c>
      <c r="T42" s="59">
        <v>0</v>
      </c>
      <c r="U42" s="59">
        <v>0</v>
      </c>
      <c r="V42" s="59">
        <v>1736236091</v>
      </c>
      <c r="W42" s="59">
        <v>2630757795</v>
      </c>
      <c r="X42" s="59">
        <v>-894521704</v>
      </c>
      <c r="Y42" s="60">
        <v>-34</v>
      </c>
      <c r="Z42" s="61">
        <v>3278037801</v>
      </c>
    </row>
    <row r="43" spans="1:26" ht="13.5">
      <c r="A43" s="57" t="s">
        <v>59</v>
      </c>
      <c r="B43" s="18">
        <v>-2470406183</v>
      </c>
      <c r="C43" s="18">
        <v>0</v>
      </c>
      <c r="D43" s="58">
        <v>-2594392167</v>
      </c>
      <c r="E43" s="59">
        <v>-2526482443</v>
      </c>
      <c r="F43" s="59">
        <v>-214292773</v>
      </c>
      <c r="G43" s="59">
        <v>-50755186</v>
      </c>
      <c r="H43" s="59">
        <v>-98850283</v>
      </c>
      <c r="I43" s="59">
        <v>-363898242</v>
      </c>
      <c r="J43" s="59">
        <v>-117793650</v>
      </c>
      <c r="K43" s="59">
        <v>-160473867</v>
      </c>
      <c r="L43" s="59">
        <v>-227877732</v>
      </c>
      <c r="M43" s="59">
        <v>-506145249</v>
      </c>
      <c r="N43" s="59">
        <v>-353993014</v>
      </c>
      <c r="O43" s="59">
        <v>-22899212</v>
      </c>
      <c r="P43" s="59">
        <v>-288591563</v>
      </c>
      <c r="Q43" s="59">
        <v>-665483789</v>
      </c>
      <c r="R43" s="59">
        <v>0</v>
      </c>
      <c r="S43" s="59">
        <v>0</v>
      </c>
      <c r="T43" s="59">
        <v>0</v>
      </c>
      <c r="U43" s="59">
        <v>0</v>
      </c>
      <c r="V43" s="59">
        <v>-1535527280</v>
      </c>
      <c r="W43" s="59">
        <v>-1764713339</v>
      </c>
      <c r="X43" s="59">
        <v>229186059</v>
      </c>
      <c r="Y43" s="60">
        <v>-12.99</v>
      </c>
      <c r="Z43" s="61">
        <v>-2526482443</v>
      </c>
    </row>
    <row r="44" spans="1:26" ht="13.5">
      <c r="A44" s="57" t="s">
        <v>60</v>
      </c>
      <c r="B44" s="18">
        <v>342634511</v>
      </c>
      <c r="C44" s="18">
        <v>0</v>
      </c>
      <c r="D44" s="58">
        <v>-161371410</v>
      </c>
      <c r="E44" s="59">
        <v>-193418870</v>
      </c>
      <c r="F44" s="59">
        <v>-658143</v>
      </c>
      <c r="G44" s="59">
        <v>-5180314</v>
      </c>
      <c r="H44" s="59">
        <v>-6129951</v>
      </c>
      <c r="I44" s="59">
        <v>-11968408</v>
      </c>
      <c r="J44" s="59">
        <v>-144219</v>
      </c>
      <c r="K44" s="59">
        <v>-37289947</v>
      </c>
      <c r="L44" s="59">
        <v>-26704297</v>
      </c>
      <c r="M44" s="59">
        <v>-64138463</v>
      </c>
      <c r="N44" s="59">
        <v>-33015972</v>
      </c>
      <c r="O44" s="59">
        <v>-10993463</v>
      </c>
      <c r="P44" s="59">
        <v>-1415199</v>
      </c>
      <c r="Q44" s="59">
        <v>-45424634</v>
      </c>
      <c r="R44" s="59">
        <v>0</v>
      </c>
      <c r="S44" s="59">
        <v>0</v>
      </c>
      <c r="T44" s="59">
        <v>0</v>
      </c>
      <c r="U44" s="59">
        <v>0</v>
      </c>
      <c r="V44" s="59">
        <v>-121531505</v>
      </c>
      <c r="W44" s="59">
        <v>-141632178</v>
      </c>
      <c r="X44" s="59">
        <v>20100673</v>
      </c>
      <c r="Y44" s="60">
        <v>-14.19</v>
      </c>
      <c r="Z44" s="61">
        <v>-193418870</v>
      </c>
    </row>
    <row r="45" spans="1:26" ht="13.5">
      <c r="A45" s="69" t="s">
        <v>61</v>
      </c>
      <c r="B45" s="21">
        <v>388583231</v>
      </c>
      <c r="C45" s="21">
        <v>0</v>
      </c>
      <c r="D45" s="98">
        <v>1924217271</v>
      </c>
      <c r="E45" s="99">
        <v>1962618922</v>
      </c>
      <c r="F45" s="99">
        <v>1264570756</v>
      </c>
      <c r="G45" s="99">
        <v>1001930551</v>
      </c>
      <c r="H45" s="99">
        <v>623480881</v>
      </c>
      <c r="I45" s="99">
        <v>623480881</v>
      </c>
      <c r="J45" s="99">
        <v>687584371</v>
      </c>
      <c r="K45" s="99">
        <v>557553377</v>
      </c>
      <c r="L45" s="99">
        <v>713145853</v>
      </c>
      <c r="M45" s="99">
        <v>713145853</v>
      </c>
      <c r="N45" s="99">
        <v>480529601</v>
      </c>
      <c r="O45" s="99">
        <v>564166924</v>
      </c>
      <c r="P45" s="99">
        <v>779231944</v>
      </c>
      <c r="Q45" s="99">
        <v>975180083</v>
      </c>
      <c r="R45" s="99">
        <v>0</v>
      </c>
      <c r="S45" s="99">
        <v>0</v>
      </c>
      <c r="T45" s="99">
        <v>0</v>
      </c>
      <c r="U45" s="99">
        <v>0</v>
      </c>
      <c r="V45" s="99">
        <v>975180083</v>
      </c>
      <c r="W45" s="99">
        <v>2128894712</v>
      </c>
      <c r="X45" s="99">
        <v>-1153714629</v>
      </c>
      <c r="Y45" s="100">
        <v>-54.19</v>
      </c>
      <c r="Z45" s="101">
        <v>1962618922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752532944</v>
      </c>
      <c r="C49" s="51">
        <v>0</v>
      </c>
      <c r="D49" s="128">
        <v>464354800</v>
      </c>
      <c r="E49" s="53">
        <v>978210048</v>
      </c>
      <c r="F49" s="53">
        <v>0</v>
      </c>
      <c r="G49" s="53">
        <v>0</v>
      </c>
      <c r="H49" s="53">
        <v>0</v>
      </c>
      <c r="I49" s="53">
        <v>1248766310</v>
      </c>
      <c r="J49" s="53">
        <v>0</v>
      </c>
      <c r="K49" s="53">
        <v>0</v>
      </c>
      <c r="L49" s="53">
        <v>0</v>
      </c>
      <c r="M49" s="53">
        <v>302521710</v>
      </c>
      <c r="N49" s="53">
        <v>0</v>
      </c>
      <c r="O49" s="53">
        <v>0</v>
      </c>
      <c r="P49" s="53">
        <v>0</v>
      </c>
      <c r="Q49" s="53">
        <v>637521587</v>
      </c>
      <c r="R49" s="53">
        <v>0</v>
      </c>
      <c r="S49" s="53">
        <v>0</v>
      </c>
      <c r="T49" s="53">
        <v>0</v>
      </c>
      <c r="U49" s="53">
        <v>0</v>
      </c>
      <c r="V49" s="53">
        <v>1727839529</v>
      </c>
      <c r="W49" s="53">
        <v>8176253227</v>
      </c>
      <c r="X49" s="53">
        <v>14288000155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742913828</v>
      </c>
      <c r="C51" s="51">
        <v>0</v>
      </c>
      <c r="D51" s="128">
        <v>260735334</v>
      </c>
      <c r="E51" s="53">
        <v>260985583</v>
      </c>
      <c r="F51" s="53">
        <v>0</v>
      </c>
      <c r="G51" s="53">
        <v>0</v>
      </c>
      <c r="H51" s="53">
        <v>0</v>
      </c>
      <c r="I51" s="53">
        <v>1973081969</v>
      </c>
      <c r="J51" s="53">
        <v>0</v>
      </c>
      <c r="K51" s="53">
        <v>0</v>
      </c>
      <c r="L51" s="53">
        <v>0</v>
      </c>
      <c r="M51" s="53">
        <v>2283344996</v>
      </c>
      <c r="N51" s="53">
        <v>0</v>
      </c>
      <c r="O51" s="53">
        <v>0</v>
      </c>
      <c r="P51" s="53">
        <v>0</v>
      </c>
      <c r="Q51" s="53">
        <v>1904195532</v>
      </c>
      <c r="R51" s="53">
        <v>0</v>
      </c>
      <c r="S51" s="53">
        <v>0</v>
      </c>
      <c r="T51" s="53">
        <v>0</v>
      </c>
      <c r="U51" s="53">
        <v>0</v>
      </c>
      <c r="V51" s="53">
        <v>700791365</v>
      </c>
      <c r="W51" s="53">
        <v>2395259461</v>
      </c>
      <c r="X51" s="53">
        <v>10521308068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76.33691497181174</v>
      </c>
      <c r="C58" s="5">
        <f>IF(C67=0,0,+(C76/C67)*100)</f>
        <v>0</v>
      </c>
      <c r="D58" s="6">
        <f aca="true" t="shared" si="6" ref="D58:Z58">IF(D67=0,0,+(D76/D67)*100)</f>
        <v>85.17870385590399</v>
      </c>
      <c r="E58" s="7">
        <f t="shared" si="6"/>
        <v>83.1526021371637</v>
      </c>
      <c r="F58" s="7">
        <f t="shared" si="6"/>
        <v>58.68139674342557</v>
      </c>
      <c r="G58" s="7">
        <f t="shared" si="6"/>
        <v>148.01434877098086</v>
      </c>
      <c r="H58" s="7">
        <f t="shared" si="6"/>
        <v>76.80736957359719</v>
      </c>
      <c r="I58" s="7">
        <f t="shared" si="6"/>
        <v>84.32571995293598</v>
      </c>
      <c r="J58" s="7">
        <f t="shared" si="6"/>
        <v>85.1501080093735</v>
      </c>
      <c r="K58" s="7">
        <f t="shared" si="6"/>
        <v>105.68848293725202</v>
      </c>
      <c r="L58" s="7">
        <f t="shared" si="6"/>
        <v>70.22730283914771</v>
      </c>
      <c r="M58" s="7">
        <f t="shared" si="6"/>
        <v>87.71776893078008</v>
      </c>
      <c r="N58" s="7">
        <f t="shared" si="6"/>
        <v>69.8976569644484</v>
      </c>
      <c r="O58" s="7">
        <f t="shared" si="6"/>
        <v>83.7818017663827</v>
      </c>
      <c r="P58" s="7">
        <f t="shared" si="6"/>
        <v>78.67017090530392</v>
      </c>
      <c r="Q58" s="7">
        <f t="shared" si="6"/>
        <v>77.2198405192838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83.17487136320287</v>
      </c>
      <c r="W58" s="7">
        <f t="shared" si="6"/>
        <v>82.71692069182241</v>
      </c>
      <c r="X58" s="7">
        <f t="shared" si="6"/>
        <v>0</v>
      </c>
      <c r="Y58" s="7">
        <f t="shared" si="6"/>
        <v>0</v>
      </c>
      <c r="Z58" s="8">
        <f t="shared" si="6"/>
        <v>83.1526021371637</v>
      </c>
    </row>
    <row r="59" spans="1:26" ht="13.5">
      <c r="A59" s="36" t="s">
        <v>31</v>
      </c>
      <c r="B59" s="9">
        <f aca="true" t="shared" si="7" ref="B59:Z66">IF(B68=0,0,+(B77/B68)*100)</f>
        <v>30.527705351900064</v>
      </c>
      <c r="C59" s="9">
        <f t="shared" si="7"/>
        <v>0</v>
      </c>
      <c r="D59" s="2">
        <f t="shared" si="7"/>
        <v>89.29140080694673</v>
      </c>
      <c r="E59" s="10">
        <f t="shared" si="7"/>
        <v>88.95360450365965</v>
      </c>
      <c r="F59" s="10">
        <f t="shared" si="7"/>
        <v>53.90408906317569</v>
      </c>
      <c r="G59" s="10">
        <f t="shared" si="7"/>
        <v>244.00405754952894</v>
      </c>
      <c r="H59" s="10">
        <f t="shared" si="7"/>
        <v>102.97047190563289</v>
      </c>
      <c r="I59" s="10">
        <f t="shared" si="7"/>
        <v>102.9908919627284</v>
      </c>
      <c r="J59" s="10">
        <f t="shared" si="7"/>
        <v>82.5154574437673</v>
      </c>
      <c r="K59" s="10">
        <f t="shared" si="7"/>
        <v>191.83069169654553</v>
      </c>
      <c r="L59" s="10">
        <f t="shared" si="7"/>
        <v>79.49712848309825</v>
      </c>
      <c r="M59" s="10">
        <f t="shared" si="7"/>
        <v>118.75209792949322</v>
      </c>
      <c r="N59" s="10">
        <f t="shared" si="7"/>
        <v>78.92408160821034</v>
      </c>
      <c r="O59" s="10">
        <f t="shared" si="7"/>
        <v>150.80309768704655</v>
      </c>
      <c r="P59" s="10">
        <f t="shared" si="7"/>
        <v>103.64768837462144</v>
      </c>
      <c r="Q59" s="10">
        <f t="shared" si="7"/>
        <v>106.98593875911075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109.63336318452679</v>
      </c>
      <c r="W59" s="10">
        <f t="shared" si="7"/>
        <v>98.70316005487949</v>
      </c>
      <c r="X59" s="10">
        <f t="shared" si="7"/>
        <v>0</v>
      </c>
      <c r="Y59" s="10">
        <f t="shared" si="7"/>
        <v>0</v>
      </c>
      <c r="Z59" s="11">
        <f t="shared" si="7"/>
        <v>88.95360450365965</v>
      </c>
    </row>
    <row r="60" spans="1:26" ht="13.5">
      <c r="A60" s="37" t="s">
        <v>32</v>
      </c>
      <c r="B60" s="12">
        <f t="shared" si="7"/>
        <v>90.25756992993075</v>
      </c>
      <c r="C60" s="12">
        <f t="shared" si="7"/>
        <v>0</v>
      </c>
      <c r="D60" s="3">
        <f t="shared" si="7"/>
        <v>84.85227074253389</v>
      </c>
      <c r="E60" s="13">
        <f t="shared" si="7"/>
        <v>83.41398634789235</v>
      </c>
      <c r="F60" s="13">
        <f t="shared" si="7"/>
        <v>62.996901839516504</v>
      </c>
      <c r="G60" s="13">
        <f t="shared" si="7"/>
        <v>137.35422694880762</v>
      </c>
      <c r="H60" s="13">
        <f t="shared" si="7"/>
        <v>75.91118217436798</v>
      </c>
      <c r="I60" s="13">
        <f t="shared" si="7"/>
        <v>84.41837427414714</v>
      </c>
      <c r="J60" s="13">
        <f t="shared" si="7"/>
        <v>93.76177784130238</v>
      </c>
      <c r="K60" s="13">
        <f t="shared" si="7"/>
        <v>90.2492255537777</v>
      </c>
      <c r="L60" s="13">
        <f t="shared" si="7"/>
        <v>74.1408900302814</v>
      </c>
      <c r="M60" s="13">
        <f t="shared" si="7"/>
        <v>86.0989314558692</v>
      </c>
      <c r="N60" s="13">
        <f t="shared" si="7"/>
        <v>73.66937841896237</v>
      </c>
      <c r="O60" s="13">
        <f t="shared" si="7"/>
        <v>76.39660206275093</v>
      </c>
      <c r="P60" s="13">
        <f t="shared" si="7"/>
        <v>79.35716426457785</v>
      </c>
      <c r="Q60" s="13">
        <f t="shared" si="7"/>
        <v>76.4205451005285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82.3218301563849</v>
      </c>
      <c r="W60" s="13">
        <f t="shared" si="7"/>
        <v>81.28823449507668</v>
      </c>
      <c r="X60" s="13">
        <f t="shared" si="7"/>
        <v>0</v>
      </c>
      <c r="Y60" s="13">
        <f t="shared" si="7"/>
        <v>0</v>
      </c>
      <c r="Z60" s="14">
        <f t="shared" si="7"/>
        <v>83.41398634789235</v>
      </c>
    </row>
    <row r="61" spans="1:26" ht="13.5">
      <c r="A61" s="38" t="s">
        <v>106</v>
      </c>
      <c r="B61" s="12">
        <f t="shared" si="7"/>
        <v>41.137179828998796</v>
      </c>
      <c r="C61" s="12">
        <f t="shared" si="7"/>
        <v>0</v>
      </c>
      <c r="D61" s="3">
        <f t="shared" si="7"/>
        <v>88.8227823814292</v>
      </c>
      <c r="E61" s="13">
        <f t="shared" si="7"/>
        <v>87.66721500901727</v>
      </c>
      <c r="F61" s="13">
        <f t="shared" si="7"/>
        <v>79.98544016894215</v>
      </c>
      <c r="G61" s="13">
        <f t="shared" si="7"/>
        <v>217.78304523097748</v>
      </c>
      <c r="H61" s="13">
        <f t="shared" si="7"/>
        <v>97.61166369995816</v>
      </c>
      <c r="I61" s="13">
        <f t="shared" si="7"/>
        <v>113.57665922458</v>
      </c>
      <c r="J61" s="13">
        <f t="shared" si="7"/>
        <v>149.52236397013525</v>
      </c>
      <c r="K61" s="13">
        <f t="shared" si="7"/>
        <v>89.74217981563683</v>
      </c>
      <c r="L61" s="13">
        <f t="shared" si="7"/>
        <v>99.56536585239022</v>
      </c>
      <c r="M61" s="13">
        <f t="shared" si="7"/>
        <v>109.27322239838584</v>
      </c>
      <c r="N61" s="13">
        <f t="shared" si="7"/>
        <v>101.37349360373076</v>
      </c>
      <c r="O61" s="13">
        <f t="shared" si="7"/>
        <v>109.80092514322253</v>
      </c>
      <c r="P61" s="13">
        <f t="shared" si="7"/>
        <v>106.01010007871345</v>
      </c>
      <c r="Q61" s="13">
        <f t="shared" si="7"/>
        <v>105.71561519271204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109.65183758051167</v>
      </c>
      <c r="W61" s="13">
        <f t="shared" si="7"/>
        <v>90.87940849371876</v>
      </c>
      <c r="X61" s="13">
        <f t="shared" si="7"/>
        <v>0</v>
      </c>
      <c r="Y61" s="13">
        <f t="shared" si="7"/>
        <v>0</v>
      </c>
      <c r="Z61" s="14">
        <f t="shared" si="7"/>
        <v>87.66721500901727</v>
      </c>
    </row>
    <row r="62" spans="1:26" ht="13.5">
      <c r="A62" s="38" t="s">
        <v>107</v>
      </c>
      <c r="B62" s="12">
        <f t="shared" si="7"/>
        <v>37.808530018892206</v>
      </c>
      <c r="C62" s="12">
        <f t="shared" si="7"/>
        <v>0</v>
      </c>
      <c r="D62" s="3">
        <f t="shared" si="7"/>
        <v>80.30018757594316</v>
      </c>
      <c r="E62" s="13">
        <f t="shared" si="7"/>
        <v>80.68914393385847</v>
      </c>
      <c r="F62" s="13">
        <f t="shared" si="7"/>
        <v>37.24352376004478</v>
      </c>
      <c r="G62" s="13">
        <f t="shared" si="7"/>
        <v>59.21853273515823</v>
      </c>
      <c r="H62" s="13">
        <f t="shared" si="7"/>
        <v>48.452974511358256</v>
      </c>
      <c r="I62" s="13">
        <f t="shared" si="7"/>
        <v>47.07999024218506</v>
      </c>
      <c r="J62" s="13">
        <f t="shared" si="7"/>
        <v>46.14039617485328</v>
      </c>
      <c r="K62" s="13">
        <f t="shared" si="7"/>
        <v>85.75684452493853</v>
      </c>
      <c r="L62" s="13">
        <f t="shared" si="7"/>
        <v>47.29897954238149</v>
      </c>
      <c r="M62" s="13">
        <f t="shared" si="7"/>
        <v>59.869737759480714</v>
      </c>
      <c r="N62" s="13">
        <f t="shared" si="7"/>
        <v>46.24934598587206</v>
      </c>
      <c r="O62" s="13">
        <f t="shared" si="7"/>
        <v>31.57993013660793</v>
      </c>
      <c r="P62" s="13">
        <f t="shared" si="7"/>
        <v>50.9495256775456</v>
      </c>
      <c r="Q62" s="13">
        <f t="shared" si="7"/>
        <v>42.912345094588105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50.02390238241914</v>
      </c>
      <c r="W62" s="13">
        <f t="shared" si="7"/>
        <v>67.16153323643628</v>
      </c>
      <c r="X62" s="13">
        <f t="shared" si="7"/>
        <v>0</v>
      </c>
      <c r="Y62" s="13">
        <f t="shared" si="7"/>
        <v>0</v>
      </c>
      <c r="Z62" s="14">
        <f t="shared" si="7"/>
        <v>80.68914393385847</v>
      </c>
    </row>
    <row r="63" spans="1:26" ht="13.5">
      <c r="A63" s="38" t="s">
        <v>108</v>
      </c>
      <c r="B63" s="12">
        <f t="shared" si="7"/>
        <v>39.98332389263894</v>
      </c>
      <c r="C63" s="12">
        <f t="shared" si="7"/>
        <v>0</v>
      </c>
      <c r="D63" s="3">
        <f t="shared" si="7"/>
        <v>78.24293664782971</v>
      </c>
      <c r="E63" s="13">
        <f t="shared" si="7"/>
        <v>73.44676314705981</v>
      </c>
      <c r="F63" s="13">
        <f t="shared" si="7"/>
        <v>38.728170830488665</v>
      </c>
      <c r="G63" s="13">
        <f t="shared" si="7"/>
        <v>64.24791404018765</v>
      </c>
      <c r="H63" s="13">
        <f t="shared" si="7"/>
        <v>42.603289055709745</v>
      </c>
      <c r="I63" s="13">
        <f t="shared" si="7"/>
        <v>46.39714687054738</v>
      </c>
      <c r="J63" s="13">
        <f t="shared" si="7"/>
        <v>42.48797959674432</v>
      </c>
      <c r="K63" s="13">
        <f t="shared" si="7"/>
        <v>105.38616123826723</v>
      </c>
      <c r="L63" s="13">
        <f t="shared" si="7"/>
        <v>43.27812319273626</v>
      </c>
      <c r="M63" s="13">
        <f t="shared" si="7"/>
        <v>63.58153584780531</v>
      </c>
      <c r="N63" s="13">
        <f t="shared" si="7"/>
        <v>44.69250458483655</v>
      </c>
      <c r="O63" s="13">
        <f t="shared" si="7"/>
        <v>54.732612138994185</v>
      </c>
      <c r="P63" s="13">
        <f t="shared" si="7"/>
        <v>51.76205813508374</v>
      </c>
      <c r="Q63" s="13">
        <f t="shared" si="7"/>
        <v>50.231338355938135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53.70760611185439</v>
      </c>
      <c r="W63" s="13">
        <f t="shared" si="7"/>
        <v>74.39074323278557</v>
      </c>
      <c r="X63" s="13">
        <f t="shared" si="7"/>
        <v>0</v>
      </c>
      <c r="Y63" s="13">
        <f t="shared" si="7"/>
        <v>0</v>
      </c>
      <c r="Z63" s="14">
        <f t="shared" si="7"/>
        <v>73.44676314705981</v>
      </c>
    </row>
    <row r="64" spans="1:26" ht="13.5">
      <c r="A64" s="38" t="s">
        <v>109</v>
      </c>
      <c r="B64" s="12">
        <f t="shared" si="7"/>
        <v>42.74025204819124</v>
      </c>
      <c r="C64" s="12">
        <f t="shared" si="7"/>
        <v>0</v>
      </c>
      <c r="D64" s="3">
        <f t="shared" si="7"/>
        <v>78.94199226603024</v>
      </c>
      <c r="E64" s="13">
        <f t="shared" si="7"/>
        <v>69.80079710422875</v>
      </c>
      <c r="F64" s="13">
        <f t="shared" si="7"/>
        <v>33.03308122354927</v>
      </c>
      <c r="G64" s="13">
        <f t="shared" si="7"/>
        <v>42.63020878603779</v>
      </c>
      <c r="H64" s="13">
        <f t="shared" si="7"/>
        <v>36.5690210537979</v>
      </c>
      <c r="I64" s="13">
        <f t="shared" si="7"/>
        <v>37.061658941513635</v>
      </c>
      <c r="J64" s="13">
        <f t="shared" si="7"/>
        <v>37.31490615755169</v>
      </c>
      <c r="K64" s="13">
        <f t="shared" si="7"/>
        <v>85.9492008412447</v>
      </c>
      <c r="L64" s="13">
        <f t="shared" si="7"/>
        <v>40.01974608071181</v>
      </c>
      <c r="M64" s="13">
        <f t="shared" si="7"/>
        <v>54.27112786074648</v>
      </c>
      <c r="N64" s="13">
        <f t="shared" si="7"/>
        <v>42.55703450324553</v>
      </c>
      <c r="O64" s="13">
        <f t="shared" si="7"/>
        <v>51.108288980796004</v>
      </c>
      <c r="P64" s="13">
        <f t="shared" si="7"/>
        <v>48.00538441120039</v>
      </c>
      <c r="Q64" s="13">
        <f t="shared" si="7"/>
        <v>47.13182812128146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46.23902515831809</v>
      </c>
      <c r="W64" s="13">
        <f t="shared" si="7"/>
        <v>66.01820836275661</v>
      </c>
      <c r="X64" s="13">
        <f t="shared" si="7"/>
        <v>0</v>
      </c>
      <c r="Y64" s="13">
        <f t="shared" si="7"/>
        <v>0</v>
      </c>
      <c r="Z64" s="14">
        <f t="shared" si="7"/>
        <v>69.80079710422875</v>
      </c>
    </row>
    <row r="65" spans="1:26" ht="13.5">
      <c r="A65" s="38" t="s">
        <v>110</v>
      </c>
      <c r="B65" s="12">
        <f t="shared" si="7"/>
        <v>-26721.703137748635</v>
      </c>
      <c r="C65" s="12">
        <f t="shared" si="7"/>
        <v>0</v>
      </c>
      <c r="D65" s="3">
        <f t="shared" si="7"/>
        <v>32.76082744199574</v>
      </c>
      <c r="E65" s="13">
        <f t="shared" si="7"/>
        <v>-110.1734024846869</v>
      </c>
      <c r="F65" s="13">
        <f t="shared" si="7"/>
        <v>509.1564639493861</v>
      </c>
      <c r="G65" s="13">
        <f t="shared" si="7"/>
        <v>177.30277876704196</v>
      </c>
      <c r="H65" s="13">
        <f t="shared" si="7"/>
        <v>72.49807884553918</v>
      </c>
      <c r="I65" s="13">
        <f t="shared" si="7"/>
        <v>188.17290608148124</v>
      </c>
      <c r="J65" s="13">
        <f t="shared" si="7"/>
        <v>233.41565848187656</v>
      </c>
      <c r="K65" s="13">
        <f t="shared" si="7"/>
        <v>194.83994032166805</v>
      </c>
      <c r="L65" s="13">
        <f t="shared" si="7"/>
        <v>3171.1502485434817</v>
      </c>
      <c r="M65" s="13">
        <f t="shared" si="7"/>
        <v>299.83256012204225</v>
      </c>
      <c r="N65" s="13">
        <f t="shared" si="7"/>
        <v>181.64402029865673</v>
      </c>
      <c r="O65" s="13">
        <f t="shared" si="7"/>
        <v>26.48248694853094</v>
      </c>
      <c r="P65" s="13">
        <f t="shared" si="7"/>
        <v>0.0007014316219403804</v>
      </c>
      <c r="Q65" s="13">
        <f t="shared" si="7"/>
        <v>16.45449778376521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65.12666313773255</v>
      </c>
      <c r="W65" s="13">
        <f t="shared" si="7"/>
        <v>1269.8011716935616</v>
      </c>
      <c r="X65" s="13">
        <f t="shared" si="7"/>
        <v>0</v>
      </c>
      <c r="Y65" s="13">
        <f t="shared" si="7"/>
        <v>0</v>
      </c>
      <c r="Z65" s="14">
        <f t="shared" si="7"/>
        <v>-110.1734024846869</v>
      </c>
    </row>
    <row r="66" spans="1:26" ht="13.5">
      <c r="A66" s="39" t="s">
        <v>111</v>
      </c>
      <c r="B66" s="15">
        <f t="shared" si="7"/>
        <v>63.479975635826136</v>
      </c>
      <c r="C66" s="15">
        <f t="shared" si="7"/>
        <v>0</v>
      </c>
      <c r="D66" s="4">
        <f t="shared" si="7"/>
        <v>75.50094285953564</v>
      </c>
      <c r="E66" s="16">
        <f t="shared" si="7"/>
        <v>62.15598997757733</v>
      </c>
      <c r="F66" s="16">
        <f t="shared" si="7"/>
        <v>29.107239982459415</v>
      </c>
      <c r="G66" s="16">
        <f t="shared" si="7"/>
        <v>15.895388574403835</v>
      </c>
      <c r="H66" s="16">
        <f t="shared" si="7"/>
        <v>9.087824417889625</v>
      </c>
      <c r="I66" s="16">
        <f t="shared" si="7"/>
        <v>18.235309299702056</v>
      </c>
      <c r="J66" s="16">
        <f t="shared" si="7"/>
        <v>32.57754736683173</v>
      </c>
      <c r="K66" s="16">
        <f t="shared" si="7"/>
        <v>18.805643788755454</v>
      </c>
      <c r="L66" s="16">
        <f t="shared" si="7"/>
        <v>7.509049035768061</v>
      </c>
      <c r="M66" s="16">
        <f t="shared" si="7"/>
        <v>20.963354421038748</v>
      </c>
      <c r="N66" s="16">
        <f t="shared" si="7"/>
        <v>6.424215896078605</v>
      </c>
      <c r="O66" s="16">
        <f t="shared" si="7"/>
        <v>11.750966860323823</v>
      </c>
      <c r="P66" s="16">
        <f t="shared" si="7"/>
        <v>7.813878664550425</v>
      </c>
      <c r="Q66" s="16">
        <f t="shared" si="7"/>
        <v>8.424971374122913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16.069989277892667</v>
      </c>
      <c r="W66" s="16">
        <f t="shared" si="7"/>
        <v>50.61951471931388</v>
      </c>
      <c r="X66" s="16">
        <f t="shared" si="7"/>
        <v>0</v>
      </c>
      <c r="Y66" s="16">
        <f t="shared" si="7"/>
        <v>0</v>
      </c>
      <c r="Z66" s="17">
        <f t="shared" si="7"/>
        <v>62.15598997757733</v>
      </c>
    </row>
    <row r="67" spans="1:26" ht="13.5" hidden="1">
      <c r="A67" s="40" t="s">
        <v>112</v>
      </c>
      <c r="B67" s="23">
        <v>9706324971</v>
      </c>
      <c r="C67" s="23"/>
      <c r="D67" s="24">
        <v>11549948934</v>
      </c>
      <c r="E67" s="25">
        <v>11440383991</v>
      </c>
      <c r="F67" s="25">
        <v>998742657</v>
      </c>
      <c r="G67" s="25">
        <v>510030581</v>
      </c>
      <c r="H67" s="25">
        <v>913906444</v>
      </c>
      <c r="I67" s="25">
        <v>2422679682</v>
      </c>
      <c r="J67" s="25">
        <v>792452518</v>
      </c>
      <c r="K67" s="25">
        <v>877619157</v>
      </c>
      <c r="L67" s="25">
        <v>785381787</v>
      </c>
      <c r="M67" s="25">
        <v>2455453462</v>
      </c>
      <c r="N67" s="25">
        <v>814765358</v>
      </c>
      <c r="O67" s="25">
        <v>733965520</v>
      </c>
      <c r="P67" s="25">
        <v>792652638</v>
      </c>
      <c r="Q67" s="25">
        <v>2341383516</v>
      </c>
      <c r="R67" s="25"/>
      <c r="S67" s="25"/>
      <c r="T67" s="25"/>
      <c r="U67" s="25"/>
      <c r="V67" s="25">
        <v>7219516660</v>
      </c>
      <c r="W67" s="25">
        <v>8626036833</v>
      </c>
      <c r="X67" s="25"/>
      <c r="Y67" s="24"/>
      <c r="Z67" s="26">
        <v>11440383991</v>
      </c>
    </row>
    <row r="68" spans="1:26" ht="13.5" hidden="1">
      <c r="A68" s="36" t="s">
        <v>31</v>
      </c>
      <c r="B68" s="18">
        <v>1950390585</v>
      </c>
      <c r="C68" s="18"/>
      <c r="D68" s="19">
        <v>2277079463</v>
      </c>
      <c r="E68" s="20">
        <v>2299451917</v>
      </c>
      <c r="F68" s="20">
        <v>260259662</v>
      </c>
      <c r="G68" s="20">
        <v>90622184</v>
      </c>
      <c r="H68" s="20">
        <v>176606114</v>
      </c>
      <c r="I68" s="20">
        <v>527487960</v>
      </c>
      <c r="J68" s="20">
        <v>178019247</v>
      </c>
      <c r="K68" s="20">
        <v>173517420</v>
      </c>
      <c r="L68" s="20">
        <v>158695566</v>
      </c>
      <c r="M68" s="20">
        <v>510232233</v>
      </c>
      <c r="N68" s="20">
        <v>157369166</v>
      </c>
      <c r="O68" s="20">
        <v>113229127</v>
      </c>
      <c r="P68" s="20">
        <v>163351317</v>
      </c>
      <c r="Q68" s="20">
        <v>433949610</v>
      </c>
      <c r="R68" s="20"/>
      <c r="S68" s="20"/>
      <c r="T68" s="20"/>
      <c r="U68" s="20"/>
      <c r="V68" s="20">
        <v>1471669803</v>
      </c>
      <c r="W68" s="20">
        <v>1704109677</v>
      </c>
      <c r="X68" s="20"/>
      <c r="Y68" s="19"/>
      <c r="Z68" s="22">
        <v>2299451917</v>
      </c>
    </row>
    <row r="69" spans="1:26" ht="13.5" hidden="1">
      <c r="A69" s="37" t="s">
        <v>32</v>
      </c>
      <c r="B69" s="18">
        <v>7060508385</v>
      </c>
      <c r="C69" s="18"/>
      <c r="D69" s="19">
        <v>8595108388</v>
      </c>
      <c r="E69" s="20">
        <v>8401049488</v>
      </c>
      <c r="F69" s="20">
        <v>681132566</v>
      </c>
      <c r="G69" s="20">
        <v>384599465</v>
      </c>
      <c r="H69" s="20">
        <v>678042539</v>
      </c>
      <c r="I69" s="20">
        <v>1743774570</v>
      </c>
      <c r="J69" s="20">
        <v>535617571</v>
      </c>
      <c r="K69" s="20">
        <v>647044605</v>
      </c>
      <c r="L69" s="20">
        <v>567800389</v>
      </c>
      <c r="M69" s="20">
        <v>1750462565</v>
      </c>
      <c r="N69" s="20">
        <v>599399511</v>
      </c>
      <c r="O69" s="20">
        <v>574259928</v>
      </c>
      <c r="P69" s="20">
        <v>566228509</v>
      </c>
      <c r="Q69" s="20">
        <v>1739887948</v>
      </c>
      <c r="R69" s="20"/>
      <c r="S69" s="20"/>
      <c r="T69" s="20"/>
      <c r="U69" s="20"/>
      <c r="V69" s="20">
        <v>5234125083</v>
      </c>
      <c r="W69" s="20">
        <v>6356104926</v>
      </c>
      <c r="X69" s="20"/>
      <c r="Y69" s="19"/>
      <c r="Z69" s="22">
        <v>8401049488</v>
      </c>
    </row>
    <row r="70" spans="1:26" ht="13.5" hidden="1">
      <c r="A70" s="38" t="s">
        <v>106</v>
      </c>
      <c r="B70" s="18">
        <v>4028601654</v>
      </c>
      <c r="C70" s="18"/>
      <c r="D70" s="19">
        <v>4881008965</v>
      </c>
      <c r="E70" s="20">
        <v>4859434373</v>
      </c>
      <c r="F70" s="20">
        <v>405136569</v>
      </c>
      <c r="G70" s="20">
        <v>191441452</v>
      </c>
      <c r="H70" s="20">
        <v>397143275</v>
      </c>
      <c r="I70" s="20">
        <v>993721296</v>
      </c>
      <c r="J70" s="20">
        <v>251940374</v>
      </c>
      <c r="K70" s="20">
        <v>369700651</v>
      </c>
      <c r="L70" s="20">
        <v>300760998</v>
      </c>
      <c r="M70" s="20">
        <v>922402023</v>
      </c>
      <c r="N70" s="20">
        <v>301647637</v>
      </c>
      <c r="O70" s="20">
        <v>298869184</v>
      </c>
      <c r="P70" s="20">
        <v>301602798</v>
      </c>
      <c r="Q70" s="20">
        <v>902119619</v>
      </c>
      <c r="R70" s="20"/>
      <c r="S70" s="20"/>
      <c r="T70" s="20"/>
      <c r="U70" s="20"/>
      <c r="V70" s="20">
        <v>2818242938</v>
      </c>
      <c r="W70" s="20">
        <v>3612206037</v>
      </c>
      <c r="X70" s="20"/>
      <c r="Y70" s="19"/>
      <c r="Z70" s="22">
        <v>4859434373</v>
      </c>
    </row>
    <row r="71" spans="1:26" ht="13.5" hidden="1">
      <c r="A71" s="38" t="s">
        <v>107</v>
      </c>
      <c r="B71" s="18">
        <v>1902579819</v>
      </c>
      <c r="C71" s="18"/>
      <c r="D71" s="19">
        <v>2343079782</v>
      </c>
      <c r="E71" s="20">
        <v>2182937999</v>
      </c>
      <c r="F71" s="20">
        <v>159320996</v>
      </c>
      <c r="G71" s="20">
        <v>110549122</v>
      </c>
      <c r="H71" s="20">
        <v>164058997</v>
      </c>
      <c r="I71" s="20">
        <v>433929115</v>
      </c>
      <c r="J71" s="20">
        <v>168921625</v>
      </c>
      <c r="K71" s="20">
        <v>164282585</v>
      </c>
      <c r="L71" s="20">
        <v>153818735</v>
      </c>
      <c r="M71" s="20">
        <v>487022945</v>
      </c>
      <c r="N71" s="20">
        <v>180487309</v>
      </c>
      <c r="O71" s="20">
        <v>161450506</v>
      </c>
      <c r="P71" s="20">
        <v>152707508</v>
      </c>
      <c r="Q71" s="20">
        <v>494645323</v>
      </c>
      <c r="R71" s="20"/>
      <c r="S71" s="20"/>
      <c r="T71" s="20"/>
      <c r="U71" s="20"/>
      <c r="V71" s="20">
        <v>1415597383</v>
      </c>
      <c r="W71" s="20">
        <v>1727110873</v>
      </c>
      <c r="X71" s="20"/>
      <c r="Y71" s="19"/>
      <c r="Z71" s="22">
        <v>2182937999</v>
      </c>
    </row>
    <row r="72" spans="1:26" ht="13.5" hidden="1">
      <c r="A72" s="38" t="s">
        <v>108</v>
      </c>
      <c r="B72" s="18">
        <v>684045728</v>
      </c>
      <c r="C72" s="18"/>
      <c r="D72" s="19">
        <v>820346892</v>
      </c>
      <c r="E72" s="20">
        <v>815846178</v>
      </c>
      <c r="F72" s="20">
        <v>70769756</v>
      </c>
      <c r="G72" s="20">
        <v>45193584</v>
      </c>
      <c r="H72" s="20">
        <v>69588423</v>
      </c>
      <c r="I72" s="20">
        <v>185551763</v>
      </c>
      <c r="J72" s="20">
        <v>69297176</v>
      </c>
      <c r="K72" s="20">
        <v>68973093</v>
      </c>
      <c r="L72" s="20">
        <v>70021255</v>
      </c>
      <c r="M72" s="20">
        <v>208291524</v>
      </c>
      <c r="N72" s="20">
        <v>71443114</v>
      </c>
      <c r="O72" s="20">
        <v>66234944</v>
      </c>
      <c r="P72" s="20">
        <v>63741200</v>
      </c>
      <c r="Q72" s="20">
        <v>201419258</v>
      </c>
      <c r="R72" s="20"/>
      <c r="S72" s="20"/>
      <c r="T72" s="20"/>
      <c r="U72" s="20"/>
      <c r="V72" s="20">
        <v>595262545</v>
      </c>
      <c r="W72" s="20">
        <v>601781580</v>
      </c>
      <c r="X72" s="20"/>
      <c r="Y72" s="19"/>
      <c r="Z72" s="22">
        <v>815846178</v>
      </c>
    </row>
    <row r="73" spans="1:26" ht="13.5" hidden="1">
      <c r="A73" s="38" t="s">
        <v>109</v>
      </c>
      <c r="B73" s="18">
        <v>458478672</v>
      </c>
      <c r="C73" s="18"/>
      <c r="D73" s="19">
        <v>549857852</v>
      </c>
      <c r="E73" s="20">
        <v>547283008</v>
      </c>
      <c r="F73" s="20">
        <v>45247087</v>
      </c>
      <c r="G73" s="20">
        <v>36758253</v>
      </c>
      <c r="H73" s="20">
        <v>45487280</v>
      </c>
      <c r="I73" s="20">
        <v>127492620</v>
      </c>
      <c r="J73" s="20">
        <v>44871698</v>
      </c>
      <c r="K73" s="20">
        <v>43436113</v>
      </c>
      <c r="L73" s="20">
        <v>43161983</v>
      </c>
      <c r="M73" s="20">
        <v>131469794</v>
      </c>
      <c r="N73" s="20">
        <v>45189488</v>
      </c>
      <c r="O73" s="20">
        <v>43378578</v>
      </c>
      <c r="P73" s="20">
        <v>39195372</v>
      </c>
      <c r="Q73" s="20">
        <v>127763438</v>
      </c>
      <c r="R73" s="20"/>
      <c r="S73" s="20"/>
      <c r="T73" s="20"/>
      <c r="U73" s="20"/>
      <c r="V73" s="20">
        <v>386725852</v>
      </c>
      <c r="W73" s="20">
        <v>414806213</v>
      </c>
      <c r="X73" s="20"/>
      <c r="Y73" s="19"/>
      <c r="Z73" s="22">
        <v>547283008</v>
      </c>
    </row>
    <row r="74" spans="1:26" ht="13.5" hidden="1">
      <c r="A74" s="38" t="s">
        <v>110</v>
      </c>
      <c r="B74" s="18">
        <v>-13197488</v>
      </c>
      <c r="C74" s="18"/>
      <c r="D74" s="19">
        <v>814897</v>
      </c>
      <c r="E74" s="20">
        <v>-4452070</v>
      </c>
      <c r="F74" s="20">
        <v>658158</v>
      </c>
      <c r="G74" s="20">
        <v>657054</v>
      </c>
      <c r="H74" s="20">
        <v>1764564</v>
      </c>
      <c r="I74" s="20">
        <v>3079776</v>
      </c>
      <c r="J74" s="20">
        <v>586698</v>
      </c>
      <c r="K74" s="20">
        <v>652163</v>
      </c>
      <c r="L74" s="20">
        <v>37418</v>
      </c>
      <c r="M74" s="20">
        <v>1276279</v>
      </c>
      <c r="N74" s="20">
        <v>631963</v>
      </c>
      <c r="O74" s="20">
        <v>4326716</v>
      </c>
      <c r="P74" s="20">
        <v>8981631</v>
      </c>
      <c r="Q74" s="20">
        <v>13940310</v>
      </c>
      <c r="R74" s="20"/>
      <c r="S74" s="20"/>
      <c r="T74" s="20"/>
      <c r="U74" s="20"/>
      <c r="V74" s="20">
        <v>18296365</v>
      </c>
      <c r="W74" s="20">
        <v>200223</v>
      </c>
      <c r="X74" s="20"/>
      <c r="Y74" s="19"/>
      <c r="Z74" s="22">
        <v>-4452070</v>
      </c>
    </row>
    <row r="75" spans="1:26" ht="13.5" hidden="1">
      <c r="A75" s="39" t="s">
        <v>111</v>
      </c>
      <c r="B75" s="27">
        <v>695426001</v>
      </c>
      <c r="C75" s="27"/>
      <c r="D75" s="28">
        <v>677761083</v>
      </c>
      <c r="E75" s="29">
        <v>739882586</v>
      </c>
      <c r="F75" s="29">
        <v>57350429</v>
      </c>
      <c r="G75" s="29">
        <v>34808932</v>
      </c>
      <c r="H75" s="29">
        <v>59257791</v>
      </c>
      <c r="I75" s="29">
        <v>151417152</v>
      </c>
      <c r="J75" s="29">
        <v>78815700</v>
      </c>
      <c r="K75" s="29">
        <v>57057132</v>
      </c>
      <c r="L75" s="29">
        <v>58885832</v>
      </c>
      <c r="M75" s="29">
        <v>194758664</v>
      </c>
      <c r="N75" s="29">
        <v>57996681</v>
      </c>
      <c r="O75" s="29">
        <v>46476465</v>
      </c>
      <c r="P75" s="29">
        <v>63072812</v>
      </c>
      <c r="Q75" s="29">
        <v>167545958</v>
      </c>
      <c r="R75" s="29"/>
      <c r="S75" s="29"/>
      <c r="T75" s="29"/>
      <c r="U75" s="29"/>
      <c r="V75" s="29">
        <v>513721774</v>
      </c>
      <c r="W75" s="29">
        <v>565822230</v>
      </c>
      <c r="X75" s="29"/>
      <c r="Y75" s="28"/>
      <c r="Z75" s="30">
        <v>739882586</v>
      </c>
    </row>
    <row r="76" spans="1:26" ht="13.5" hidden="1">
      <c r="A76" s="41" t="s">
        <v>113</v>
      </c>
      <c r="B76" s="31">
        <v>7409509040</v>
      </c>
      <c r="C76" s="31"/>
      <c r="D76" s="32">
        <v>9838096798</v>
      </c>
      <c r="E76" s="33">
        <v>9512976983</v>
      </c>
      <c r="F76" s="33">
        <v>586076141</v>
      </c>
      <c r="G76" s="33">
        <v>754918443</v>
      </c>
      <c r="H76" s="33">
        <v>701947500</v>
      </c>
      <c r="I76" s="33">
        <v>2042942084</v>
      </c>
      <c r="J76" s="33">
        <v>674774175</v>
      </c>
      <c r="K76" s="33">
        <v>927542373</v>
      </c>
      <c r="L76" s="33">
        <v>551552446</v>
      </c>
      <c r="M76" s="33">
        <v>2153868994</v>
      </c>
      <c r="N76" s="33">
        <v>569501895</v>
      </c>
      <c r="O76" s="33">
        <v>614929537</v>
      </c>
      <c r="P76" s="33">
        <v>623581185</v>
      </c>
      <c r="Q76" s="33">
        <v>1808012617</v>
      </c>
      <c r="R76" s="33"/>
      <c r="S76" s="33"/>
      <c r="T76" s="33"/>
      <c r="U76" s="33"/>
      <c r="V76" s="33">
        <v>6004823695</v>
      </c>
      <c r="W76" s="33">
        <v>7135192046</v>
      </c>
      <c r="X76" s="33"/>
      <c r="Y76" s="32"/>
      <c r="Z76" s="34">
        <v>9512976983</v>
      </c>
    </row>
    <row r="77" spans="1:26" ht="13.5" hidden="1">
      <c r="A77" s="36" t="s">
        <v>31</v>
      </c>
      <c r="B77" s="18">
        <v>595409491</v>
      </c>
      <c r="C77" s="18"/>
      <c r="D77" s="19">
        <v>2033236150</v>
      </c>
      <c r="E77" s="20">
        <v>2045445364</v>
      </c>
      <c r="F77" s="20">
        <v>140290600</v>
      </c>
      <c r="G77" s="20">
        <v>221121806</v>
      </c>
      <c r="H77" s="20">
        <v>181852149</v>
      </c>
      <c r="I77" s="20">
        <v>543264555</v>
      </c>
      <c r="J77" s="20">
        <v>146893396</v>
      </c>
      <c r="K77" s="20">
        <v>332859667</v>
      </c>
      <c r="L77" s="20">
        <v>126158418</v>
      </c>
      <c r="M77" s="20">
        <v>605911481</v>
      </c>
      <c r="N77" s="20">
        <v>124202169</v>
      </c>
      <c r="O77" s="20">
        <v>170753031</v>
      </c>
      <c r="P77" s="20">
        <v>169309864</v>
      </c>
      <c r="Q77" s="20">
        <v>464265064</v>
      </c>
      <c r="R77" s="20"/>
      <c r="S77" s="20"/>
      <c r="T77" s="20"/>
      <c r="U77" s="20"/>
      <c r="V77" s="20">
        <v>1613441100</v>
      </c>
      <c r="W77" s="20">
        <v>1682010102</v>
      </c>
      <c r="X77" s="20"/>
      <c r="Y77" s="19"/>
      <c r="Z77" s="22">
        <v>2045445364</v>
      </c>
    </row>
    <row r="78" spans="1:26" ht="13.5" hidden="1">
      <c r="A78" s="37" t="s">
        <v>32</v>
      </c>
      <c r="B78" s="18">
        <v>6372643293</v>
      </c>
      <c r="C78" s="18"/>
      <c r="D78" s="19">
        <v>7293144640</v>
      </c>
      <c r="E78" s="20">
        <v>7007650273</v>
      </c>
      <c r="F78" s="20">
        <v>429092414</v>
      </c>
      <c r="G78" s="20">
        <v>528263622</v>
      </c>
      <c r="H78" s="20">
        <v>514710107</v>
      </c>
      <c r="I78" s="20">
        <v>1472066143</v>
      </c>
      <c r="J78" s="20">
        <v>502204557</v>
      </c>
      <c r="K78" s="20">
        <v>583952745</v>
      </c>
      <c r="L78" s="20">
        <v>420972262</v>
      </c>
      <c r="M78" s="20">
        <v>1507129564</v>
      </c>
      <c r="N78" s="20">
        <v>441573894</v>
      </c>
      <c r="O78" s="20">
        <v>438715072</v>
      </c>
      <c r="P78" s="20">
        <v>449342888</v>
      </c>
      <c r="Q78" s="20">
        <v>1329631854</v>
      </c>
      <c r="R78" s="20"/>
      <c r="S78" s="20"/>
      <c r="T78" s="20"/>
      <c r="U78" s="20"/>
      <c r="V78" s="20">
        <v>4308827561</v>
      </c>
      <c r="W78" s="20">
        <v>5166765477</v>
      </c>
      <c r="X78" s="20"/>
      <c r="Y78" s="19"/>
      <c r="Z78" s="22">
        <v>7007650273</v>
      </c>
    </row>
    <row r="79" spans="1:26" ht="13.5" hidden="1">
      <c r="A79" s="38" t="s">
        <v>106</v>
      </c>
      <c r="B79" s="18">
        <v>1657253107</v>
      </c>
      <c r="C79" s="18"/>
      <c r="D79" s="19">
        <v>4335447971</v>
      </c>
      <c r="E79" s="20">
        <v>4260130780</v>
      </c>
      <c r="F79" s="20">
        <v>324050268</v>
      </c>
      <c r="G79" s="20">
        <v>416927024</v>
      </c>
      <c r="H79" s="20">
        <v>387658158</v>
      </c>
      <c r="I79" s="20">
        <v>1128635450</v>
      </c>
      <c r="J79" s="20">
        <v>376707203</v>
      </c>
      <c r="K79" s="20">
        <v>331777423</v>
      </c>
      <c r="L79" s="20">
        <v>299453788</v>
      </c>
      <c r="M79" s="20">
        <v>1007938414</v>
      </c>
      <c r="N79" s="20">
        <v>305790748</v>
      </c>
      <c r="O79" s="20">
        <v>328161129</v>
      </c>
      <c r="P79" s="20">
        <v>319729428</v>
      </c>
      <c r="Q79" s="20">
        <v>953681305</v>
      </c>
      <c r="R79" s="20"/>
      <c r="S79" s="20"/>
      <c r="T79" s="20"/>
      <c r="U79" s="20"/>
      <c r="V79" s="20">
        <v>3090255169</v>
      </c>
      <c r="W79" s="20">
        <v>3282751480</v>
      </c>
      <c r="X79" s="20"/>
      <c r="Y79" s="19"/>
      <c r="Z79" s="22">
        <v>4260130780</v>
      </c>
    </row>
    <row r="80" spans="1:26" ht="13.5" hidden="1">
      <c r="A80" s="38" t="s">
        <v>107</v>
      </c>
      <c r="B80" s="18">
        <v>719337462</v>
      </c>
      <c r="C80" s="18"/>
      <c r="D80" s="19">
        <v>1881497460</v>
      </c>
      <c r="E80" s="20">
        <v>1761393984</v>
      </c>
      <c r="F80" s="20">
        <v>59336753</v>
      </c>
      <c r="G80" s="20">
        <v>65465568</v>
      </c>
      <c r="H80" s="20">
        <v>79491464</v>
      </c>
      <c r="I80" s="20">
        <v>204293785</v>
      </c>
      <c r="J80" s="20">
        <v>77941107</v>
      </c>
      <c r="K80" s="20">
        <v>140883561</v>
      </c>
      <c r="L80" s="20">
        <v>72754692</v>
      </c>
      <c r="M80" s="20">
        <v>291579360</v>
      </c>
      <c r="N80" s="20">
        <v>83474200</v>
      </c>
      <c r="O80" s="20">
        <v>50985957</v>
      </c>
      <c r="P80" s="20">
        <v>77803751</v>
      </c>
      <c r="Q80" s="20">
        <v>212263908</v>
      </c>
      <c r="R80" s="20"/>
      <c r="S80" s="20"/>
      <c r="T80" s="20"/>
      <c r="U80" s="20"/>
      <c r="V80" s="20">
        <v>708137053</v>
      </c>
      <c r="W80" s="20">
        <v>1159954143</v>
      </c>
      <c r="X80" s="20"/>
      <c r="Y80" s="19"/>
      <c r="Z80" s="22">
        <v>1761393984</v>
      </c>
    </row>
    <row r="81" spans="1:26" ht="13.5" hidden="1">
      <c r="A81" s="38" t="s">
        <v>108</v>
      </c>
      <c r="B81" s="18">
        <v>273504219</v>
      </c>
      <c r="C81" s="18"/>
      <c r="D81" s="19">
        <v>641863499</v>
      </c>
      <c r="E81" s="20">
        <v>599212610</v>
      </c>
      <c r="F81" s="20">
        <v>27407832</v>
      </c>
      <c r="G81" s="20">
        <v>29035935</v>
      </c>
      <c r="H81" s="20">
        <v>29646957</v>
      </c>
      <c r="I81" s="20">
        <v>86090724</v>
      </c>
      <c r="J81" s="20">
        <v>29442970</v>
      </c>
      <c r="K81" s="20">
        <v>72688095</v>
      </c>
      <c r="L81" s="20">
        <v>30303885</v>
      </c>
      <c r="M81" s="20">
        <v>132434950</v>
      </c>
      <c r="N81" s="20">
        <v>31929717</v>
      </c>
      <c r="O81" s="20">
        <v>36252115</v>
      </c>
      <c r="P81" s="20">
        <v>32993757</v>
      </c>
      <c r="Q81" s="20">
        <v>101175589</v>
      </c>
      <c r="R81" s="20"/>
      <c r="S81" s="20"/>
      <c r="T81" s="20"/>
      <c r="U81" s="20"/>
      <c r="V81" s="20">
        <v>319701263</v>
      </c>
      <c r="W81" s="20">
        <v>447669790</v>
      </c>
      <c r="X81" s="20"/>
      <c r="Y81" s="19"/>
      <c r="Z81" s="22">
        <v>599212610</v>
      </c>
    </row>
    <row r="82" spans="1:26" ht="13.5" hidden="1">
      <c r="A82" s="38" t="s">
        <v>109</v>
      </c>
      <c r="B82" s="18">
        <v>195954940</v>
      </c>
      <c r="C82" s="18"/>
      <c r="D82" s="19">
        <v>434068743</v>
      </c>
      <c r="E82" s="20">
        <v>382007902</v>
      </c>
      <c r="F82" s="20">
        <v>14946507</v>
      </c>
      <c r="G82" s="20">
        <v>15670120</v>
      </c>
      <c r="H82" s="20">
        <v>16634253</v>
      </c>
      <c r="I82" s="20">
        <v>47250880</v>
      </c>
      <c r="J82" s="20">
        <v>16743832</v>
      </c>
      <c r="K82" s="20">
        <v>37332992</v>
      </c>
      <c r="L82" s="20">
        <v>17273316</v>
      </c>
      <c r="M82" s="20">
        <v>71350140</v>
      </c>
      <c r="N82" s="20">
        <v>19231306</v>
      </c>
      <c r="O82" s="20">
        <v>22170049</v>
      </c>
      <c r="P82" s="20">
        <v>18815889</v>
      </c>
      <c r="Q82" s="20">
        <v>60217244</v>
      </c>
      <c r="R82" s="20"/>
      <c r="S82" s="20"/>
      <c r="T82" s="20"/>
      <c r="U82" s="20"/>
      <c r="V82" s="20">
        <v>178818264</v>
      </c>
      <c r="W82" s="20">
        <v>273847630</v>
      </c>
      <c r="X82" s="20"/>
      <c r="Y82" s="19"/>
      <c r="Z82" s="22">
        <v>382007902</v>
      </c>
    </row>
    <row r="83" spans="1:26" ht="13.5" hidden="1">
      <c r="A83" s="38" t="s">
        <v>110</v>
      </c>
      <c r="B83" s="18">
        <v>3526593565</v>
      </c>
      <c r="C83" s="18"/>
      <c r="D83" s="19">
        <v>266967</v>
      </c>
      <c r="E83" s="20">
        <v>4904997</v>
      </c>
      <c r="F83" s="20">
        <v>3351054</v>
      </c>
      <c r="G83" s="20">
        <v>1164975</v>
      </c>
      <c r="H83" s="20">
        <v>1279275</v>
      </c>
      <c r="I83" s="20">
        <v>5795304</v>
      </c>
      <c r="J83" s="20">
        <v>1369445</v>
      </c>
      <c r="K83" s="20">
        <v>1270674</v>
      </c>
      <c r="L83" s="20">
        <v>1186581</v>
      </c>
      <c r="M83" s="20">
        <v>3826700</v>
      </c>
      <c r="N83" s="20">
        <v>1147923</v>
      </c>
      <c r="O83" s="20">
        <v>1145822</v>
      </c>
      <c r="P83" s="20">
        <v>63</v>
      </c>
      <c r="Q83" s="20">
        <v>2293808</v>
      </c>
      <c r="R83" s="20"/>
      <c r="S83" s="20"/>
      <c r="T83" s="20"/>
      <c r="U83" s="20"/>
      <c r="V83" s="20">
        <v>11915812</v>
      </c>
      <c r="W83" s="20">
        <v>2542434</v>
      </c>
      <c r="X83" s="20"/>
      <c r="Y83" s="19"/>
      <c r="Z83" s="22">
        <v>4904997</v>
      </c>
    </row>
    <row r="84" spans="1:26" ht="13.5" hidden="1">
      <c r="A84" s="39" t="s">
        <v>111</v>
      </c>
      <c r="B84" s="27">
        <v>441456256</v>
      </c>
      <c r="C84" s="27"/>
      <c r="D84" s="28">
        <v>511716008</v>
      </c>
      <c r="E84" s="29">
        <v>459881346</v>
      </c>
      <c r="F84" s="29">
        <v>16693127</v>
      </c>
      <c r="G84" s="29">
        <v>5533015</v>
      </c>
      <c r="H84" s="29">
        <v>5385244</v>
      </c>
      <c r="I84" s="29">
        <v>27611386</v>
      </c>
      <c r="J84" s="29">
        <v>25676222</v>
      </c>
      <c r="K84" s="29">
        <v>10729961</v>
      </c>
      <c r="L84" s="29">
        <v>4421766</v>
      </c>
      <c r="M84" s="29">
        <v>40827949</v>
      </c>
      <c r="N84" s="29">
        <v>3725832</v>
      </c>
      <c r="O84" s="29">
        <v>5461434</v>
      </c>
      <c r="P84" s="29">
        <v>4928433</v>
      </c>
      <c r="Q84" s="29">
        <v>14115699</v>
      </c>
      <c r="R84" s="29"/>
      <c r="S84" s="29"/>
      <c r="T84" s="29"/>
      <c r="U84" s="29"/>
      <c r="V84" s="29">
        <v>82555034</v>
      </c>
      <c r="W84" s="29">
        <v>286416467</v>
      </c>
      <c r="X84" s="29"/>
      <c r="Y84" s="28"/>
      <c r="Z84" s="30">
        <v>459881346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279795592</v>
      </c>
      <c r="C5" s="18">
        <v>0</v>
      </c>
      <c r="D5" s="58">
        <v>279252170</v>
      </c>
      <c r="E5" s="59">
        <v>279252170</v>
      </c>
      <c r="F5" s="59">
        <v>31174960</v>
      </c>
      <c r="G5" s="59">
        <v>23648950</v>
      </c>
      <c r="H5" s="59">
        <v>27696008</v>
      </c>
      <c r="I5" s="59">
        <v>82519918</v>
      </c>
      <c r="J5" s="59">
        <v>24028351</v>
      </c>
      <c r="K5" s="59">
        <v>23901055</v>
      </c>
      <c r="L5" s="59">
        <v>23720954</v>
      </c>
      <c r="M5" s="59">
        <v>71650360</v>
      </c>
      <c r="N5" s="59">
        <v>24121321</v>
      </c>
      <c r="O5" s="59">
        <v>24041044</v>
      </c>
      <c r="P5" s="59">
        <v>24042935</v>
      </c>
      <c r="Q5" s="59">
        <v>72205300</v>
      </c>
      <c r="R5" s="59">
        <v>0</v>
      </c>
      <c r="S5" s="59">
        <v>0</v>
      </c>
      <c r="T5" s="59">
        <v>0</v>
      </c>
      <c r="U5" s="59">
        <v>0</v>
      </c>
      <c r="V5" s="59">
        <v>226375578</v>
      </c>
      <c r="W5" s="59">
        <v>209439126</v>
      </c>
      <c r="X5" s="59">
        <v>16936452</v>
      </c>
      <c r="Y5" s="60">
        <v>8.09</v>
      </c>
      <c r="Z5" s="61">
        <v>279252170</v>
      </c>
    </row>
    <row r="6" spans="1:26" ht="13.5">
      <c r="A6" s="57" t="s">
        <v>32</v>
      </c>
      <c r="B6" s="18">
        <v>1055961255</v>
      </c>
      <c r="C6" s="18">
        <v>0</v>
      </c>
      <c r="D6" s="58">
        <v>1202343486</v>
      </c>
      <c r="E6" s="59">
        <v>1202343486</v>
      </c>
      <c r="F6" s="59">
        <v>127074984</v>
      </c>
      <c r="G6" s="59">
        <v>111065769</v>
      </c>
      <c r="H6" s="59">
        <v>113262759</v>
      </c>
      <c r="I6" s="59">
        <v>351403512</v>
      </c>
      <c r="J6" s="59">
        <v>102214660</v>
      </c>
      <c r="K6" s="59">
        <v>95517536</v>
      </c>
      <c r="L6" s="59">
        <v>93065484</v>
      </c>
      <c r="M6" s="59">
        <v>290797680</v>
      </c>
      <c r="N6" s="59">
        <v>102750928</v>
      </c>
      <c r="O6" s="59">
        <v>91828417</v>
      </c>
      <c r="P6" s="59">
        <v>103897509</v>
      </c>
      <c r="Q6" s="59">
        <v>298476854</v>
      </c>
      <c r="R6" s="59">
        <v>0</v>
      </c>
      <c r="S6" s="59">
        <v>0</v>
      </c>
      <c r="T6" s="59">
        <v>0</v>
      </c>
      <c r="U6" s="59">
        <v>0</v>
      </c>
      <c r="V6" s="59">
        <v>940678046</v>
      </c>
      <c r="W6" s="59">
        <v>926805467</v>
      </c>
      <c r="X6" s="59">
        <v>13872579</v>
      </c>
      <c r="Y6" s="60">
        <v>1.5</v>
      </c>
      <c r="Z6" s="61">
        <v>1202343486</v>
      </c>
    </row>
    <row r="7" spans="1:26" ht="13.5">
      <c r="A7" s="57" t="s">
        <v>33</v>
      </c>
      <c r="B7" s="18">
        <v>2207220</v>
      </c>
      <c r="C7" s="18">
        <v>0</v>
      </c>
      <c r="D7" s="58">
        <v>3456105</v>
      </c>
      <c r="E7" s="59">
        <v>3456105</v>
      </c>
      <c r="F7" s="59">
        <v>63140</v>
      </c>
      <c r="G7" s="59">
        <v>532357</v>
      </c>
      <c r="H7" s="59">
        <v>311806</v>
      </c>
      <c r="I7" s="59">
        <v>907303</v>
      </c>
      <c r="J7" s="59">
        <v>144549</v>
      </c>
      <c r="K7" s="59">
        <v>73993</v>
      </c>
      <c r="L7" s="59">
        <v>58103</v>
      </c>
      <c r="M7" s="59">
        <v>276645</v>
      </c>
      <c r="N7" s="59">
        <v>29625</v>
      </c>
      <c r="O7" s="59">
        <v>22087</v>
      </c>
      <c r="P7" s="59">
        <v>29813</v>
      </c>
      <c r="Q7" s="59">
        <v>81525</v>
      </c>
      <c r="R7" s="59">
        <v>0</v>
      </c>
      <c r="S7" s="59">
        <v>0</v>
      </c>
      <c r="T7" s="59">
        <v>0</v>
      </c>
      <c r="U7" s="59">
        <v>0</v>
      </c>
      <c r="V7" s="59">
        <v>1265473</v>
      </c>
      <c r="W7" s="59">
        <v>2577546</v>
      </c>
      <c r="X7" s="59">
        <v>-1312073</v>
      </c>
      <c r="Y7" s="60">
        <v>-50.9</v>
      </c>
      <c r="Z7" s="61">
        <v>3456105</v>
      </c>
    </row>
    <row r="8" spans="1:26" ht="13.5">
      <c r="A8" s="57" t="s">
        <v>34</v>
      </c>
      <c r="B8" s="18">
        <v>391991800</v>
      </c>
      <c r="C8" s="18">
        <v>0</v>
      </c>
      <c r="D8" s="58">
        <v>406776000</v>
      </c>
      <c r="E8" s="59">
        <v>406776000</v>
      </c>
      <c r="F8" s="59">
        <v>166159000</v>
      </c>
      <c r="G8" s="59">
        <v>0</v>
      </c>
      <c r="H8" s="59">
        <v>0</v>
      </c>
      <c r="I8" s="59">
        <v>166159000</v>
      </c>
      <c r="J8" s="59">
        <v>250000</v>
      </c>
      <c r="K8" s="59">
        <v>0</v>
      </c>
      <c r="L8" s="59">
        <v>131210000</v>
      </c>
      <c r="M8" s="59">
        <v>131460000</v>
      </c>
      <c r="N8" s="59">
        <v>0</v>
      </c>
      <c r="O8" s="59">
        <v>0</v>
      </c>
      <c r="P8" s="59">
        <v>99157000</v>
      </c>
      <c r="Q8" s="59">
        <v>99157000</v>
      </c>
      <c r="R8" s="59">
        <v>0</v>
      </c>
      <c r="S8" s="59">
        <v>0</v>
      </c>
      <c r="T8" s="59">
        <v>0</v>
      </c>
      <c r="U8" s="59">
        <v>0</v>
      </c>
      <c r="V8" s="59">
        <v>396776000</v>
      </c>
      <c r="W8" s="59">
        <v>297582003</v>
      </c>
      <c r="X8" s="59">
        <v>99193997</v>
      </c>
      <c r="Y8" s="60">
        <v>33.33</v>
      </c>
      <c r="Z8" s="61">
        <v>406776000</v>
      </c>
    </row>
    <row r="9" spans="1:26" ht="13.5">
      <c r="A9" s="57" t="s">
        <v>35</v>
      </c>
      <c r="B9" s="18">
        <v>411125714</v>
      </c>
      <c r="C9" s="18">
        <v>0</v>
      </c>
      <c r="D9" s="58">
        <v>432345598</v>
      </c>
      <c r="E9" s="59">
        <v>432345598</v>
      </c>
      <c r="F9" s="59">
        <v>20088660</v>
      </c>
      <c r="G9" s="59">
        <v>21734588</v>
      </c>
      <c r="H9" s="59">
        <v>21525274</v>
      </c>
      <c r="I9" s="59">
        <v>63348522</v>
      </c>
      <c r="J9" s="59">
        <v>21621863</v>
      </c>
      <c r="K9" s="59">
        <v>20720254</v>
      </c>
      <c r="L9" s="59">
        <v>25164168</v>
      </c>
      <c r="M9" s="59">
        <v>67506285</v>
      </c>
      <c r="N9" s="59">
        <v>22204649</v>
      </c>
      <c r="O9" s="59">
        <v>25936510</v>
      </c>
      <c r="P9" s="59">
        <v>29075903</v>
      </c>
      <c r="Q9" s="59">
        <v>77217062</v>
      </c>
      <c r="R9" s="59">
        <v>0</v>
      </c>
      <c r="S9" s="59">
        <v>0</v>
      </c>
      <c r="T9" s="59">
        <v>0</v>
      </c>
      <c r="U9" s="59">
        <v>0</v>
      </c>
      <c r="V9" s="59">
        <v>208071869</v>
      </c>
      <c r="W9" s="59">
        <v>335303730</v>
      </c>
      <c r="X9" s="59">
        <v>-127231861</v>
      </c>
      <c r="Y9" s="60">
        <v>-37.95</v>
      </c>
      <c r="Z9" s="61">
        <v>432345598</v>
      </c>
    </row>
    <row r="10" spans="1:26" ht="25.5">
      <c r="A10" s="62" t="s">
        <v>98</v>
      </c>
      <c r="B10" s="63">
        <f>SUM(B5:B9)</f>
        <v>2141081581</v>
      </c>
      <c r="C10" s="63">
        <f>SUM(C5:C9)</f>
        <v>0</v>
      </c>
      <c r="D10" s="64">
        <f aca="true" t="shared" si="0" ref="D10:Z10">SUM(D5:D9)</f>
        <v>2324173359</v>
      </c>
      <c r="E10" s="65">
        <f t="shared" si="0"/>
        <v>2324173359</v>
      </c>
      <c r="F10" s="65">
        <f t="shared" si="0"/>
        <v>344560744</v>
      </c>
      <c r="G10" s="65">
        <f t="shared" si="0"/>
        <v>156981664</v>
      </c>
      <c r="H10" s="65">
        <f t="shared" si="0"/>
        <v>162795847</v>
      </c>
      <c r="I10" s="65">
        <f t="shared" si="0"/>
        <v>664338255</v>
      </c>
      <c r="J10" s="65">
        <f t="shared" si="0"/>
        <v>148259423</v>
      </c>
      <c r="K10" s="65">
        <f t="shared" si="0"/>
        <v>140212838</v>
      </c>
      <c r="L10" s="65">
        <f t="shared" si="0"/>
        <v>273218709</v>
      </c>
      <c r="M10" s="65">
        <f t="shared" si="0"/>
        <v>561690970</v>
      </c>
      <c r="N10" s="65">
        <f t="shared" si="0"/>
        <v>149106523</v>
      </c>
      <c r="O10" s="65">
        <f t="shared" si="0"/>
        <v>141828058</v>
      </c>
      <c r="P10" s="65">
        <f t="shared" si="0"/>
        <v>256203160</v>
      </c>
      <c r="Q10" s="65">
        <f t="shared" si="0"/>
        <v>547137741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1773166966</v>
      </c>
      <c r="W10" s="65">
        <f t="shared" si="0"/>
        <v>1771707872</v>
      </c>
      <c r="X10" s="65">
        <f t="shared" si="0"/>
        <v>1459094</v>
      </c>
      <c r="Y10" s="66">
        <f>+IF(W10&lt;&gt;0,(X10/W10)*100,0)</f>
        <v>0.08235522475569833</v>
      </c>
      <c r="Z10" s="67">
        <f t="shared" si="0"/>
        <v>2324173359</v>
      </c>
    </row>
    <row r="11" spans="1:26" ht="13.5">
      <c r="A11" s="57" t="s">
        <v>36</v>
      </c>
      <c r="B11" s="18">
        <v>654633722</v>
      </c>
      <c r="C11" s="18">
        <v>0</v>
      </c>
      <c r="D11" s="58">
        <v>678371939</v>
      </c>
      <c r="E11" s="59">
        <v>678371939</v>
      </c>
      <c r="F11" s="59">
        <v>54680074</v>
      </c>
      <c r="G11" s="59">
        <v>55362562</v>
      </c>
      <c r="H11" s="59">
        <v>51793312</v>
      </c>
      <c r="I11" s="59">
        <v>161835948</v>
      </c>
      <c r="J11" s="59">
        <v>53817630</v>
      </c>
      <c r="K11" s="59">
        <v>54655479</v>
      </c>
      <c r="L11" s="59">
        <v>53452690</v>
      </c>
      <c r="M11" s="59">
        <v>161925799</v>
      </c>
      <c r="N11" s="59">
        <v>55184534</v>
      </c>
      <c r="O11" s="59">
        <v>54911572</v>
      </c>
      <c r="P11" s="59">
        <v>52699573</v>
      </c>
      <c r="Q11" s="59">
        <v>162795679</v>
      </c>
      <c r="R11" s="59">
        <v>0</v>
      </c>
      <c r="S11" s="59">
        <v>0</v>
      </c>
      <c r="T11" s="59">
        <v>0</v>
      </c>
      <c r="U11" s="59">
        <v>0</v>
      </c>
      <c r="V11" s="59">
        <v>486557426</v>
      </c>
      <c r="W11" s="59">
        <v>499489380</v>
      </c>
      <c r="X11" s="59">
        <v>-12931954</v>
      </c>
      <c r="Y11" s="60">
        <v>-2.59</v>
      </c>
      <c r="Z11" s="61">
        <v>678371939</v>
      </c>
    </row>
    <row r="12" spans="1:26" ht="13.5">
      <c r="A12" s="57" t="s">
        <v>37</v>
      </c>
      <c r="B12" s="18">
        <v>28790999</v>
      </c>
      <c r="C12" s="18">
        <v>0</v>
      </c>
      <c r="D12" s="58">
        <v>28539353</v>
      </c>
      <c r="E12" s="59">
        <v>28539353</v>
      </c>
      <c r="F12" s="59">
        <v>2421628</v>
      </c>
      <c r="G12" s="59">
        <v>2447611</v>
      </c>
      <c r="H12" s="59">
        <v>2466344</v>
      </c>
      <c r="I12" s="59">
        <v>7335583</v>
      </c>
      <c r="J12" s="59">
        <v>2499577</v>
      </c>
      <c r="K12" s="59">
        <v>2473594</v>
      </c>
      <c r="L12" s="59">
        <v>2473594</v>
      </c>
      <c r="M12" s="59">
        <v>7446765</v>
      </c>
      <c r="N12" s="59">
        <v>4173317</v>
      </c>
      <c r="O12" s="59">
        <v>2704346</v>
      </c>
      <c r="P12" s="59">
        <v>2704346</v>
      </c>
      <c r="Q12" s="59">
        <v>9582009</v>
      </c>
      <c r="R12" s="59">
        <v>0</v>
      </c>
      <c r="S12" s="59">
        <v>0</v>
      </c>
      <c r="T12" s="59">
        <v>0</v>
      </c>
      <c r="U12" s="59">
        <v>0</v>
      </c>
      <c r="V12" s="59">
        <v>24364357</v>
      </c>
      <c r="W12" s="59">
        <v>22998312</v>
      </c>
      <c r="X12" s="59">
        <v>1366045</v>
      </c>
      <c r="Y12" s="60">
        <v>5.94</v>
      </c>
      <c r="Z12" s="61">
        <v>28539353</v>
      </c>
    </row>
    <row r="13" spans="1:26" ht="13.5">
      <c r="A13" s="57" t="s">
        <v>99</v>
      </c>
      <c r="B13" s="18">
        <v>210591424</v>
      </c>
      <c r="C13" s="18">
        <v>0</v>
      </c>
      <c r="D13" s="58">
        <v>87000000</v>
      </c>
      <c r="E13" s="59">
        <v>87000000</v>
      </c>
      <c r="F13" s="59">
        <v>0</v>
      </c>
      <c r="G13" s="59">
        <v>2657700</v>
      </c>
      <c r="H13" s="59">
        <v>0</v>
      </c>
      <c r="I13" s="59">
        <v>2657700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2657700</v>
      </c>
      <c r="W13" s="59">
        <v>59362497</v>
      </c>
      <c r="X13" s="59">
        <v>-56704797</v>
      </c>
      <c r="Y13" s="60">
        <v>-95.52</v>
      </c>
      <c r="Z13" s="61">
        <v>87000000</v>
      </c>
    </row>
    <row r="14" spans="1:26" ht="13.5">
      <c r="A14" s="57" t="s">
        <v>38</v>
      </c>
      <c r="B14" s="18">
        <v>225560704</v>
      </c>
      <c r="C14" s="18">
        <v>0</v>
      </c>
      <c r="D14" s="58">
        <v>112762720</v>
      </c>
      <c r="E14" s="59">
        <v>127127067</v>
      </c>
      <c r="F14" s="59">
        <v>12876</v>
      </c>
      <c r="G14" s="59">
        <v>1463126</v>
      </c>
      <c r="H14" s="59">
        <v>14007</v>
      </c>
      <c r="I14" s="59">
        <v>1490009</v>
      </c>
      <c r="J14" s="59">
        <v>22631</v>
      </c>
      <c r="K14" s="59">
        <v>36385</v>
      </c>
      <c r="L14" s="59">
        <v>37829</v>
      </c>
      <c r="M14" s="59">
        <v>96845</v>
      </c>
      <c r="N14" s="59">
        <v>55907</v>
      </c>
      <c r="O14" s="59">
        <v>167872</v>
      </c>
      <c r="P14" s="59">
        <v>60031</v>
      </c>
      <c r="Q14" s="59">
        <v>283810</v>
      </c>
      <c r="R14" s="59">
        <v>0</v>
      </c>
      <c r="S14" s="59">
        <v>0</v>
      </c>
      <c r="T14" s="59">
        <v>0</v>
      </c>
      <c r="U14" s="59">
        <v>0</v>
      </c>
      <c r="V14" s="59">
        <v>1870664</v>
      </c>
      <c r="W14" s="59">
        <v>95345298</v>
      </c>
      <c r="X14" s="59">
        <v>-93474634</v>
      </c>
      <c r="Y14" s="60">
        <v>-98.04</v>
      </c>
      <c r="Z14" s="61">
        <v>127127067</v>
      </c>
    </row>
    <row r="15" spans="1:26" ht="13.5">
      <c r="A15" s="57" t="s">
        <v>39</v>
      </c>
      <c r="B15" s="18">
        <v>965286488</v>
      </c>
      <c r="C15" s="18">
        <v>0</v>
      </c>
      <c r="D15" s="58">
        <v>1096948069</v>
      </c>
      <c r="E15" s="59">
        <v>929847823</v>
      </c>
      <c r="F15" s="59">
        <v>72892300</v>
      </c>
      <c r="G15" s="59">
        <v>29718019</v>
      </c>
      <c r="H15" s="59">
        <v>15969134</v>
      </c>
      <c r="I15" s="59">
        <v>118579453</v>
      </c>
      <c r="J15" s="59">
        <v>19396921</v>
      </c>
      <c r="K15" s="59">
        <v>17541567</v>
      </c>
      <c r="L15" s="59">
        <v>104776485</v>
      </c>
      <c r="M15" s="59">
        <v>141714973</v>
      </c>
      <c r="N15" s="59">
        <v>22202229</v>
      </c>
      <c r="O15" s="59">
        <v>7292877</v>
      </c>
      <c r="P15" s="59">
        <v>113847538</v>
      </c>
      <c r="Q15" s="59">
        <v>143342644</v>
      </c>
      <c r="R15" s="59">
        <v>0</v>
      </c>
      <c r="S15" s="59">
        <v>0</v>
      </c>
      <c r="T15" s="59">
        <v>0</v>
      </c>
      <c r="U15" s="59">
        <v>0</v>
      </c>
      <c r="V15" s="59">
        <v>403637070</v>
      </c>
      <c r="W15" s="59">
        <v>844268994</v>
      </c>
      <c r="X15" s="59">
        <v>-440631924</v>
      </c>
      <c r="Y15" s="60">
        <v>-52.19</v>
      </c>
      <c r="Z15" s="61">
        <v>929847823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4192534</v>
      </c>
      <c r="G16" s="59">
        <v>3747452</v>
      </c>
      <c r="H16" s="59">
        <v>3022736</v>
      </c>
      <c r="I16" s="59">
        <v>10962722</v>
      </c>
      <c r="J16" s="59">
        <v>3119506</v>
      </c>
      <c r="K16" s="59">
        <v>3304325</v>
      </c>
      <c r="L16" s="59">
        <v>3383641</v>
      </c>
      <c r="M16" s="59">
        <v>9807472</v>
      </c>
      <c r="N16" s="59">
        <v>3411328</v>
      </c>
      <c r="O16" s="59">
        <v>3484625</v>
      </c>
      <c r="P16" s="59">
        <v>3613283</v>
      </c>
      <c r="Q16" s="59">
        <v>10509236</v>
      </c>
      <c r="R16" s="59">
        <v>0</v>
      </c>
      <c r="S16" s="59">
        <v>0</v>
      </c>
      <c r="T16" s="59">
        <v>0</v>
      </c>
      <c r="U16" s="59">
        <v>0</v>
      </c>
      <c r="V16" s="59">
        <v>31279430</v>
      </c>
      <c r="W16" s="59">
        <v>24637500</v>
      </c>
      <c r="X16" s="59">
        <v>6641930</v>
      </c>
      <c r="Y16" s="60">
        <v>26.96</v>
      </c>
      <c r="Z16" s="61">
        <v>0</v>
      </c>
    </row>
    <row r="17" spans="1:26" ht="13.5">
      <c r="A17" s="57" t="s">
        <v>41</v>
      </c>
      <c r="B17" s="18">
        <v>726127120</v>
      </c>
      <c r="C17" s="18">
        <v>0</v>
      </c>
      <c r="D17" s="58">
        <v>319199577</v>
      </c>
      <c r="E17" s="59">
        <v>471935476</v>
      </c>
      <c r="F17" s="59">
        <v>75689416</v>
      </c>
      <c r="G17" s="59">
        <v>36974764</v>
      </c>
      <c r="H17" s="59">
        <v>49501027</v>
      </c>
      <c r="I17" s="59">
        <v>162165207</v>
      </c>
      <c r="J17" s="59">
        <v>32124320</v>
      </c>
      <c r="K17" s="59">
        <v>24344819</v>
      </c>
      <c r="L17" s="59">
        <v>53761988</v>
      </c>
      <c r="M17" s="59">
        <v>110231127</v>
      </c>
      <c r="N17" s="59">
        <v>19510952</v>
      </c>
      <c r="O17" s="59">
        <v>17848740</v>
      </c>
      <c r="P17" s="59">
        <v>29312626</v>
      </c>
      <c r="Q17" s="59">
        <v>66672318</v>
      </c>
      <c r="R17" s="59">
        <v>0</v>
      </c>
      <c r="S17" s="59">
        <v>0</v>
      </c>
      <c r="T17" s="59">
        <v>0</v>
      </c>
      <c r="U17" s="59">
        <v>0</v>
      </c>
      <c r="V17" s="59">
        <v>339068652</v>
      </c>
      <c r="W17" s="59">
        <v>190649682</v>
      </c>
      <c r="X17" s="59">
        <v>148418970</v>
      </c>
      <c r="Y17" s="60">
        <v>77.85</v>
      </c>
      <c r="Z17" s="61">
        <v>471935476</v>
      </c>
    </row>
    <row r="18" spans="1:26" ht="13.5">
      <c r="A18" s="69" t="s">
        <v>42</v>
      </c>
      <c r="B18" s="70">
        <f>SUM(B11:B17)</f>
        <v>2810990457</v>
      </c>
      <c r="C18" s="70">
        <f>SUM(C11:C17)</f>
        <v>0</v>
      </c>
      <c r="D18" s="71">
        <f aca="true" t="shared" si="1" ref="D18:Z18">SUM(D11:D17)</f>
        <v>2322821658</v>
      </c>
      <c r="E18" s="72">
        <f t="shared" si="1"/>
        <v>2322821658</v>
      </c>
      <c r="F18" s="72">
        <f t="shared" si="1"/>
        <v>209888828</v>
      </c>
      <c r="G18" s="72">
        <f t="shared" si="1"/>
        <v>132371234</v>
      </c>
      <c r="H18" s="72">
        <f t="shared" si="1"/>
        <v>122766560</v>
      </c>
      <c r="I18" s="72">
        <f t="shared" si="1"/>
        <v>465026622</v>
      </c>
      <c r="J18" s="72">
        <f t="shared" si="1"/>
        <v>110980585</v>
      </c>
      <c r="K18" s="72">
        <f t="shared" si="1"/>
        <v>102356169</v>
      </c>
      <c r="L18" s="72">
        <f t="shared" si="1"/>
        <v>217886227</v>
      </c>
      <c r="M18" s="72">
        <f t="shared" si="1"/>
        <v>431222981</v>
      </c>
      <c r="N18" s="72">
        <f t="shared" si="1"/>
        <v>104538267</v>
      </c>
      <c r="O18" s="72">
        <f t="shared" si="1"/>
        <v>86410032</v>
      </c>
      <c r="P18" s="72">
        <f t="shared" si="1"/>
        <v>202237397</v>
      </c>
      <c r="Q18" s="72">
        <f t="shared" si="1"/>
        <v>393185696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1289435299</v>
      </c>
      <c r="W18" s="72">
        <f t="shared" si="1"/>
        <v>1736751663</v>
      </c>
      <c r="X18" s="72">
        <f t="shared" si="1"/>
        <v>-447316364</v>
      </c>
      <c r="Y18" s="66">
        <f>+IF(W18&lt;&gt;0,(X18/W18)*100,0)</f>
        <v>-25.755919716657843</v>
      </c>
      <c r="Z18" s="73">
        <f t="shared" si="1"/>
        <v>2322821658</v>
      </c>
    </row>
    <row r="19" spans="1:26" ht="13.5">
      <c r="A19" s="69" t="s">
        <v>43</v>
      </c>
      <c r="B19" s="74">
        <f>+B10-B18</f>
        <v>-669908876</v>
      </c>
      <c r="C19" s="74">
        <f>+C10-C18</f>
        <v>0</v>
      </c>
      <c r="D19" s="75">
        <f aca="true" t="shared" si="2" ref="D19:Z19">+D10-D18</f>
        <v>1351701</v>
      </c>
      <c r="E19" s="76">
        <f t="shared" si="2"/>
        <v>1351701</v>
      </c>
      <c r="F19" s="76">
        <f t="shared" si="2"/>
        <v>134671916</v>
      </c>
      <c r="G19" s="76">
        <f t="shared" si="2"/>
        <v>24610430</v>
      </c>
      <c r="H19" s="76">
        <f t="shared" si="2"/>
        <v>40029287</v>
      </c>
      <c r="I19" s="76">
        <f t="shared" si="2"/>
        <v>199311633</v>
      </c>
      <c r="J19" s="76">
        <f t="shared" si="2"/>
        <v>37278838</v>
      </c>
      <c r="K19" s="76">
        <f t="shared" si="2"/>
        <v>37856669</v>
      </c>
      <c r="L19" s="76">
        <f t="shared" si="2"/>
        <v>55332482</v>
      </c>
      <c r="M19" s="76">
        <f t="shared" si="2"/>
        <v>130467989</v>
      </c>
      <c r="N19" s="76">
        <f t="shared" si="2"/>
        <v>44568256</v>
      </c>
      <c r="O19" s="76">
        <f t="shared" si="2"/>
        <v>55418026</v>
      </c>
      <c r="P19" s="76">
        <f t="shared" si="2"/>
        <v>53965763</v>
      </c>
      <c r="Q19" s="76">
        <f t="shared" si="2"/>
        <v>153952045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483731667</v>
      </c>
      <c r="W19" s="76">
        <f>IF(E10=E18,0,W10-W18)</f>
        <v>34956209</v>
      </c>
      <c r="X19" s="76">
        <f t="shared" si="2"/>
        <v>448775458</v>
      </c>
      <c r="Y19" s="77">
        <f>+IF(W19&lt;&gt;0,(X19/W19)*100,0)</f>
        <v>1283.8218755357595</v>
      </c>
      <c r="Z19" s="78">
        <f t="shared" si="2"/>
        <v>1351701</v>
      </c>
    </row>
    <row r="20" spans="1:26" ht="13.5">
      <c r="A20" s="57" t="s">
        <v>44</v>
      </c>
      <c r="B20" s="18">
        <v>113363000</v>
      </c>
      <c r="C20" s="18">
        <v>0</v>
      </c>
      <c r="D20" s="58">
        <v>156216000</v>
      </c>
      <c r="E20" s="59">
        <v>156216000</v>
      </c>
      <c r="F20" s="59">
        <v>64566000</v>
      </c>
      <c r="G20" s="59">
        <v>0</v>
      </c>
      <c r="H20" s="59">
        <v>0</v>
      </c>
      <c r="I20" s="59">
        <v>64566000</v>
      </c>
      <c r="J20" s="59">
        <v>10500000</v>
      </c>
      <c r="K20" s="59">
        <v>0</v>
      </c>
      <c r="L20" s="59">
        <v>31536000</v>
      </c>
      <c r="M20" s="59">
        <v>42036000</v>
      </c>
      <c r="N20" s="59">
        <v>0</v>
      </c>
      <c r="O20" s="59">
        <v>0</v>
      </c>
      <c r="P20" s="59">
        <v>58614000</v>
      </c>
      <c r="Q20" s="59">
        <v>58614000</v>
      </c>
      <c r="R20" s="59">
        <v>0</v>
      </c>
      <c r="S20" s="59">
        <v>0</v>
      </c>
      <c r="T20" s="59">
        <v>0</v>
      </c>
      <c r="U20" s="59">
        <v>0</v>
      </c>
      <c r="V20" s="59">
        <v>165216000</v>
      </c>
      <c r="W20" s="59">
        <v>117162000</v>
      </c>
      <c r="X20" s="59">
        <v>48054000</v>
      </c>
      <c r="Y20" s="60">
        <v>41.02</v>
      </c>
      <c r="Z20" s="61">
        <v>156216000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-556545876</v>
      </c>
      <c r="C22" s="85">
        <f>SUM(C19:C21)</f>
        <v>0</v>
      </c>
      <c r="D22" s="86">
        <f aca="true" t="shared" si="3" ref="D22:Z22">SUM(D19:D21)</f>
        <v>157567701</v>
      </c>
      <c r="E22" s="87">
        <f t="shared" si="3"/>
        <v>157567701</v>
      </c>
      <c r="F22" s="87">
        <f t="shared" si="3"/>
        <v>199237916</v>
      </c>
      <c r="G22" s="87">
        <f t="shared" si="3"/>
        <v>24610430</v>
      </c>
      <c r="H22" s="87">
        <f t="shared" si="3"/>
        <v>40029287</v>
      </c>
      <c r="I22" s="87">
        <f t="shared" si="3"/>
        <v>263877633</v>
      </c>
      <c r="J22" s="87">
        <f t="shared" si="3"/>
        <v>47778838</v>
      </c>
      <c r="K22" s="87">
        <f t="shared" si="3"/>
        <v>37856669</v>
      </c>
      <c r="L22" s="87">
        <f t="shared" si="3"/>
        <v>86868482</v>
      </c>
      <c r="M22" s="87">
        <f t="shared" si="3"/>
        <v>172503989</v>
      </c>
      <c r="N22" s="87">
        <f t="shared" si="3"/>
        <v>44568256</v>
      </c>
      <c r="O22" s="87">
        <f t="shared" si="3"/>
        <v>55418026</v>
      </c>
      <c r="P22" s="87">
        <f t="shared" si="3"/>
        <v>112579763</v>
      </c>
      <c r="Q22" s="87">
        <f t="shared" si="3"/>
        <v>212566045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648947667</v>
      </c>
      <c r="W22" s="87">
        <f t="shared" si="3"/>
        <v>152118209</v>
      </c>
      <c r="X22" s="87">
        <f t="shared" si="3"/>
        <v>496829458</v>
      </c>
      <c r="Y22" s="88">
        <f>+IF(W22&lt;&gt;0,(X22/W22)*100,0)</f>
        <v>326.60748589276386</v>
      </c>
      <c r="Z22" s="89">
        <f t="shared" si="3"/>
        <v>157567701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-556545876</v>
      </c>
      <c r="C24" s="74">
        <f>SUM(C22:C23)</f>
        <v>0</v>
      </c>
      <c r="D24" s="75">
        <f aca="true" t="shared" si="4" ref="D24:Z24">SUM(D22:D23)</f>
        <v>157567701</v>
      </c>
      <c r="E24" s="76">
        <f t="shared" si="4"/>
        <v>157567701</v>
      </c>
      <c r="F24" s="76">
        <f t="shared" si="4"/>
        <v>199237916</v>
      </c>
      <c r="G24" s="76">
        <f t="shared" si="4"/>
        <v>24610430</v>
      </c>
      <c r="H24" s="76">
        <f t="shared" si="4"/>
        <v>40029287</v>
      </c>
      <c r="I24" s="76">
        <f t="shared" si="4"/>
        <v>263877633</v>
      </c>
      <c r="J24" s="76">
        <f t="shared" si="4"/>
        <v>47778838</v>
      </c>
      <c r="K24" s="76">
        <f t="shared" si="4"/>
        <v>37856669</v>
      </c>
      <c r="L24" s="76">
        <f t="shared" si="4"/>
        <v>86868482</v>
      </c>
      <c r="M24" s="76">
        <f t="shared" si="4"/>
        <v>172503989</v>
      </c>
      <c r="N24" s="76">
        <f t="shared" si="4"/>
        <v>44568256</v>
      </c>
      <c r="O24" s="76">
        <f t="shared" si="4"/>
        <v>55418026</v>
      </c>
      <c r="P24" s="76">
        <f t="shared" si="4"/>
        <v>112579763</v>
      </c>
      <c r="Q24" s="76">
        <f t="shared" si="4"/>
        <v>212566045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648947667</v>
      </c>
      <c r="W24" s="76">
        <f t="shared" si="4"/>
        <v>152118209</v>
      </c>
      <c r="X24" s="76">
        <f t="shared" si="4"/>
        <v>496829458</v>
      </c>
      <c r="Y24" s="77">
        <f>+IF(W24&lt;&gt;0,(X24/W24)*100,0)</f>
        <v>326.60748589276386</v>
      </c>
      <c r="Z24" s="78">
        <f t="shared" si="4"/>
        <v>157567701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366751536</v>
      </c>
      <c r="C27" s="21">
        <v>0</v>
      </c>
      <c r="D27" s="98">
        <v>181215135</v>
      </c>
      <c r="E27" s="99">
        <v>181216000</v>
      </c>
      <c r="F27" s="99">
        <v>10336265</v>
      </c>
      <c r="G27" s="99">
        <v>14724551</v>
      </c>
      <c r="H27" s="99">
        <v>13007725</v>
      </c>
      <c r="I27" s="99">
        <v>38068541</v>
      </c>
      <c r="J27" s="99">
        <v>11644205</v>
      </c>
      <c r="K27" s="99">
        <v>20053767</v>
      </c>
      <c r="L27" s="99">
        <v>3989553</v>
      </c>
      <c r="M27" s="99">
        <v>35687525</v>
      </c>
      <c r="N27" s="99">
        <v>1132851</v>
      </c>
      <c r="O27" s="99">
        <v>3488485</v>
      </c>
      <c r="P27" s="99">
        <v>24236025</v>
      </c>
      <c r="Q27" s="99">
        <v>28857361</v>
      </c>
      <c r="R27" s="99">
        <v>0</v>
      </c>
      <c r="S27" s="99">
        <v>0</v>
      </c>
      <c r="T27" s="99">
        <v>0</v>
      </c>
      <c r="U27" s="99">
        <v>0</v>
      </c>
      <c r="V27" s="99">
        <v>102613427</v>
      </c>
      <c r="W27" s="99">
        <v>135912000</v>
      </c>
      <c r="X27" s="99">
        <v>-33298573</v>
      </c>
      <c r="Y27" s="100">
        <v>-24.5</v>
      </c>
      <c r="Z27" s="101">
        <v>181216000</v>
      </c>
    </row>
    <row r="28" spans="1:26" ht="13.5">
      <c r="A28" s="102" t="s">
        <v>44</v>
      </c>
      <c r="B28" s="18">
        <v>113363000</v>
      </c>
      <c r="C28" s="18">
        <v>0</v>
      </c>
      <c r="D28" s="58">
        <v>156215135</v>
      </c>
      <c r="E28" s="59">
        <v>156216000</v>
      </c>
      <c r="F28" s="59">
        <v>10294265</v>
      </c>
      <c r="G28" s="59">
        <v>13963904</v>
      </c>
      <c r="H28" s="59">
        <v>12673142</v>
      </c>
      <c r="I28" s="59">
        <v>36931311</v>
      </c>
      <c r="J28" s="59">
        <v>11203488</v>
      </c>
      <c r="K28" s="59">
        <v>19040223</v>
      </c>
      <c r="L28" s="59">
        <v>3725822</v>
      </c>
      <c r="M28" s="59">
        <v>33969533</v>
      </c>
      <c r="N28" s="59">
        <v>1119840</v>
      </c>
      <c r="O28" s="59">
        <v>3413349</v>
      </c>
      <c r="P28" s="59">
        <v>23670283</v>
      </c>
      <c r="Q28" s="59">
        <v>28203472</v>
      </c>
      <c r="R28" s="59">
        <v>0</v>
      </c>
      <c r="S28" s="59">
        <v>0</v>
      </c>
      <c r="T28" s="59">
        <v>0</v>
      </c>
      <c r="U28" s="59">
        <v>0</v>
      </c>
      <c r="V28" s="59">
        <v>99104316</v>
      </c>
      <c r="W28" s="59">
        <v>117162000</v>
      </c>
      <c r="X28" s="59">
        <v>-18057684</v>
      </c>
      <c r="Y28" s="60">
        <v>-15.41</v>
      </c>
      <c r="Z28" s="61">
        <v>156216000</v>
      </c>
    </row>
    <row r="29" spans="1:26" ht="13.5">
      <c r="A29" s="57" t="s">
        <v>103</v>
      </c>
      <c r="B29" s="18">
        <v>209300121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44088415</v>
      </c>
      <c r="C31" s="18">
        <v>0</v>
      </c>
      <c r="D31" s="58">
        <v>25000000</v>
      </c>
      <c r="E31" s="59">
        <v>25000000</v>
      </c>
      <c r="F31" s="59">
        <v>42000</v>
      </c>
      <c r="G31" s="59">
        <v>760647</v>
      </c>
      <c r="H31" s="59">
        <v>334583</v>
      </c>
      <c r="I31" s="59">
        <v>1137230</v>
      </c>
      <c r="J31" s="59">
        <v>440717</v>
      </c>
      <c r="K31" s="59">
        <v>1013544</v>
      </c>
      <c r="L31" s="59">
        <v>263731</v>
      </c>
      <c r="M31" s="59">
        <v>1717992</v>
      </c>
      <c r="N31" s="59">
        <v>13011</v>
      </c>
      <c r="O31" s="59">
        <v>75136</v>
      </c>
      <c r="P31" s="59">
        <v>565742</v>
      </c>
      <c r="Q31" s="59">
        <v>653889</v>
      </c>
      <c r="R31" s="59">
        <v>0</v>
      </c>
      <c r="S31" s="59">
        <v>0</v>
      </c>
      <c r="T31" s="59">
        <v>0</v>
      </c>
      <c r="U31" s="59">
        <v>0</v>
      </c>
      <c r="V31" s="59">
        <v>3509111</v>
      </c>
      <c r="W31" s="59">
        <v>18750000</v>
      </c>
      <c r="X31" s="59">
        <v>-15240889</v>
      </c>
      <c r="Y31" s="60">
        <v>-81.28</v>
      </c>
      <c r="Z31" s="61">
        <v>25000000</v>
      </c>
    </row>
    <row r="32" spans="1:26" ht="13.5">
      <c r="A32" s="69" t="s">
        <v>50</v>
      </c>
      <c r="B32" s="21">
        <f>SUM(B28:B31)</f>
        <v>366751536</v>
      </c>
      <c r="C32" s="21">
        <f>SUM(C28:C31)</f>
        <v>0</v>
      </c>
      <c r="D32" s="98">
        <f aca="true" t="shared" si="5" ref="D32:Z32">SUM(D28:D31)</f>
        <v>181215135</v>
      </c>
      <c r="E32" s="99">
        <f t="shared" si="5"/>
        <v>181216000</v>
      </c>
      <c r="F32" s="99">
        <f t="shared" si="5"/>
        <v>10336265</v>
      </c>
      <c r="G32" s="99">
        <f t="shared" si="5"/>
        <v>14724551</v>
      </c>
      <c r="H32" s="99">
        <f t="shared" si="5"/>
        <v>13007725</v>
      </c>
      <c r="I32" s="99">
        <f t="shared" si="5"/>
        <v>38068541</v>
      </c>
      <c r="J32" s="99">
        <f t="shared" si="5"/>
        <v>11644205</v>
      </c>
      <c r="K32" s="99">
        <f t="shared" si="5"/>
        <v>20053767</v>
      </c>
      <c r="L32" s="99">
        <f t="shared" si="5"/>
        <v>3989553</v>
      </c>
      <c r="M32" s="99">
        <f t="shared" si="5"/>
        <v>35687525</v>
      </c>
      <c r="N32" s="99">
        <f t="shared" si="5"/>
        <v>1132851</v>
      </c>
      <c r="O32" s="99">
        <f t="shared" si="5"/>
        <v>3488485</v>
      </c>
      <c r="P32" s="99">
        <f t="shared" si="5"/>
        <v>24236025</v>
      </c>
      <c r="Q32" s="99">
        <f t="shared" si="5"/>
        <v>28857361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102613427</v>
      </c>
      <c r="W32" s="99">
        <f t="shared" si="5"/>
        <v>135912000</v>
      </c>
      <c r="X32" s="99">
        <f t="shared" si="5"/>
        <v>-33298573</v>
      </c>
      <c r="Y32" s="100">
        <f>+IF(W32&lt;&gt;0,(X32/W32)*100,0)</f>
        <v>-24.500097857437165</v>
      </c>
      <c r="Z32" s="101">
        <f t="shared" si="5"/>
        <v>181216000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1235261925</v>
      </c>
      <c r="C35" s="18">
        <v>0</v>
      </c>
      <c r="D35" s="58">
        <v>3181776000</v>
      </c>
      <c r="E35" s="59">
        <v>3181776000</v>
      </c>
      <c r="F35" s="59">
        <v>4033413</v>
      </c>
      <c r="G35" s="59">
        <v>260022121</v>
      </c>
      <c r="H35" s="59">
        <v>-27756643</v>
      </c>
      <c r="I35" s="59">
        <v>-27756643</v>
      </c>
      <c r="J35" s="59">
        <v>324588798</v>
      </c>
      <c r="K35" s="59">
        <v>356218204</v>
      </c>
      <c r="L35" s="59">
        <v>423940279</v>
      </c>
      <c r="M35" s="59">
        <v>423940279</v>
      </c>
      <c r="N35" s="59">
        <v>452767353</v>
      </c>
      <c r="O35" s="59">
        <v>521885077</v>
      </c>
      <c r="P35" s="59">
        <v>584861080</v>
      </c>
      <c r="Q35" s="59">
        <v>584861080</v>
      </c>
      <c r="R35" s="59">
        <v>0</v>
      </c>
      <c r="S35" s="59">
        <v>0</v>
      </c>
      <c r="T35" s="59">
        <v>0</v>
      </c>
      <c r="U35" s="59">
        <v>0</v>
      </c>
      <c r="V35" s="59">
        <v>584861080</v>
      </c>
      <c r="W35" s="59">
        <v>2386332000</v>
      </c>
      <c r="X35" s="59">
        <v>-1801470920</v>
      </c>
      <c r="Y35" s="60">
        <v>-75.49</v>
      </c>
      <c r="Z35" s="61">
        <v>3181776000</v>
      </c>
    </row>
    <row r="36" spans="1:26" ht="13.5">
      <c r="A36" s="57" t="s">
        <v>53</v>
      </c>
      <c r="B36" s="18">
        <v>5425938211</v>
      </c>
      <c r="C36" s="18">
        <v>0</v>
      </c>
      <c r="D36" s="58">
        <v>4517977000</v>
      </c>
      <c r="E36" s="59">
        <v>4517977000</v>
      </c>
      <c r="F36" s="59">
        <v>2548680</v>
      </c>
      <c r="G36" s="59">
        <v>23181467</v>
      </c>
      <c r="H36" s="59">
        <v>0</v>
      </c>
      <c r="I36" s="59">
        <v>0</v>
      </c>
      <c r="J36" s="59">
        <v>39723733</v>
      </c>
      <c r="K36" s="59">
        <v>50629550</v>
      </c>
      <c r="L36" s="59">
        <v>71396997</v>
      </c>
      <c r="M36" s="59">
        <v>71396997</v>
      </c>
      <c r="N36" s="59">
        <v>76416315</v>
      </c>
      <c r="O36" s="59">
        <v>79388948</v>
      </c>
      <c r="P36" s="59">
        <v>103132184</v>
      </c>
      <c r="Q36" s="59">
        <v>103132184</v>
      </c>
      <c r="R36" s="59">
        <v>0</v>
      </c>
      <c r="S36" s="59">
        <v>0</v>
      </c>
      <c r="T36" s="59">
        <v>0</v>
      </c>
      <c r="U36" s="59">
        <v>0</v>
      </c>
      <c r="V36" s="59">
        <v>103132184</v>
      </c>
      <c r="W36" s="59">
        <v>3388482750</v>
      </c>
      <c r="X36" s="59">
        <v>-3285350566</v>
      </c>
      <c r="Y36" s="60">
        <v>-96.96</v>
      </c>
      <c r="Z36" s="61">
        <v>4517977000</v>
      </c>
    </row>
    <row r="37" spans="1:26" ht="13.5">
      <c r="A37" s="57" t="s">
        <v>54</v>
      </c>
      <c r="B37" s="18">
        <v>3811585745</v>
      </c>
      <c r="C37" s="18">
        <v>0</v>
      </c>
      <c r="D37" s="58">
        <v>2300000000</v>
      </c>
      <c r="E37" s="59">
        <v>2300000000</v>
      </c>
      <c r="F37" s="59">
        <v>-108264695</v>
      </c>
      <c r="G37" s="59">
        <v>-149974711</v>
      </c>
      <c r="H37" s="59">
        <v>-51754071</v>
      </c>
      <c r="I37" s="59">
        <v>-51754071</v>
      </c>
      <c r="J37" s="59">
        <v>-247913748</v>
      </c>
      <c r="K37" s="59">
        <v>-68057335</v>
      </c>
      <c r="L37" s="59">
        <v>-118967173</v>
      </c>
      <c r="M37" s="59">
        <v>-118967173</v>
      </c>
      <c r="N37" s="59">
        <v>-92498963</v>
      </c>
      <c r="O37" s="59">
        <v>73756844</v>
      </c>
      <c r="P37" s="59">
        <v>-94992122</v>
      </c>
      <c r="Q37" s="59">
        <v>-94992122</v>
      </c>
      <c r="R37" s="59">
        <v>0</v>
      </c>
      <c r="S37" s="59">
        <v>0</v>
      </c>
      <c r="T37" s="59">
        <v>0</v>
      </c>
      <c r="U37" s="59">
        <v>0</v>
      </c>
      <c r="V37" s="59">
        <v>-94992122</v>
      </c>
      <c r="W37" s="59">
        <v>1725000000</v>
      </c>
      <c r="X37" s="59">
        <v>-1819992122</v>
      </c>
      <c r="Y37" s="60">
        <v>-105.51</v>
      </c>
      <c r="Z37" s="61">
        <v>2300000000</v>
      </c>
    </row>
    <row r="38" spans="1:26" ht="13.5">
      <c r="A38" s="57" t="s">
        <v>55</v>
      </c>
      <c r="B38" s="18">
        <v>487704680</v>
      </c>
      <c r="C38" s="18">
        <v>0</v>
      </c>
      <c r="D38" s="58">
        <v>320000000</v>
      </c>
      <c r="E38" s="59">
        <v>320000000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240000000</v>
      </c>
      <c r="X38" s="59">
        <v>-240000000</v>
      </c>
      <c r="Y38" s="60">
        <v>-100</v>
      </c>
      <c r="Z38" s="61">
        <v>320000000</v>
      </c>
    </row>
    <row r="39" spans="1:26" ht="13.5">
      <c r="A39" s="57" t="s">
        <v>56</v>
      </c>
      <c r="B39" s="18">
        <v>2361909711</v>
      </c>
      <c r="C39" s="18">
        <v>0</v>
      </c>
      <c r="D39" s="58">
        <v>5079753000</v>
      </c>
      <c r="E39" s="59">
        <v>5079753000</v>
      </c>
      <c r="F39" s="59">
        <v>114846788</v>
      </c>
      <c r="G39" s="59">
        <v>433178299</v>
      </c>
      <c r="H39" s="59">
        <v>23997428</v>
      </c>
      <c r="I39" s="59">
        <v>23997428</v>
      </c>
      <c r="J39" s="59">
        <v>612226279</v>
      </c>
      <c r="K39" s="59">
        <v>474905089</v>
      </c>
      <c r="L39" s="59">
        <v>614304449</v>
      </c>
      <c r="M39" s="59">
        <v>614304449</v>
      </c>
      <c r="N39" s="59">
        <v>621682631</v>
      </c>
      <c r="O39" s="59">
        <v>527517181</v>
      </c>
      <c r="P39" s="59">
        <v>782985386</v>
      </c>
      <c r="Q39" s="59">
        <v>782985386</v>
      </c>
      <c r="R39" s="59">
        <v>0</v>
      </c>
      <c r="S39" s="59">
        <v>0</v>
      </c>
      <c r="T39" s="59">
        <v>0</v>
      </c>
      <c r="U39" s="59">
        <v>0</v>
      </c>
      <c r="V39" s="59">
        <v>782985386</v>
      </c>
      <c r="W39" s="59">
        <v>3809814750</v>
      </c>
      <c r="X39" s="59">
        <v>-3026829364</v>
      </c>
      <c r="Y39" s="60">
        <v>-79.45</v>
      </c>
      <c r="Z39" s="61">
        <v>5079753000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156901627</v>
      </c>
      <c r="C42" s="18">
        <v>0</v>
      </c>
      <c r="D42" s="58">
        <v>92275101</v>
      </c>
      <c r="E42" s="59">
        <v>92275101</v>
      </c>
      <c r="F42" s="59">
        <v>104129795</v>
      </c>
      <c r="G42" s="59">
        <v>-42456223</v>
      </c>
      <c r="H42" s="59">
        <v>-33805902</v>
      </c>
      <c r="I42" s="59">
        <v>27867670</v>
      </c>
      <c r="J42" s="59">
        <v>-979452</v>
      </c>
      <c r="K42" s="59">
        <v>-18783116</v>
      </c>
      <c r="L42" s="59">
        <v>27639430</v>
      </c>
      <c r="M42" s="59">
        <v>7876862</v>
      </c>
      <c r="N42" s="59">
        <v>-23517509</v>
      </c>
      <c r="O42" s="59">
        <v>-2775600</v>
      </c>
      <c r="P42" s="59">
        <v>40146709</v>
      </c>
      <c r="Q42" s="59">
        <v>13853600</v>
      </c>
      <c r="R42" s="59">
        <v>0</v>
      </c>
      <c r="S42" s="59">
        <v>0</v>
      </c>
      <c r="T42" s="59">
        <v>0</v>
      </c>
      <c r="U42" s="59">
        <v>0</v>
      </c>
      <c r="V42" s="59">
        <v>49598132</v>
      </c>
      <c r="W42" s="59">
        <v>198394782</v>
      </c>
      <c r="X42" s="59">
        <v>-148796650</v>
      </c>
      <c r="Y42" s="60">
        <v>-75</v>
      </c>
      <c r="Z42" s="61">
        <v>92275101</v>
      </c>
    </row>
    <row r="43" spans="1:26" ht="13.5">
      <c r="A43" s="57" t="s">
        <v>59</v>
      </c>
      <c r="B43" s="18">
        <v>-159530453</v>
      </c>
      <c r="C43" s="18">
        <v>0</v>
      </c>
      <c r="D43" s="58">
        <v>-96216000</v>
      </c>
      <c r="E43" s="59">
        <v>-96216000</v>
      </c>
      <c r="F43" s="59">
        <v>-10336265</v>
      </c>
      <c r="G43" s="59">
        <v>-14724551</v>
      </c>
      <c r="H43" s="59">
        <v>-13007725</v>
      </c>
      <c r="I43" s="59">
        <v>-38068541</v>
      </c>
      <c r="J43" s="59">
        <v>-11644205</v>
      </c>
      <c r="K43" s="59">
        <v>-20053767</v>
      </c>
      <c r="L43" s="59">
        <v>-3989553</v>
      </c>
      <c r="M43" s="59">
        <v>-35687525</v>
      </c>
      <c r="N43" s="59">
        <v>-1132851</v>
      </c>
      <c r="O43" s="59">
        <v>-3488485</v>
      </c>
      <c r="P43" s="59">
        <v>-24236025</v>
      </c>
      <c r="Q43" s="59">
        <v>-28857361</v>
      </c>
      <c r="R43" s="59">
        <v>0</v>
      </c>
      <c r="S43" s="59">
        <v>0</v>
      </c>
      <c r="T43" s="59">
        <v>0</v>
      </c>
      <c r="U43" s="59">
        <v>0</v>
      </c>
      <c r="V43" s="59">
        <v>-102613427</v>
      </c>
      <c r="W43" s="59">
        <v>-57162000</v>
      </c>
      <c r="X43" s="59">
        <v>-45451427</v>
      </c>
      <c r="Y43" s="60">
        <v>79.51</v>
      </c>
      <c r="Z43" s="61">
        <v>-96216000</v>
      </c>
    </row>
    <row r="44" spans="1:26" ht="13.5">
      <c r="A44" s="57" t="s">
        <v>60</v>
      </c>
      <c r="B44" s="18">
        <v>-11163507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-4875488</v>
      </c>
      <c r="C45" s="21">
        <v>0</v>
      </c>
      <c r="D45" s="98">
        <v>331476006</v>
      </c>
      <c r="E45" s="99">
        <v>331476006</v>
      </c>
      <c r="F45" s="99">
        <v>88918044</v>
      </c>
      <c r="G45" s="99">
        <v>31737270</v>
      </c>
      <c r="H45" s="99">
        <v>-15076357</v>
      </c>
      <c r="I45" s="99">
        <v>-15076357</v>
      </c>
      <c r="J45" s="99">
        <v>-27700014</v>
      </c>
      <c r="K45" s="99">
        <v>-66536897</v>
      </c>
      <c r="L45" s="99">
        <v>-42887020</v>
      </c>
      <c r="M45" s="99">
        <v>-42887020</v>
      </c>
      <c r="N45" s="99">
        <v>-67537380</v>
      </c>
      <c r="O45" s="99">
        <v>-73801465</v>
      </c>
      <c r="P45" s="99">
        <v>-57890781</v>
      </c>
      <c r="Q45" s="99">
        <v>-57890781</v>
      </c>
      <c r="R45" s="99">
        <v>0</v>
      </c>
      <c r="S45" s="99">
        <v>0</v>
      </c>
      <c r="T45" s="99">
        <v>0</v>
      </c>
      <c r="U45" s="99">
        <v>0</v>
      </c>
      <c r="V45" s="99">
        <v>-57890781</v>
      </c>
      <c r="W45" s="99">
        <v>476649687</v>
      </c>
      <c r="X45" s="99">
        <v>-534540468</v>
      </c>
      <c r="Y45" s="100">
        <v>-112.15</v>
      </c>
      <c r="Z45" s="101">
        <v>331476006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133371953</v>
      </c>
      <c r="C49" s="51">
        <v>0</v>
      </c>
      <c r="D49" s="128">
        <v>96059041</v>
      </c>
      <c r="E49" s="53">
        <v>68600317</v>
      </c>
      <c r="F49" s="53">
        <v>0</v>
      </c>
      <c r="G49" s="53">
        <v>0</v>
      </c>
      <c r="H49" s="53">
        <v>0</v>
      </c>
      <c r="I49" s="53">
        <v>66069445</v>
      </c>
      <c r="J49" s="53">
        <v>0</v>
      </c>
      <c r="K49" s="53">
        <v>0</v>
      </c>
      <c r="L49" s="53">
        <v>0</v>
      </c>
      <c r="M49" s="53">
        <v>65928187</v>
      </c>
      <c r="N49" s="53">
        <v>0</v>
      </c>
      <c r="O49" s="53">
        <v>0</v>
      </c>
      <c r="P49" s="53">
        <v>0</v>
      </c>
      <c r="Q49" s="53">
        <v>66632917</v>
      </c>
      <c r="R49" s="53">
        <v>0</v>
      </c>
      <c r="S49" s="53">
        <v>0</v>
      </c>
      <c r="T49" s="53">
        <v>0</v>
      </c>
      <c r="U49" s="53">
        <v>0</v>
      </c>
      <c r="V49" s="53">
        <v>502240803</v>
      </c>
      <c r="W49" s="53">
        <v>1880442507</v>
      </c>
      <c r="X49" s="53">
        <v>2879345170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143231174</v>
      </c>
      <c r="C51" s="51">
        <v>0</v>
      </c>
      <c r="D51" s="128">
        <v>58661220</v>
      </c>
      <c r="E51" s="53">
        <v>76138413</v>
      </c>
      <c r="F51" s="53">
        <v>0</v>
      </c>
      <c r="G51" s="53">
        <v>0</v>
      </c>
      <c r="H51" s="53">
        <v>0</v>
      </c>
      <c r="I51" s="53">
        <v>56881052</v>
      </c>
      <c r="J51" s="53">
        <v>0</v>
      </c>
      <c r="K51" s="53">
        <v>0</v>
      </c>
      <c r="L51" s="53">
        <v>0</v>
      </c>
      <c r="M51" s="53">
        <v>1931958779</v>
      </c>
      <c r="N51" s="53">
        <v>0</v>
      </c>
      <c r="O51" s="53">
        <v>0</v>
      </c>
      <c r="P51" s="53">
        <v>0</v>
      </c>
      <c r="Q51" s="53">
        <v>1740019548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4006890186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74.64672596895818</v>
      </c>
      <c r="C58" s="5">
        <f>IF(C67=0,0,+(C76/C67)*100)</f>
        <v>0</v>
      </c>
      <c r="D58" s="6">
        <f aca="true" t="shared" si="6" ref="D58:Z58">IF(D67=0,0,+(D76/D67)*100)</f>
        <v>88.34094966685554</v>
      </c>
      <c r="E58" s="7">
        <f t="shared" si="6"/>
        <v>88.34094966685554</v>
      </c>
      <c r="F58" s="7">
        <f t="shared" si="6"/>
        <v>41.82346492453034</v>
      </c>
      <c r="G58" s="7">
        <f t="shared" si="6"/>
        <v>54.74974199532785</v>
      </c>
      <c r="H58" s="7">
        <f t="shared" si="6"/>
        <v>52.72085087634538</v>
      </c>
      <c r="I58" s="7">
        <f t="shared" si="6"/>
        <v>49.41099351258945</v>
      </c>
      <c r="J58" s="7">
        <f t="shared" si="6"/>
        <v>65.52227834286943</v>
      </c>
      <c r="K58" s="7">
        <f t="shared" si="6"/>
        <v>58.19552181340407</v>
      </c>
      <c r="L58" s="7">
        <f t="shared" si="6"/>
        <v>55.223386279153495</v>
      </c>
      <c r="M58" s="7">
        <f t="shared" si="6"/>
        <v>59.76448815037707</v>
      </c>
      <c r="N58" s="7">
        <f t="shared" si="6"/>
        <v>52.52132280875077</v>
      </c>
      <c r="O58" s="7">
        <f t="shared" si="6"/>
        <v>56.04795988528757</v>
      </c>
      <c r="P58" s="7">
        <f t="shared" si="6"/>
        <v>51.20326235391064</v>
      </c>
      <c r="Q58" s="7">
        <f t="shared" si="6"/>
        <v>53.17805897716593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53.862373648354925</v>
      </c>
      <c r="W58" s="7">
        <f t="shared" si="6"/>
        <v>85.83612020657463</v>
      </c>
      <c r="X58" s="7">
        <f t="shared" si="6"/>
        <v>0</v>
      </c>
      <c r="Y58" s="7">
        <f t="shared" si="6"/>
        <v>0</v>
      </c>
      <c r="Z58" s="8">
        <f t="shared" si="6"/>
        <v>88.34094966685554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93.98496276680679</v>
      </c>
      <c r="E59" s="10">
        <f t="shared" si="7"/>
        <v>93.98496276680679</v>
      </c>
      <c r="F59" s="10">
        <f t="shared" si="7"/>
        <v>44.77920099977674</v>
      </c>
      <c r="G59" s="10">
        <f t="shared" si="7"/>
        <v>69.7458111248068</v>
      </c>
      <c r="H59" s="10">
        <f t="shared" si="7"/>
        <v>70.8155233057414</v>
      </c>
      <c r="I59" s="10">
        <f t="shared" si="7"/>
        <v>60.67277357207262</v>
      </c>
      <c r="J59" s="10">
        <f t="shared" si="7"/>
        <v>111.09620048416973</v>
      </c>
      <c r="K59" s="10">
        <f t="shared" si="7"/>
        <v>71.39713707198281</v>
      </c>
      <c r="L59" s="10">
        <f t="shared" si="7"/>
        <v>93.75946262532274</v>
      </c>
      <c r="M59" s="10">
        <f t="shared" si="7"/>
        <v>92.11383306378363</v>
      </c>
      <c r="N59" s="10">
        <f t="shared" si="7"/>
        <v>64.9504187602329</v>
      </c>
      <c r="O59" s="10">
        <f t="shared" si="7"/>
        <v>76.28929509051271</v>
      </c>
      <c r="P59" s="10">
        <f t="shared" si="7"/>
        <v>65.73944071304106</v>
      </c>
      <c r="Q59" s="10">
        <f t="shared" si="7"/>
        <v>68.98847176038323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73.27660981168206</v>
      </c>
      <c r="W59" s="10">
        <f t="shared" si="7"/>
        <v>93.98496343992574</v>
      </c>
      <c r="X59" s="10">
        <f t="shared" si="7"/>
        <v>0</v>
      </c>
      <c r="Y59" s="10">
        <f t="shared" si="7"/>
        <v>0</v>
      </c>
      <c r="Z59" s="11">
        <f t="shared" si="7"/>
        <v>93.98496276680679</v>
      </c>
    </row>
    <row r="60" spans="1:26" ht="13.5">
      <c r="A60" s="37" t="s">
        <v>32</v>
      </c>
      <c r="B60" s="12">
        <f t="shared" si="7"/>
        <v>78.68302971021414</v>
      </c>
      <c r="C60" s="12">
        <f t="shared" si="7"/>
        <v>0</v>
      </c>
      <c r="D60" s="3">
        <f t="shared" si="7"/>
        <v>84.64961434489777</v>
      </c>
      <c r="E60" s="13">
        <f t="shared" si="7"/>
        <v>84.64961434489777</v>
      </c>
      <c r="F60" s="13">
        <f t="shared" si="7"/>
        <v>35.11186592004607</v>
      </c>
      <c r="G60" s="13">
        <f t="shared" si="7"/>
        <v>56.358011621024296</v>
      </c>
      <c r="H60" s="13">
        <f t="shared" si="7"/>
        <v>53.32345029666812</v>
      </c>
      <c r="I60" s="13">
        <f t="shared" si="7"/>
        <v>47.69686763972922</v>
      </c>
      <c r="J60" s="13">
        <f t="shared" si="7"/>
        <v>62.49402972137265</v>
      </c>
      <c r="K60" s="13">
        <f t="shared" si="7"/>
        <v>62.12899168588268</v>
      </c>
      <c r="L60" s="13">
        <f t="shared" si="7"/>
        <v>52.79477405393389</v>
      </c>
      <c r="M60" s="13">
        <f t="shared" si="7"/>
        <v>59.2700237498456</v>
      </c>
      <c r="N60" s="13">
        <f t="shared" si="7"/>
        <v>56.167029459821514</v>
      </c>
      <c r="O60" s="13">
        <f t="shared" si="7"/>
        <v>58.87387125490794</v>
      </c>
      <c r="P60" s="13">
        <f t="shared" si="7"/>
        <v>54.24842668749642</v>
      </c>
      <c r="Q60" s="13">
        <f t="shared" si="7"/>
        <v>56.331956648135936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54.01446075632129</v>
      </c>
      <c r="W60" s="13">
        <f t="shared" si="7"/>
        <v>82.36187314160503</v>
      </c>
      <c r="X60" s="13">
        <f t="shared" si="7"/>
        <v>0</v>
      </c>
      <c r="Y60" s="13">
        <f t="shared" si="7"/>
        <v>0</v>
      </c>
      <c r="Z60" s="14">
        <f t="shared" si="7"/>
        <v>84.64961434489777</v>
      </c>
    </row>
    <row r="61" spans="1:26" ht="13.5">
      <c r="A61" s="38" t="s">
        <v>106</v>
      </c>
      <c r="B61" s="12">
        <f t="shared" si="7"/>
        <v>118.17932265449012</v>
      </c>
      <c r="C61" s="12">
        <f t="shared" si="7"/>
        <v>0</v>
      </c>
      <c r="D61" s="3">
        <f t="shared" si="7"/>
        <v>85.85688372265842</v>
      </c>
      <c r="E61" s="13">
        <f t="shared" si="7"/>
        <v>85.85688372265842</v>
      </c>
      <c r="F61" s="13">
        <f t="shared" si="7"/>
        <v>51.87709261164115</v>
      </c>
      <c r="G61" s="13">
        <f t="shared" si="7"/>
        <v>77.67206905511388</v>
      </c>
      <c r="H61" s="13">
        <f t="shared" si="7"/>
        <v>74.83842988548265</v>
      </c>
      <c r="I61" s="13">
        <f t="shared" si="7"/>
        <v>68.38783154186633</v>
      </c>
      <c r="J61" s="13">
        <f t="shared" si="7"/>
        <v>98.53340551192403</v>
      </c>
      <c r="K61" s="13">
        <f t="shared" si="7"/>
        <v>98.31584911261196</v>
      </c>
      <c r="L61" s="13">
        <f t="shared" si="7"/>
        <v>80.73801817391728</v>
      </c>
      <c r="M61" s="13">
        <f t="shared" si="7"/>
        <v>92.82226195306335</v>
      </c>
      <c r="N61" s="13">
        <f t="shared" si="7"/>
        <v>84.63886739401214</v>
      </c>
      <c r="O61" s="13">
        <f t="shared" si="7"/>
        <v>95.02734810674546</v>
      </c>
      <c r="P61" s="13">
        <f t="shared" si="7"/>
        <v>79.21689079506938</v>
      </c>
      <c r="Q61" s="13">
        <f t="shared" si="7"/>
        <v>85.7638827220315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80.99544777403395</v>
      </c>
      <c r="W61" s="13">
        <f t="shared" si="7"/>
        <v>85.0000004732859</v>
      </c>
      <c r="X61" s="13">
        <f t="shared" si="7"/>
        <v>0</v>
      </c>
      <c r="Y61" s="13">
        <f t="shared" si="7"/>
        <v>0</v>
      </c>
      <c r="Z61" s="14">
        <f t="shared" si="7"/>
        <v>85.85688372265842</v>
      </c>
    </row>
    <row r="62" spans="1:26" ht="13.5">
      <c r="A62" s="38" t="s">
        <v>107</v>
      </c>
      <c r="B62" s="12">
        <f t="shared" si="7"/>
        <v>100</v>
      </c>
      <c r="C62" s="12">
        <f t="shared" si="7"/>
        <v>0</v>
      </c>
      <c r="D62" s="3">
        <f t="shared" si="7"/>
        <v>84.99999966479788</v>
      </c>
      <c r="E62" s="13">
        <f t="shared" si="7"/>
        <v>84.99999966479788</v>
      </c>
      <c r="F62" s="13">
        <f t="shared" si="7"/>
        <v>15.902264712292771</v>
      </c>
      <c r="G62" s="13">
        <f t="shared" si="7"/>
        <v>35.92863405875216</v>
      </c>
      <c r="H62" s="13">
        <f t="shared" si="7"/>
        <v>30.111396263266315</v>
      </c>
      <c r="I62" s="13">
        <f t="shared" si="7"/>
        <v>25.363190127927727</v>
      </c>
      <c r="J62" s="13">
        <f t="shared" si="7"/>
        <v>31.65336404819258</v>
      </c>
      <c r="K62" s="13">
        <f t="shared" si="7"/>
        <v>36.01655401837755</v>
      </c>
      <c r="L62" s="13">
        <f t="shared" si="7"/>
        <v>33.33389035478984</v>
      </c>
      <c r="M62" s="13">
        <f t="shared" si="7"/>
        <v>33.625426489411744</v>
      </c>
      <c r="N62" s="13">
        <f t="shared" si="7"/>
        <v>34.74678209174354</v>
      </c>
      <c r="O62" s="13">
        <f t="shared" si="7"/>
        <v>35.349024771941686</v>
      </c>
      <c r="P62" s="13">
        <f t="shared" si="7"/>
        <v>34.93918626008937</v>
      </c>
      <c r="Q62" s="13">
        <f t="shared" si="7"/>
        <v>34.99776997089484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31.0241515987468</v>
      </c>
      <c r="W62" s="13">
        <f t="shared" si="7"/>
        <v>84.99999842600751</v>
      </c>
      <c r="X62" s="13">
        <f t="shared" si="7"/>
        <v>0</v>
      </c>
      <c r="Y62" s="13">
        <f t="shared" si="7"/>
        <v>0</v>
      </c>
      <c r="Z62" s="14">
        <f t="shared" si="7"/>
        <v>84.99999966479788</v>
      </c>
    </row>
    <row r="63" spans="1:26" ht="13.5">
      <c r="A63" s="38" t="s">
        <v>108</v>
      </c>
      <c r="B63" s="12">
        <f t="shared" si="7"/>
        <v>100</v>
      </c>
      <c r="C63" s="12">
        <f t="shared" si="7"/>
        <v>0</v>
      </c>
      <c r="D63" s="3">
        <f t="shared" si="7"/>
        <v>78.50888614183349</v>
      </c>
      <c r="E63" s="13">
        <f t="shared" si="7"/>
        <v>78.50888614183349</v>
      </c>
      <c r="F63" s="13">
        <f t="shared" si="7"/>
        <v>36.185514344937</v>
      </c>
      <c r="G63" s="13">
        <f t="shared" si="7"/>
        <v>27.740200262735677</v>
      </c>
      <c r="H63" s="13">
        <f t="shared" si="7"/>
        <v>27.274843290498378</v>
      </c>
      <c r="I63" s="13">
        <f t="shared" si="7"/>
        <v>30.494369164089708</v>
      </c>
      <c r="J63" s="13">
        <f t="shared" si="7"/>
        <v>28.336731905867417</v>
      </c>
      <c r="K63" s="13">
        <f t="shared" si="7"/>
        <v>30.353157198704857</v>
      </c>
      <c r="L63" s="13">
        <f t="shared" si="7"/>
        <v>26.87723040239719</v>
      </c>
      <c r="M63" s="13">
        <f t="shared" si="7"/>
        <v>28.529730811403535</v>
      </c>
      <c r="N63" s="13">
        <f t="shared" si="7"/>
        <v>27.919543680576403</v>
      </c>
      <c r="O63" s="13">
        <f t="shared" si="7"/>
        <v>25.576554929667523</v>
      </c>
      <c r="P63" s="13">
        <f t="shared" si="7"/>
        <v>28.526941439191965</v>
      </c>
      <c r="Q63" s="13">
        <f t="shared" si="7"/>
        <v>27.34003075559218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28.79932833306839</v>
      </c>
      <c r="W63" s="13">
        <f t="shared" si="7"/>
        <v>84.9999991206523</v>
      </c>
      <c r="X63" s="13">
        <f t="shared" si="7"/>
        <v>0</v>
      </c>
      <c r="Y63" s="13">
        <f t="shared" si="7"/>
        <v>0</v>
      </c>
      <c r="Z63" s="14">
        <f t="shared" si="7"/>
        <v>78.50888614183349</v>
      </c>
    </row>
    <row r="64" spans="1:26" ht="13.5">
      <c r="A64" s="38" t="s">
        <v>109</v>
      </c>
      <c r="B64" s="12">
        <f t="shared" si="7"/>
        <v>100</v>
      </c>
      <c r="C64" s="12">
        <f t="shared" si="7"/>
        <v>0</v>
      </c>
      <c r="D64" s="3">
        <f t="shared" si="7"/>
        <v>85.00040986403897</v>
      </c>
      <c r="E64" s="13">
        <f t="shared" si="7"/>
        <v>85.00040986403897</v>
      </c>
      <c r="F64" s="13">
        <f t="shared" si="7"/>
        <v>28.923618230552457</v>
      </c>
      <c r="G64" s="13">
        <f t="shared" si="7"/>
        <v>33.337140803171614</v>
      </c>
      <c r="H64" s="13">
        <f t="shared" si="7"/>
        <v>31.12561408239448</v>
      </c>
      <c r="I64" s="13">
        <f t="shared" si="7"/>
        <v>31.182634322440094</v>
      </c>
      <c r="J64" s="13">
        <f t="shared" si="7"/>
        <v>32.08702717524764</v>
      </c>
      <c r="K64" s="13">
        <f t="shared" si="7"/>
        <v>34.71691844210441</v>
      </c>
      <c r="L64" s="13">
        <f t="shared" si="7"/>
        <v>27.24597803332737</v>
      </c>
      <c r="M64" s="13">
        <f t="shared" si="7"/>
        <v>31.34510182090255</v>
      </c>
      <c r="N64" s="13">
        <f t="shared" si="7"/>
        <v>33.07845501756046</v>
      </c>
      <c r="O64" s="13">
        <f t="shared" si="7"/>
        <v>30.96856474030848</v>
      </c>
      <c r="P64" s="13">
        <f t="shared" si="7"/>
        <v>33.93396857085974</v>
      </c>
      <c r="Q64" s="13">
        <f t="shared" si="7"/>
        <v>32.66060866315908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31.733767024501553</v>
      </c>
      <c r="W64" s="13">
        <f t="shared" si="7"/>
        <v>58.35107299846817</v>
      </c>
      <c r="X64" s="13">
        <f t="shared" si="7"/>
        <v>0</v>
      </c>
      <c r="Y64" s="13">
        <f t="shared" si="7"/>
        <v>0</v>
      </c>
      <c r="Z64" s="14">
        <f t="shared" si="7"/>
        <v>85.00040986403897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110.55318670217665</v>
      </c>
      <c r="E66" s="16">
        <f t="shared" si="7"/>
        <v>110.55318670217665</v>
      </c>
      <c r="F66" s="16">
        <f t="shared" si="7"/>
        <v>100</v>
      </c>
      <c r="G66" s="16">
        <f t="shared" si="7"/>
        <v>14.121969182881703</v>
      </c>
      <c r="H66" s="16">
        <f t="shared" si="7"/>
        <v>9.991657559671486</v>
      </c>
      <c r="I66" s="16">
        <f t="shared" si="7"/>
        <v>41.139044137175425</v>
      </c>
      <c r="J66" s="16">
        <f t="shared" si="7"/>
        <v>9.259430360136468</v>
      </c>
      <c r="K66" s="16">
        <f t="shared" si="7"/>
        <v>9.375612457791394</v>
      </c>
      <c r="L66" s="16">
        <f t="shared" si="7"/>
        <v>8.830002235078323</v>
      </c>
      <c r="M66" s="16">
        <f t="shared" si="7"/>
        <v>9.14944640975838</v>
      </c>
      <c r="N66" s="16">
        <f t="shared" si="7"/>
        <v>8.072364427095618</v>
      </c>
      <c r="O66" s="16">
        <f t="shared" si="7"/>
        <v>7.518311423107113</v>
      </c>
      <c r="P66" s="16">
        <f t="shared" si="7"/>
        <v>8.391177260461976</v>
      </c>
      <c r="Q66" s="16">
        <f t="shared" si="7"/>
        <v>7.995149308122404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18.569667370165764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110.55318670217665</v>
      </c>
    </row>
    <row r="67" spans="1:26" ht="13.5" hidden="1">
      <c r="A67" s="40" t="s">
        <v>112</v>
      </c>
      <c r="B67" s="23">
        <v>1487885618</v>
      </c>
      <c r="C67" s="23"/>
      <c r="D67" s="24">
        <v>1610450308</v>
      </c>
      <c r="E67" s="25">
        <v>1610450308</v>
      </c>
      <c r="F67" s="25">
        <v>171326202</v>
      </c>
      <c r="G67" s="25">
        <v>147840346</v>
      </c>
      <c r="H67" s="25">
        <v>154284604</v>
      </c>
      <c r="I67" s="25">
        <v>473451152</v>
      </c>
      <c r="J67" s="25">
        <v>140204885</v>
      </c>
      <c r="K67" s="25">
        <v>133577730</v>
      </c>
      <c r="L67" s="25">
        <v>131618133</v>
      </c>
      <c r="M67" s="25">
        <v>405400748</v>
      </c>
      <c r="N67" s="25">
        <v>142044842</v>
      </c>
      <c r="O67" s="25">
        <v>131244017</v>
      </c>
      <c r="P67" s="25">
        <v>143493935</v>
      </c>
      <c r="Q67" s="25">
        <v>416782794</v>
      </c>
      <c r="R67" s="25"/>
      <c r="S67" s="25"/>
      <c r="T67" s="25"/>
      <c r="U67" s="25"/>
      <c r="V67" s="25">
        <v>1295634694</v>
      </c>
      <c r="W67" s="25">
        <v>1243084286</v>
      </c>
      <c r="X67" s="25"/>
      <c r="Y67" s="24"/>
      <c r="Z67" s="26">
        <v>1610450308</v>
      </c>
    </row>
    <row r="68" spans="1:26" ht="13.5" hidden="1">
      <c r="A68" s="36" t="s">
        <v>31</v>
      </c>
      <c r="B68" s="18">
        <v>279795592</v>
      </c>
      <c r="C68" s="18"/>
      <c r="D68" s="19">
        <v>279252170</v>
      </c>
      <c r="E68" s="20">
        <v>279252170</v>
      </c>
      <c r="F68" s="20">
        <v>31174960</v>
      </c>
      <c r="G68" s="20">
        <v>23648950</v>
      </c>
      <c r="H68" s="20">
        <v>27696008</v>
      </c>
      <c r="I68" s="20">
        <v>82519918</v>
      </c>
      <c r="J68" s="20">
        <v>24028351</v>
      </c>
      <c r="K68" s="20">
        <v>23901055</v>
      </c>
      <c r="L68" s="20">
        <v>23720954</v>
      </c>
      <c r="M68" s="20">
        <v>71650360</v>
      </c>
      <c r="N68" s="20">
        <v>24121321</v>
      </c>
      <c r="O68" s="20">
        <v>24041044</v>
      </c>
      <c r="P68" s="20">
        <v>24042935</v>
      </c>
      <c r="Q68" s="20">
        <v>72205300</v>
      </c>
      <c r="R68" s="20"/>
      <c r="S68" s="20"/>
      <c r="T68" s="20"/>
      <c r="U68" s="20"/>
      <c r="V68" s="20">
        <v>226375578</v>
      </c>
      <c r="W68" s="20">
        <v>209439126</v>
      </c>
      <c r="X68" s="20"/>
      <c r="Y68" s="19"/>
      <c r="Z68" s="22">
        <v>279252170</v>
      </c>
    </row>
    <row r="69" spans="1:26" ht="13.5" hidden="1">
      <c r="A69" s="37" t="s">
        <v>32</v>
      </c>
      <c r="B69" s="18">
        <v>1055961255</v>
      </c>
      <c r="C69" s="18"/>
      <c r="D69" s="19">
        <v>1202343486</v>
      </c>
      <c r="E69" s="20">
        <v>1202343486</v>
      </c>
      <c r="F69" s="20">
        <v>127074984</v>
      </c>
      <c r="G69" s="20">
        <v>111065769</v>
      </c>
      <c r="H69" s="20">
        <v>113262759</v>
      </c>
      <c r="I69" s="20">
        <v>351403512</v>
      </c>
      <c r="J69" s="20">
        <v>102214660</v>
      </c>
      <c r="K69" s="20">
        <v>95517536</v>
      </c>
      <c r="L69" s="20">
        <v>93065484</v>
      </c>
      <c r="M69" s="20">
        <v>290797680</v>
      </c>
      <c r="N69" s="20">
        <v>102750928</v>
      </c>
      <c r="O69" s="20">
        <v>91828417</v>
      </c>
      <c r="P69" s="20">
        <v>103897509</v>
      </c>
      <c r="Q69" s="20">
        <v>298476854</v>
      </c>
      <c r="R69" s="20"/>
      <c r="S69" s="20"/>
      <c r="T69" s="20"/>
      <c r="U69" s="20"/>
      <c r="V69" s="20">
        <v>940678046</v>
      </c>
      <c r="W69" s="20">
        <v>926805467</v>
      </c>
      <c r="X69" s="20"/>
      <c r="Y69" s="19"/>
      <c r="Z69" s="22">
        <v>1202343486</v>
      </c>
    </row>
    <row r="70" spans="1:26" ht="13.5" hidden="1">
      <c r="A70" s="38" t="s">
        <v>106</v>
      </c>
      <c r="B70" s="18">
        <v>470762226</v>
      </c>
      <c r="C70" s="18"/>
      <c r="D70" s="19">
        <v>627540121</v>
      </c>
      <c r="E70" s="20">
        <v>627540121</v>
      </c>
      <c r="F70" s="20">
        <v>55803773</v>
      </c>
      <c r="G70" s="20">
        <v>57887791</v>
      </c>
      <c r="H70" s="20">
        <v>59516576</v>
      </c>
      <c r="I70" s="20">
        <v>173208140</v>
      </c>
      <c r="J70" s="20">
        <v>47729758</v>
      </c>
      <c r="K70" s="20">
        <v>41597698</v>
      </c>
      <c r="L70" s="20">
        <v>41468220</v>
      </c>
      <c r="M70" s="20">
        <v>130795676</v>
      </c>
      <c r="N70" s="20">
        <v>46492991</v>
      </c>
      <c r="O70" s="20">
        <v>39359763</v>
      </c>
      <c r="P70" s="20">
        <v>47701674</v>
      </c>
      <c r="Q70" s="20">
        <v>133554428</v>
      </c>
      <c r="R70" s="20"/>
      <c r="S70" s="20"/>
      <c r="T70" s="20"/>
      <c r="U70" s="20"/>
      <c r="V70" s="20">
        <v>437558244</v>
      </c>
      <c r="W70" s="20">
        <v>475399755</v>
      </c>
      <c r="X70" s="20"/>
      <c r="Y70" s="19"/>
      <c r="Z70" s="22">
        <v>627540121</v>
      </c>
    </row>
    <row r="71" spans="1:26" ht="13.5" hidden="1">
      <c r="A71" s="38" t="s">
        <v>107</v>
      </c>
      <c r="B71" s="18">
        <v>342295037</v>
      </c>
      <c r="C71" s="18"/>
      <c r="D71" s="19">
        <v>343076599</v>
      </c>
      <c r="E71" s="20">
        <v>343076599</v>
      </c>
      <c r="F71" s="20">
        <v>46766691</v>
      </c>
      <c r="G71" s="20">
        <v>28734435</v>
      </c>
      <c r="H71" s="20">
        <v>29245595</v>
      </c>
      <c r="I71" s="20">
        <v>104746721</v>
      </c>
      <c r="J71" s="20">
        <v>31746632</v>
      </c>
      <c r="K71" s="20">
        <v>29487946</v>
      </c>
      <c r="L71" s="20">
        <v>27108471</v>
      </c>
      <c r="M71" s="20">
        <v>88343049</v>
      </c>
      <c r="N71" s="20">
        <v>31718353</v>
      </c>
      <c r="O71" s="20">
        <v>27954692</v>
      </c>
      <c r="P71" s="20">
        <v>31720381</v>
      </c>
      <c r="Q71" s="20">
        <v>91393426</v>
      </c>
      <c r="R71" s="20"/>
      <c r="S71" s="20"/>
      <c r="T71" s="20"/>
      <c r="U71" s="20"/>
      <c r="V71" s="20">
        <v>284483196</v>
      </c>
      <c r="W71" s="20">
        <v>257307453</v>
      </c>
      <c r="X71" s="20"/>
      <c r="Y71" s="19"/>
      <c r="Z71" s="22">
        <v>343076599</v>
      </c>
    </row>
    <row r="72" spans="1:26" ht="13.5" hidden="1">
      <c r="A72" s="38" t="s">
        <v>108</v>
      </c>
      <c r="B72" s="18">
        <v>149194731</v>
      </c>
      <c r="C72" s="18"/>
      <c r="D72" s="19">
        <v>147747698</v>
      </c>
      <c r="E72" s="20">
        <v>147747698</v>
      </c>
      <c r="F72" s="20">
        <v>15759881</v>
      </c>
      <c r="G72" s="20">
        <v>15023464</v>
      </c>
      <c r="H72" s="20">
        <v>15006748</v>
      </c>
      <c r="I72" s="20">
        <v>45790093</v>
      </c>
      <c r="J72" s="20">
        <v>13241834</v>
      </c>
      <c r="K72" s="20">
        <v>15023508</v>
      </c>
      <c r="L72" s="20">
        <v>15030920</v>
      </c>
      <c r="M72" s="20">
        <v>43296262</v>
      </c>
      <c r="N72" s="20">
        <v>15069444</v>
      </c>
      <c r="O72" s="20">
        <v>15076534</v>
      </c>
      <c r="P72" s="20">
        <v>15042552</v>
      </c>
      <c r="Q72" s="20">
        <v>45188530</v>
      </c>
      <c r="R72" s="20"/>
      <c r="S72" s="20"/>
      <c r="T72" s="20"/>
      <c r="U72" s="20"/>
      <c r="V72" s="20">
        <v>134274885</v>
      </c>
      <c r="W72" s="20">
        <v>102348594</v>
      </c>
      <c r="X72" s="20"/>
      <c r="Y72" s="19"/>
      <c r="Z72" s="22">
        <v>147747698</v>
      </c>
    </row>
    <row r="73" spans="1:26" ht="13.5" hidden="1">
      <c r="A73" s="38" t="s">
        <v>109</v>
      </c>
      <c r="B73" s="18">
        <v>93709261</v>
      </c>
      <c r="C73" s="18"/>
      <c r="D73" s="19">
        <v>83979068</v>
      </c>
      <c r="E73" s="20">
        <v>83979068</v>
      </c>
      <c r="F73" s="20">
        <v>8744639</v>
      </c>
      <c r="G73" s="20">
        <v>9420079</v>
      </c>
      <c r="H73" s="20">
        <v>9493840</v>
      </c>
      <c r="I73" s="20">
        <v>27658558</v>
      </c>
      <c r="J73" s="20">
        <v>9496436</v>
      </c>
      <c r="K73" s="20">
        <v>9408384</v>
      </c>
      <c r="L73" s="20">
        <v>9457873</v>
      </c>
      <c r="M73" s="20">
        <v>28362693</v>
      </c>
      <c r="N73" s="20">
        <v>9470140</v>
      </c>
      <c r="O73" s="20">
        <v>9437428</v>
      </c>
      <c r="P73" s="20">
        <v>9432902</v>
      </c>
      <c r="Q73" s="20">
        <v>28340470</v>
      </c>
      <c r="R73" s="20"/>
      <c r="S73" s="20"/>
      <c r="T73" s="20"/>
      <c r="U73" s="20"/>
      <c r="V73" s="20">
        <v>84361721</v>
      </c>
      <c r="W73" s="20">
        <v>91749665</v>
      </c>
      <c r="X73" s="20"/>
      <c r="Y73" s="19"/>
      <c r="Z73" s="22">
        <v>83979068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152128771</v>
      </c>
      <c r="C75" s="27"/>
      <c r="D75" s="28">
        <v>128854652</v>
      </c>
      <c r="E75" s="29">
        <v>128854652</v>
      </c>
      <c r="F75" s="29">
        <v>13076258</v>
      </c>
      <c r="G75" s="29">
        <v>13125627</v>
      </c>
      <c r="H75" s="29">
        <v>13325837</v>
      </c>
      <c r="I75" s="29">
        <v>39527722</v>
      </c>
      <c r="J75" s="29">
        <v>13961874</v>
      </c>
      <c r="K75" s="29">
        <v>14159139</v>
      </c>
      <c r="L75" s="29">
        <v>14831695</v>
      </c>
      <c r="M75" s="29">
        <v>42952708</v>
      </c>
      <c r="N75" s="29">
        <v>15172593</v>
      </c>
      <c r="O75" s="29">
        <v>15374556</v>
      </c>
      <c r="P75" s="29">
        <v>15553491</v>
      </c>
      <c r="Q75" s="29">
        <v>46100640</v>
      </c>
      <c r="R75" s="29"/>
      <c r="S75" s="29"/>
      <c r="T75" s="29"/>
      <c r="U75" s="29"/>
      <c r="V75" s="29">
        <v>128581070</v>
      </c>
      <c r="W75" s="29">
        <v>106839693</v>
      </c>
      <c r="X75" s="29"/>
      <c r="Y75" s="28"/>
      <c r="Z75" s="30">
        <v>128854652</v>
      </c>
    </row>
    <row r="76" spans="1:26" ht="13.5" hidden="1">
      <c r="A76" s="41" t="s">
        <v>113</v>
      </c>
      <c r="B76" s="31">
        <v>1110657900</v>
      </c>
      <c r="C76" s="31"/>
      <c r="D76" s="32">
        <v>1422687096</v>
      </c>
      <c r="E76" s="33">
        <v>1422687096</v>
      </c>
      <c r="F76" s="33">
        <v>71654554</v>
      </c>
      <c r="G76" s="33">
        <v>80942208</v>
      </c>
      <c r="H76" s="33">
        <v>81340156</v>
      </c>
      <c r="I76" s="33">
        <v>233936918</v>
      </c>
      <c r="J76" s="33">
        <v>91865435</v>
      </c>
      <c r="K76" s="33">
        <v>77736257</v>
      </c>
      <c r="L76" s="33">
        <v>72683990</v>
      </c>
      <c r="M76" s="33">
        <v>242285682</v>
      </c>
      <c r="N76" s="33">
        <v>74603830</v>
      </c>
      <c r="O76" s="33">
        <v>73559594</v>
      </c>
      <c r="P76" s="33">
        <v>73473576</v>
      </c>
      <c r="Q76" s="33">
        <v>221637000</v>
      </c>
      <c r="R76" s="33"/>
      <c r="S76" s="33"/>
      <c r="T76" s="33"/>
      <c r="U76" s="33"/>
      <c r="V76" s="33">
        <v>697859600</v>
      </c>
      <c r="W76" s="33">
        <v>1067015322</v>
      </c>
      <c r="X76" s="33"/>
      <c r="Y76" s="32"/>
      <c r="Z76" s="34">
        <v>1422687096</v>
      </c>
    </row>
    <row r="77" spans="1:26" ht="13.5" hidden="1">
      <c r="A77" s="36" t="s">
        <v>31</v>
      </c>
      <c r="B77" s="18">
        <v>279795592</v>
      </c>
      <c r="C77" s="18"/>
      <c r="D77" s="19">
        <v>262455048</v>
      </c>
      <c r="E77" s="20">
        <v>262455048</v>
      </c>
      <c r="F77" s="20">
        <v>13959898</v>
      </c>
      <c r="G77" s="20">
        <v>16494152</v>
      </c>
      <c r="H77" s="20">
        <v>19613073</v>
      </c>
      <c r="I77" s="20">
        <v>50067123</v>
      </c>
      <c r="J77" s="20">
        <v>26694585</v>
      </c>
      <c r="K77" s="20">
        <v>17064669</v>
      </c>
      <c r="L77" s="20">
        <v>22240639</v>
      </c>
      <c r="M77" s="20">
        <v>65999893</v>
      </c>
      <c r="N77" s="20">
        <v>15666899</v>
      </c>
      <c r="O77" s="20">
        <v>18340743</v>
      </c>
      <c r="P77" s="20">
        <v>15805691</v>
      </c>
      <c r="Q77" s="20">
        <v>49813333</v>
      </c>
      <c r="R77" s="20"/>
      <c r="S77" s="20"/>
      <c r="T77" s="20"/>
      <c r="U77" s="20"/>
      <c r="V77" s="20">
        <v>165880349</v>
      </c>
      <c r="W77" s="20">
        <v>196841286</v>
      </c>
      <c r="X77" s="20"/>
      <c r="Y77" s="19"/>
      <c r="Z77" s="22">
        <v>262455048</v>
      </c>
    </row>
    <row r="78" spans="1:26" ht="13.5" hidden="1">
      <c r="A78" s="37" t="s">
        <v>32</v>
      </c>
      <c r="B78" s="18">
        <v>830862308</v>
      </c>
      <c r="C78" s="18"/>
      <c r="D78" s="19">
        <v>1017779124</v>
      </c>
      <c r="E78" s="20">
        <v>1017779124</v>
      </c>
      <c r="F78" s="20">
        <v>44618398</v>
      </c>
      <c r="G78" s="20">
        <v>62594459</v>
      </c>
      <c r="H78" s="20">
        <v>60395611</v>
      </c>
      <c r="I78" s="20">
        <v>167608468</v>
      </c>
      <c r="J78" s="20">
        <v>63878060</v>
      </c>
      <c r="K78" s="20">
        <v>59344082</v>
      </c>
      <c r="L78" s="20">
        <v>49133712</v>
      </c>
      <c r="M78" s="20">
        <v>172355854</v>
      </c>
      <c r="N78" s="20">
        <v>57712144</v>
      </c>
      <c r="O78" s="20">
        <v>54062944</v>
      </c>
      <c r="P78" s="20">
        <v>56362764</v>
      </c>
      <c r="Q78" s="20">
        <v>168137852</v>
      </c>
      <c r="R78" s="20"/>
      <c r="S78" s="20"/>
      <c r="T78" s="20"/>
      <c r="U78" s="20"/>
      <c r="V78" s="20">
        <v>508102174</v>
      </c>
      <c r="W78" s="20">
        <v>763334343</v>
      </c>
      <c r="X78" s="20"/>
      <c r="Y78" s="19"/>
      <c r="Z78" s="22">
        <v>1017779124</v>
      </c>
    </row>
    <row r="79" spans="1:26" ht="13.5" hidden="1">
      <c r="A79" s="38" t="s">
        <v>106</v>
      </c>
      <c r="B79" s="18">
        <v>556343610</v>
      </c>
      <c r="C79" s="18"/>
      <c r="D79" s="19">
        <v>538786392</v>
      </c>
      <c r="E79" s="20">
        <v>538786392</v>
      </c>
      <c r="F79" s="20">
        <v>28949375</v>
      </c>
      <c r="G79" s="20">
        <v>44962645</v>
      </c>
      <c r="H79" s="20">
        <v>44541271</v>
      </c>
      <c r="I79" s="20">
        <v>118453291</v>
      </c>
      <c r="J79" s="20">
        <v>47029756</v>
      </c>
      <c r="K79" s="20">
        <v>40897130</v>
      </c>
      <c r="L79" s="20">
        <v>33480619</v>
      </c>
      <c r="M79" s="20">
        <v>121407505</v>
      </c>
      <c r="N79" s="20">
        <v>39351141</v>
      </c>
      <c r="O79" s="20">
        <v>37402539</v>
      </c>
      <c r="P79" s="20">
        <v>37787783</v>
      </c>
      <c r="Q79" s="20">
        <v>114541463</v>
      </c>
      <c r="R79" s="20"/>
      <c r="S79" s="20"/>
      <c r="T79" s="20"/>
      <c r="U79" s="20"/>
      <c r="V79" s="20">
        <v>354402259</v>
      </c>
      <c r="W79" s="20">
        <v>404089794</v>
      </c>
      <c r="X79" s="20"/>
      <c r="Y79" s="19"/>
      <c r="Z79" s="22">
        <v>538786392</v>
      </c>
    </row>
    <row r="80" spans="1:26" ht="13.5" hidden="1">
      <c r="A80" s="38" t="s">
        <v>107</v>
      </c>
      <c r="B80" s="18">
        <v>342295037</v>
      </c>
      <c r="C80" s="18"/>
      <c r="D80" s="19">
        <v>291615108</v>
      </c>
      <c r="E80" s="20">
        <v>291615108</v>
      </c>
      <c r="F80" s="20">
        <v>7436963</v>
      </c>
      <c r="G80" s="20">
        <v>10323890</v>
      </c>
      <c r="H80" s="20">
        <v>8806257</v>
      </c>
      <c r="I80" s="20">
        <v>26567110</v>
      </c>
      <c r="J80" s="20">
        <v>10048877</v>
      </c>
      <c r="K80" s="20">
        <v>10620542</v>
      </c>
      <c r="L80" s="20">
        <v>9036308</v>
      </c>
      <c r="M80" s="20">
        <v>29705727</v>
      </c>
      <c r="N80" s="20">
        <v>11021107</v>
      </c>
      <c r="O80" s="20">
        <v>9881711</v>
      </c>
      <c r="P80" s="20">
        <v>11082843</v>
      </c>
      <c r="Q80" s="20">
        <v>31985661</v>
      </c>
      <c r="R80" s="20"/>
      <c r="S80" s="20"/>
      <c r="T80" s="20"/>
      <c r="U80" s="20"/>
      <c r="V80" s="20">
        <v>88258498</v>
      </c>
      <c r="W80" s="20">
        <v>218711331</v>
      </c>
      <c r="X80" s="20"/>
      <c r="Y80" s="19"/>
      <c r="Z80" s="22">
        <v>291615108</v>
      </c>
    </row>
    <row r="81" spans="1:26" ht="13.5" hidden="1">
      <c r="A81" s="38" t="s">
        <v>108</v>
      </c>
      <c r="B81" s="18">
        <v>149194731</v>
      </c>
      <c r="C81" s="18"/>
      <c r="D81" s="19">
        <v>115995072</v>
      </c>
      <c r="E81" s="20">
        <v>115995072</v>
      </c>
      <c r="F81" s="20">
        <v>5702794</v>
      </c>
      <c r="G81" s="20">
        <v>4167539</v>
      </c>
      <c r="H81" s="20">
        <v>4093067</v>
      </c>
      <c r="I81" s="20">
        <v>13963400</v>
      </c>
      <c r="J81" s="20">
        <v>3752303</v>
      </c>
      <c r="K81" s="20">
        <v>4560109</v>
      </c>
      <c r="L81" s="20">
        <v>4039895</v>
      </c>
      <c r="M81" s="20">
        <v>12352307</v>
      </c>
      <c r="N81" s="20">
        <v>4207320</v>
      </c>
      <c r="O81" s="20">
        <v>3856058</v>
      </c>
      <c r="P81" s="20">
        <v>4291180</v>
      </c>
      <c r="Q81" s="20">
        <v>12354558</v>
      </c>
      <c r="R81" s="20"/>
      <c r="S81" s="20"/>
      <c r="T81" s="20"/>
      <c r="U81" s="20"/>
      <c r="V81" s="20">
        <v>38670265</v>
      </c>
      <c r="W81" s="20">
        <v>86996304</v>
      </c>
      <c r="X81" s="20"/>
      <c r="Y81" s="19"/>
      <c r="Z81" s="22">
        <v>115995072</v>
      </c>
    </row>
    <row r="82" spans="1:26" ht="13.5" hidden="1">
      <c r="A82" s="38" t="s">
        <v>109</v>
      </c>
      <c r="B82" s="18">
        <v>93709261</v>
      </c>
      <c r="C82" s="18"/>
      <c r="D82" s="19">
        <v>71382552</v>
      </c>
      <c r="E82" s="20">
        <v>71382552</v>
      </c>
      <c r="F82" s="20">
        <v>2529266</v>
      </c>
      <c r="G82" s="20">
        <v>3140385</v>
      </c>
      <c r="H82" s="20">
        <v>2955016</v>
      </c>
      <c r="I82" s="20">
        <v>8624667</v>
      </c>
      <c r="J82" s="20">
        <v>3047124</v>
      </c>
      <c r="K82" s="20">
        <v>3266301</v>
      </c>
      <c r="L82" s="20">
        <v>2576890</v>
      </c>
      <c r="M82" s="20">
        <v>8890315</v>
      </c>
      <c r="N82" s="20">
        <v>3132576</v>
      </c>
      <c r="O82" s="20">
        <v>2922636</v>
      </c>
      <c r="P82" s="20">
        <v>3200958</v>
      </c>
      <c r="Q82" s="20">
        <v>9256170</v>
      </c>
      <c r="R82" s="20"/>
      <c r="S82" s="20"/>
      <c r="T82" s="20"/>
      <c r="U82" s="20"/>
      <c r="V82" s="20">
        <v>26771152</v>
      </c>
      <c r="W82" s="20">
        <v>53536914</v>
      </c>
      <c r="X82" s="20"/>
      <c r="Y82" s="19"/>
      <c r="Z82" s="22">
        <v>71382552</v>
      </c>
    </row>
    <row r="83" spans="1:26" ht="13.5" hidden="1">
      <c r="A83" s="38" t="s">
        <v>110</v>
      </c>
      <c r="B83" s="18">
        <v>-310680331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142452924</v>
      </c>
      <c r="E84" s="29">
        <v>142452924</v>
      </c>
      <c r="F84" s="29">
        <v>13076258</v>
      </c>
      <c r="G84" s="29">
        <v>1853597</v>
      </c>
      <c r="H84" s="29">
        <v>1331472</v>
      </c>
      <c r="I84" s="29">
        <v>16261327</v>
      </c>
      <c r="J84" s="29">
        <v>1292790</v>
      </c>
      <c r="K84" s="29">
        <v>1327506</v>
      </c>
      <c r="L84" s="29">
        <v>1309639</v>
      </c>
      <c r="M84" s="29">
        <v>3929935</v>
      </c>
      <c r="N84" s="29">
        <v>1224787</v>
      </c>
      <c r="O84" s="29">
        <v>1155907</v>
      </c>
      <c r="P84" s="29">
        <v>1305121</v>
      </c>
      <c r="Q84" s="29">
        <v>3685815</v>
      </c>
      <c r="R84" s="29"/>
      <c r="S84" s="29"/>
      <c r="T84" s="29"/>
      <c r="U84" s="29"/>
      <c r="V84" s="29">
        <v>23877077</v>
      </c>
      <c r="W84" s="29">
        <v>106839693</v>
      </c>
      <c r="X84" s="29"/>
      <c r="Y84" s="28"/>
      <c r="Z84" s="30">
        <v>142452924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19949353</v>
      </c>
      <c r="C5" s="18">
        <v>0</v>
      </c>
      <c r="D5" s="58">
        <v>21241000</v>
      </c>
      <c r="E5" s="59">
        <v>21241000</v>
      </c>
      <c r="F5" s="59">
        <v>1779070</v>
      </c>
      <c r="G5" s="59">
        <v>1769689</v>
      </c>
      <c r="H5" s="59">
        <v>1794840</v>
      </c>
      <c r="I5" s="59">
        <v>5343599</v>
      </c>
      <c r="J5" s="59">
        <v>1780494</v>
      </c>
      <c r="K5" s="59">
        <v>1778171</v>
      </c>
      <c r="L5" s="59">
        <v>1779116</v>
      </c>
      <c r="M5" s="59">
        <v>5337781</v>
      </c>
      <c r="N5" s="59">
        <v>1791712</v>
      </c>
      <c r="O5" s="59">
        <v>1767250</v>
      </c>
      <c r="P5" s="59">
        <v>0</v>
      </c>
      <c r="Q5" s="59">
        <v>3558962</v>
      </c>
      <c r="R5" s="59">
        <v>0</v>
      </c>
      <c r="S5" s="59">
        <v>0</v>
      </c>
      <c r="T5" s="59">
        <v>0</v>
      </c>
      <c r="U5" s="59">
        <v>0</v>
      </c>
      <c r="V5" s="59">
        <v>14240342</v>
      </c>
      <c r="W5" s="59">
        <v>15930000</v>
      </c>
      <c r="X5" s="59">
        <v>-1689658</v>
      </c>
      <c r="Y5" s="60">
        <v>-10.61</v>
      </c>
      <c r="Z5" s="61">
        <v>21241000</v>
      </c>
    </row>
    <row r="6" spans="1:26" ht="13.5">
      <c r="A6" s="57" t="s">
        <v>32</v>
      </c>
      <c r="B6" s="18">
        <v>158740872</v>
      </c>
      <c r="C6" s="18">
        <v>0</v>
      </c>
      <c r="D6" s="58">
        <v>169210958</v>
      </c>
      <c r="E6" s="59">
        <v>169210958</v>
      </c>
      <c r="F6" s="59">
        <v>16785843</v>
      </c>
      <c r="G6" s="59">
        <v>19326605</v>
      </c>
      <c r="H6" s="59">
        <v>20893993</v>
      </c>
      <c r="I6" s="59">
        <v>57006441</v>
      </c>
      <c r="J6" s="59">
        <v>19291564</v>
      </c>
      <c r="K6" s="59">
        <v>20984759</v>
      </c>
      <c r="L6" s="59">
        <v>18481430</v>
      </c>
      <c r="M6" s="59">
        <v>58757753</v>
      </c>
      <c r="N6" s="59">
        <v>18859247</v>
      </c>
      <c r="O6" s="59">
        <v>19071651</v>
      </c>
      <c r="P6" s="59">
        <v>0</v>
      </c>
      <c r="Q6" s="59">
        <v>37930898</v>
      </c>
      <c r="R6" s="59">
        <v>0</v>
      </c>
      <c r="S6" s="59">
        <v>0</v>
      </c>
      <c r="T6" s="59">
        <v>0</v>
      </c>
      <c r="U6" s="59">
        <v>0</v>
      </c>
      <c r="V6" s="59">
        <v>153695092</v>
      </c>
      <c r="W6" s="59">
        <v>131517000</v>
      </c>
      <c r="X6" s="59">
        <v>22178092</v>
      </c>
      <c r="Y6" s="60">
        <v>16.86</v>
      </c>
      <c r="Z6" s="61">
        <v>169210958</v>
      </c>
    </row>
    <row r="7" spans="1:26" ht="13.5">
      <c r="A7" s="57" t="s">
        <v>33</v>
      </c>
      <c r="B7" s="18">
        <v>1856360</v>
      </c>
      <c r="C7" s="18">
        <v>0</v>
      </c>
      <c r="D7" s="58">
        <v>0</v>
      </c>
      <c r="E7" s="59">
        <v>0</v>
      </c>
      <c r="F7" s="59">
        <v>53368</v>
      </c>
      <c r="G7" s="59">
        <v>247919</v>
      </c>
      <c r="H7" s="59">
        <v>182177</v>
      </c>
      <c r="I7" s="59">
        <v>483464</v>
      </c>
      <c r="J7" s="59">
        <v>101647</v>
      </c>
      <c r="K7" s="59">
        <v>41257</v>
      </c>
      <c r="L7" s="59">
        <v>20108</v>
      </c>
      <c r="M7" s="59">
        <v>163012</v>
      </c>
      <c r="N7" s="59">
        <v>137139</v>
      </c>
      <c r="O7" s="59">
        <v>74998</v>
      </c>
      <c r="P7" s="59">
        <v>0</v>
      </c>
      <c r="Q7" s="59">
        <v>212137</v>
      </c>
      <c r="R7" s="59">
        <v>0</v>
      </c>
      <c r="S7" s="59">
        <v>0</v>
      </c>
      <c r="T7" s="59">
        <v>0</v>
      </c>
      <c r="U7" s="59">
        <v>0</v>
      </c>
      <c r="V7" s="59">
        <v>858613</v>
      </c>
      <c r="W7" s="59"/>
      <c r="X7" s="59">
        <v>858613</v>
      </c>
      <c r="Y7" s="60">
        <v>0</v>
      </c>
      <c r="Z7" s="61">
        <v>0</v>
      </c>
    </row>
    <row r="8" spans="1:26" ht="13.5">
      <c r="A8" s="57" t="s">
        <v>34</v>
      </c>
      <c r="B8" s="18">
        <v>118211967</v>
      </c>
      <c r="C8" s="18">
        <v>0</v>
      </c>
      <c r="D8" s="58">
        <v>103469000</v>
      </c>
      <c r="E8" s="59">
        <v>103469000</v>
      </c>
      <c r="F8" s="59">
        <v>44064000</v>
      </c>
      <c r="G8" s="59">
        <v>3929182</v>
      </c>
      <c r="H8" s="59">
        <v>0</v>
      </c>
      <c r="I8" s="59">
        <v>47993182</v>
      </c>
      <c r="J8" s="59">
        <v>0</v>
      </c>
      <c r="K8" s="59">
        <v>450000</v>
      </c>
      <c r="L8" s="59">
        <v>48799010</v>
      </c>
      <c r="M8" s="59">
        <v>49249010</v>
      </c>
      <c r="N8" s="59">
        <v>5406485</v>
      </c>
      <c r="O8" s="59">
        <v>3094145</v>
      </c>
      <c r="P8" s="59">
        <v>0</v>
      </c>
      <c r="Q8" s="59">
        <v>8500630</v>
      </c>
      <c r="R8" s="59">
        <v>0</v>
      </c>
      <c r="S8" s="59">
        <v>0</v>
      </c>
      <c r="T8" s="59">
        <v>0</v>
      </c>
      <c r="U8" s="59">
        <v>0</v>
      </c>
      <c r="V8" s="59">
        <v>105742822</v>
      </c>
      <c r="W8" s="59">
        <v>103469000</v>
      </c>
      <c r="X8" s="59">
        <v>2273822</v>
      </c>
      <c r="Y8" s="60">
        <v>2.2</v>
      </c>
      <c r="Z8" s="61">
        <v>103469000</v>
      </c>
    </row>
    <row r="9" spans="1:26" ht="13.5">
      <c r="A9" s="57" t="s">
        <v>35</v>
      </c>
      <c r="B9" s="18">
        <v>58844445</v>
      </c>
      <c r="C9" s="18">
        <v>0</v>
      </c>
      <c r="D9" s="58">
        <v>37375993</v>
      </c>
      <c r="E9" s="59">
        <v>37375993</v>
      </c>
      <c r="F9" s="59">
        <v>1821438</v>
      </c>
      <c r="G9" s="59">
        <v>2069438</v>
      </c>
      <c r="H9" s="59">
        <v>2040711</v>
      </c>
      <c r="I9" s="59">
        <v>5931587</v>
      </c>
      <c r="J9" s="59">
        <v>2070295</v>
      </c>
      <c r="K9" s="59">
        <v>2308623</v>
      </c>
      <c r="L9" s="59">
        <v>4540773</v>
      </c>
      <c r="M9" s="59">
        <v>8919691</v>
      </c>
      <c r="N9" s="59">
        <v>2881629</v>
      </c>
      <c r="O9" s="59">
        <v>2174863</v>
      </c>
      <c r="P9" s="59">
        <v>0</v>
      </c>
      <c r="Q9" s="59">
        <v>5056492</v>
      </c>
      <c r="R9" s="59">
        <v>0</v>
      </c>
      <c r="S9" s="59">
        <v>0</v>
      </c>
      <c r="T9" s="59">
        <v>0</v>
      </c>
      <c r="U9" s="59">
        <v>0</v>
      </c>
      <c r="V9" s="59">
        <v>19907770</v>
      </c>
      <c r="W9" s="59">
        <v>21078000</v>
      </c>
      <c r="X9" s="59">
        <v>-1170230</v>
      </c>
      <c r="Y9" s="60">
        <v>-5.55</v>
      </c>
      <c r="Z9" s="61">
        <v>37375993</v>
      </c>
    </row>
    <row r="10" spans="1:26" ht="25.5">
      <c r="A10" s="62" t="s">
        <v>98</v>
      </c>
      <c r="B10" s="63">
        <f>SUM(B5:B9)</f>
        <v>357602997</v>
      </c>
      <c r="C10" s="63">
        <f>SUM(C5:C9)</f>
        <v>0</v>
      </c>
      <c r="D10" s="64">
        <f aca="true" t="shared" si="0" ref="D10:Z10">SUM(D5:D9)</f>
        <v>331296951</v>
      </c>
      <c r="E10" s="65">
        <f t="shared" si="0"/>
        <v>331296951</v>
      </c>
      <c r="F10" s="65">
        <f t="shared" si="0"/>
        <v>64503719</v>
      </c>
      <c r="G10" s="65">
        <f t="shared" si="0"/>
        <v>27342833</v>
      </c>
      <c r="H10" s="65">
        <f t="shared" si="0"/>
        <v>24911721</v>
      </c>
      <c r="I10" s="65">
        <f t="shared" si="0"/>
        <v>116758273</v>
      </c>
      <c r="J10" s="65">
        <f t="shared" si="0"/>
        <v>23244000</v>
      </c>
      <c r="K10" s="65">
        <f t="shared" si="0"/>
        <v>25562810</v>
      </c>
      <c r="L10" s="65">
        <f t="shared" si="0"/>
        <v>73620437</v>
      </c>
      <c r="M10" s="65">
        <f t="shared" si="0"/>
        <v>122427247</v>
      </c>
      <c r="N10" s="65">
        <f t="shared" si="0"/>
        <v>29076212</v>
      </c>
      <c r="O10" s="65">
        <f t="shared" si="0"/>
        <v>26182907</v>
      </c>
      <c r="P10" s="65">
        <f t="shared" si="0"/>
        <v>0</v>
      </c>
      <c r="Q10" s="65">
        <f t="shared" si="0"/>
        <v>55259119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294444639</v>
      </c>
      <c r="W10" s="65">
        <f t="shared" si="0"/>
        <v>271994000</v>
      </c>
      <c r="X10" s="65">
        <f t="shared" si="0"/>
        <v>22450639</v>
      </c>
      <c r="Y10" s="66">
        <f>+IF(W10&lt;&gt;0,(X10/W10)*100,0)</f>
        <v>8.254093472650132</v>
      </c>
      <c r="Z10" s="67">
        <f t="shared" si="0"/>
        <v>331296951</v>
      </c>
    </row>
    <row r="11" spans="1:26" ht="13.5">
      <c r="A11" s="57" t="s">
        <v>36</v>
      </c>
      <c r="B11" s="18">
        <v>129831492</v>
      </c>
      <c r="C11" s="18">
        <v>0</v>
      </c>
      <c r="D11" s="58">
        <v>140195469</v>
      </c>
      <c r="E11" s="59">
        <v>140195469</v>
      </c>
      <c r="F11" s="59">
        <v>11252803</v>
      </c>
      <c r="G11" s="59">
        <v>11039897</v>
      </c>
      <c r="H11" s="59">
        <v>11261240</v>
      </c>
      <c r="I11" s="59">
        <v>33553940</v>
      </c>
      <c r="J11" s="59">
        <v>10966040</v>
      </c>
      <c r="K11" s="59">
        <v>10631694</v>
      </c>
      <c r="L11" s="59">
        <v>11558231</v>
      </c>
      <c r="M11" s="59">
        <v>33155965</v>
      </c>
      <c r="N11" s="59">
        <v>11093647</v>
      </c>
      <c r="O11" s="59">
        <v>10127117</v>
      </c>
      <c r="P11" s="59">
        <v>0</v>
      </c>
      <c r="Q11" s="59">
        <v>21220764</v>
      </c>
      <c r="R11" s="59">
        <v>0</v>
      </c>
      <c r="S11" s="59">
        <v>0</v>
      </c>
      <c r="T11" s="59">
        <v>0</v>
      </c>
      <c r="U11" s="59">
        <v>0</v>
      </c>
      <c r="V11" s="59">
        <v>87930669</v>
      </c>
      <c r="W11" s="59">
        <v>106542000</v>
      </c>
      <c r="X11" s="59">
        <v>-18611331</v>
      </c>
      <c r="Y11" s="60">
        <v>-17.47</v>
      </c>
      <c r="Z11" s="61">
        <v>140195469</v>
      </c>
    </row>
    <row r="12" spans="1:26" ht="13.5">
      <c r="A12" s="57" t="s">
        <v>37</v>
      </c>
      <c r="B12" s="18">
        <v>7480200</v>
      </c>
      <c r="C12" s="18">
        <v>0</v>
      </c>
      <c r="D12" s="58">
        <v>7770000</v>
      </c>
      <c r="E12" s="59">
        <v>7770000</v>
      </c>
      <c r="F12" s="59">
        <v>629491</v>
      </c>
      <c r="G12" s="59">
        <v>636749</v>
      </c>
      <c r="H12" s="59">
        <v>648775</v>
      </c>
      <c r="I12" s="59">
        <v>1915015</v>
      </c>
      <c r="J12" s="59">
        <v>626756</v>
      </c>
      <c r="K12" s="59">
        <v>651448</v>
      </c>
      <c r="L12" s="59">
        <v>638491</v>
      </c>
      <c r="M12" s="59">
        <v>1916695</v>
      </c>
      <c r="N12" s="59">
        <v>624477</v>
      </c>
      <c r="O12" s="59">
        <v>1185912</v>
      </c>
      <c r="P12" s="59">
        <v>0</v>
      </c>
      <c r="Q12" s="59">
        <v>1810389</v>
      </c>
      <c r="R12" s="59">
        <v>0</v>
      </c>
      <c r="S12" s="59">
        <v>0</v>
      </c>
      <c r="T12" s="59">
        <v>0</v>
      </c>
      <c r="U12" s="59">
        <v>0</v>
      </c>
      <c r="V12" s="59">
        <v>5642099</v>
      </c>
      <c r="W12" s="59">
        <v>5832000</v>
      </c>
      <c r="X12" s="59">
        <v>-189901</v>
      </c>
      <c r="Y12" s="60">
        <v>-3.26</v>
      </c>
      <c r="Z12" s="61">
        <v>7770000</v>
      </c>
    </row>
    <row r="13" spans="1:26" ht="13.5">
      <c r="A13" s="57" t="s">
        <v>99</v>
      </c>
      <c r="B13" s="18">
        <v>50293226</v>
      </c>
      <c r="C13" s="18">
        <v>0</v>
      </c>
      <c r="D13" s="58">
        <v>61395992</v>
      </c>
      <c r="E13" s="59">
        <v>61395992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46044000</v>
      </c>
      <c r="X13" s="59">
        <v>-46044000</v>
      </c>
      <c r="Y13" s="60">
        <v>-100</v>
      </c>
      <c r="Z13" s="61">
        <v>61395992</v>
      </c>
    </row>
    <row r="14" spans="1:26" ht="13.5">
      <c r="A14" s="57" t="s">
        <v>38</v>
      </c>
      <c r="B14" s="18">
        <v>27895393</v>
      </c>
      <c r="C14" s="18">
        <v>0</v>
      </c>
      <c r="D14" s="58">
        <v>25591442</v>
      </c>
      <c r="E14" s="59">
        <v>25591442</v>
      </c>
      <c r="F14" s="59">
        <v>42775</v>
      </c>
      <c r="G14" s="59">
        <v>133723</v>
      </c>
      <c r="H14" s="59">
        <v>104612</v>
      </c>
      <c r="I14" s="59">
        <v>281110</v>
      </c>
      <c r="J14" s="59">
        <v>164867</v>
      </c>
      <c r="K14" s="59">
        <v>315357</v>
      </c>
      <c r="L14" s="59">
        <v>216988</v>
      </c>
      <c r="M14" s="59">
        <v>697212</v>
      </c>
      <c r="N14" s="59">
        <v>531289</v>
      </c>
      <c r="O14" s="59">
        <v>576370</v>
      </c>
      <c r="P14" s="59">
        <v>0</v>
      </c>
      <c r="Q14" s="59">
        <v>1107659</v>
      </c>
      <c r="R14" s="59">
        <v>0</v>
      </c>
      <c r="S14" s="59">
        <v>0</v>
      </c>
      <c r="T14" s="59">
        <v>0</v>
      </c>
      <c r="U14" s="59">
        <v>0</v>
      </c>
      <c r="V14" s="59">
        <v>2085981</v>
      </c>
      <c r="W14" s="59">
        <v>19278000</v>
      </c>
      <c r="X14" s="59">
        <v>-17192019</v>
      </c>
      <c r="Y14" s="60">
        <v>-89.18</v>
      </c>
      <c r="Z14" s="61">
        <v>25591442</v>
      </c>
    </row>
    <row r="15" spans="1:26" ht="13.5">
      <c r="A15" s="57" t="s">
        <v>39</v>
      </c>
      <c r="B15" s="18">
        <v>119016964</v>
      </c>
      <c r="C15" s="18">
        <v>0</v>
      </c>
      <c r="D15" s="58">
        <v>110176836</v>
      </c>
      <c r="E15" s="59">
        <v>110176836</v>
      </c>
      <c r="F15" s="59">
        <v>3556055</v>
      </c>
      <c r="G15" s="59">
        <v>12911899</v>
      </c>
      <c r="H15" s="59">
        <v>12769461</v>
      </c>
      <c r="I15" s="59">
        <v>29237415</v>
      </c>
      <c r="J15" s="59">
        <v>8337385</v>
      </c>
      <c r="K15" s="59">
        <v>9090762</v>
      </c>
      <c r="L15" s="59">
        <v>8125488</v>
      </c>
      <c r="M15" s="59">
        <v>25553635</v>
      </c>
      <c r="N15" s="59">
        <v>8366325</v>
      </c>
      <c r="O15" s="59">
        <v>9218696</v>
      </c>
      <c r="P15" s="59">
        <v>0</v>
      </c>
      <c r="Q15" s="59">
        <v>17585021</v>
      </c>
      <c r="R15" s="59">
        <v>0</v>
      </c>
      <c r="S15" s="59">
        <v>0</v>
      </c>
      <c r="T15" s="59">
        <v>0</v>
      </c>
      <c r="U15" s="59">
        <v>0</v>
      </c>
      <c r="V15" s="59">
        <v>72376071</v>
      </c>
      <c r="W15" s="59">
        <v>82638000</v>
      </c>
      <c r="X15" s="59">
        <v>-10261929</v>
      </c>
      <c r="Y15" s="60">
        <v>-12.42</v>
      </c>
      <c r="Z15" s="61">
        <v>110176836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127246920</v>
      </c>
      <c r="C17" s="18">
        <v>0</v>
      </c>
      <c r="D17" s="58">
        <v>84797966</v>
      </c>
      <c r="E17" s="59">
        <v>84797966</v>
      </c>
      <c r="F17" s="59">
        <v>2299282</v>
      </c>
      <c r="G17" s="59">
        <v>2652631</v>
      </c>
      <c r="H17" s="59">
        <v>2667092</v>
      </c>
      <c r="I17" s="59">
        <v>7619005</v>
      </c>
      <c r="J17" s="59">
        <v>3924286</v>
      </c>
      <c r="K17" s="59">
        <v>3902076</v>
      </c>
      <c r="L17" s="59">
        <v>3177504</v>
      </c>
      <c r="M17" s="59">
        <v>11003866</v>
      </c>
      <c r="N17" s="59">
        <v>4148463</v>
      </c>
      <c r="O17" s="59">
        <v>2245442</v>
      </c>
      <c r="P17" s="59">
        <v>0</v>
      </c>
      <c r="Q17" s="59">
        <v>6393905</v>
      </c>
      <c r="R17" s="59">
        <v>0</v>
      </c>
      <c r="S17" s="59">
        <v>0</v>
      </c>
      <c r="T17" s="59">
        <v>0</v>
      </c>
      <c r="U17" s="59">
        <v>0</v>
      </c>
      <c r="V17" s="59">
        <v>25016776</v>
      </c>
      <c r="W17" s="59">
        <v>63630000</v>
      </c>
      <c r="X17" s="59">
        <v>-38613224</v>
      </c>
      <c r="Y17" s="60">
        <v>-60.68</v>
      </c>
      <c r="Z17" s="61">
        <v>84797966</v>
      </c>
    </row>
    <row r="18" spans="1:26" ht="13.5">
      <c r="A18" s="69" t="s">
        <v>42</v>
      </c>
      <c r="B18" s="70">
        <f>SUM(B11:B17)</f>
        <v>461764195</v>
      </c>
      <c r="C18" s="70">
        <f>SUM(C11:C17)</f>
        <v>0</v>
      </c>
      <c r="D18" s="71">
        <f aca="true" t="shared" si="1" ref="D18:Z18">SUM(D11:D17)</f>
        <v>429927705</v>
      </c>
      <c r="E18" s="72">
        <f t="shared" si="1"/>
        <v>429927705</v>
      </c>
      <c r="F18" s="72">
        <f t="shared" si="1"/>
        <v>17780406</v>
      </c>
      <c r="G18" s="72">
        <f t="shared" si="1"/>
        <v>27374899</v>
      </c>
      <c r="H18" s="72">
        <f t="shared" si="1"/>
        <v>27451180</v>
      </c>
      <c r="I18" s="72">
        <f t="shared" si="1"/>
        <v>72606485</v>
      </c>
      <c r="J18" s="72">
        <f t="shared" si="1"/>
        <v>24019334</v>
      </c>
      <c r="K18" s="72">
        <f t="shared" si="1"/>
        <v>24591337</v>
      </c>
      <c r="L18" s="72">
        <f t="shared" si="1"/>
        <v>23716702</v>
      </c>
      <c r="M18" s="72">
        <f t="shared" si="1"/>
        <v>72327373</v>
      </c>
      <c r="N18" s="72">
        <f t="shared" si="1"/>
        <v>24764201</v>
      </c>
      <c r="O18" s="72">
        <f t="shared" si="1"/>
        <v>23353537</v>
      </c>
      <c r="P18" s="72">
        <f t="shared" si="1"/>
        <v>0</v>
      </c>
      <c r="Q18" s="72">
        <f t="shared" si="1"/>
        <v>48117738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193051596</v>
      </c>
      <c r="W18" s="72">
        <f t="shared" si="1"/>
        <v>323964000</v>
      </c>
      <c r="X18" s="72">
        <f t="shared" si="1"/>
        <v>-130912404</v>
      </c>
      <c r="Y18" s="66">
        <f>+IF(W18&lt;&gt;0,(X18/W18)*100,0)</f>
        <v>-40.40955291328666</v>
      </c>
      <c r="Z18" s="73">
        <f t="shared" si="1"/>
        <v>429927705</v>
      </c>
    </row>
    <row r="19" spans="1:26" ht="13.5">
      <c r="A19" s="69" t="s">
        <v>43</v>
      </c>
      <c r="B19" s="74">
        <f>+B10-B18</f>
        <v>-104161198</v>
      </c>
      <c r="C19" s="74">
        <f>+C10-C18</f>
        <v>0</v>
      </c>
      <c r="D19" s="75">
        <f aca="true" t="shared" si="2" ref="D19:Z19">+D10-D18</f>
        <v>-98630754</v>
      </c>
      <c r="E19" s="76">
        <f t="shared" si="2"/>
        <v>-98630754</v>
      </c>
      <c r="F19" s="76">
        <f t="shared" si="2"/>
        <v>46723313</v>
      </c>
      <c r="G19" s="76">
        <f t="shared" si="2"/>
        <v>-32066</v>
      </c>
      <c r="H19" s="76">
        <f t="shared" si="2"/>
        <v>-2539459</v>
      </c>
      <c r="I19" s="76">
        <f t="shared" si="2"/>
        <v>44151788</v>
      </c>
      <c r="J19" s="76">
        <f t="shared" si="2"/>
        <v>-775334</v>
      </c>
      <c r="K19" s="76">
        <f t="shared" si="2"/>
        <v>971473</v>
      </c>
      <c r="L19" s="76">
        <f t="shared" si="2"/>
        <v>49903735</v>
      </c>
      <c r="M19" s="76">
        <f t="shared" si="2"/>
        <v>50099874</v>
      </c>
      <c r="N19" s="76">
        <f t="shared" si="2"/>
        <v>4312011</v>
      </c>
      <c r="O19" s="76">
        <f t="shared" si="2"/>
        <v>2829370</v>
      </c>
      <c r="P19" s="76">
        <f t="shared" si="2"/>
        <v>0</v>
      </c>
      <c r="Q19" s="76">
        <f t="shared" si="2"/>
        <v>7141381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101393043</v>
      </c>
      <c r="W19" s="76">
        <f>IF(E10=E18,0,W10-W18)</f>
        <v>-51970000</v>
      </c>
      <c r="X19" s="76">
        <f t="shared" si="2"/>
        <v>153363043</v>
      </c>
      <c r="Y19" s="77">
        <f>+IF(W19&lt;&gt;0,(X19/W19)*100,0)</f>
        <v>-295.09917837213777</v>
      </c>
      <c r="Z19" s="78">
        <f t="shared" si="2"/>
        <v>-98630754</v>
      </c>
    </row>
    <row r="20" spans="1:26" ht="13.5">
      <c r="A20" s="57" t="s">
        <v>44</v>
      </c>
      <c r="B20" s="18">
        <v>48698788</v>
      </c>
      <c r="C20" s="18">
        <v>0</v>
      </c>
      <c r="D20" s="58">
        <v>40546000</v>
      </c>
      <c r="E20" s="59">
        <v>40546000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39482000</v>
      </c>
      <c r="X20" s="59">
        <v>-39482000</v>
      </c>
      <c r="Y20" s="60">
        <v>-100</v>
      </c>
      <c r="Z20" s="61">
        <v>40546000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749997</v>
      </c>
      <c r="X21" s="81">
        <v>-749997</v>
      </c>
      <c r="Y21" s="82">
        <v>-100</v>
      </c>
      <c r="Z21" s="83">
        <v>0</v>
      </c>
    </row>
    <row r="22" spans="1:26" ht="25.5">
      <c r="A22" s="84" t="s">
        <v>101</v>
      </c>
      <c r="B22" s="85">
        <f>SUM(B19:B21)</f>
        <v>-55462410</v>
      </c>
      <c r="C22" s="85">
        <f>SUM(C19:C21)</f>
        <v>0</v>
      </c>
      <c r="D22" s="86">
        <f aca="true" t="shared" si="3" ref="D22:Z22">SUM(D19:D21)</f>
        <v>-58084754</v>
      </c>
      <c r="E22" s="87">
        <f t="shared" si="3"/>
        <v>-58084754</v>
      </c>
      <c r="F22" s="87">
        <f t="shared" si="3"/>
        <v>46723313</v>
      </c>
      <c r="G22" s="87">
        <f t="shared" si="3"/>
        <v>-32066</v>
      </c>
      <c r="H22" s="87">
        <f t="shared" si="3"/>
        <v>-2539459</v>
      </c>
      <c r="I22" s="87">
        <f t="shared" si="3"/>
        <v>44151788</v>
      </c>
      <c r="J22" s="87">
        <f t="shared" si="3"/>
        <v>-775334</v>
      </c>
      <c r="K22" s="87">
        <f t="shared" si="3"/>
        <v>971473</v>
      </c>
      <c r="L22" s="87">
        <f t="shared" si="3"/>
        <v>49903735</v>
      </c>
      <c r="M22" s="87">
        <f t="shared" si="3"/>
        <v>50099874</v>
      </c>
      <c r="N22" s="87">
        <f t="shared" si="3"/>
        <v>4312011</v>
      </c>
      <c r="O22" s="87">
        <f t="shared" si="3"/>
        <v>2829370</v>
      </c>
      <c r="P22" s="87">
        <f t="shared" si="3"/>
        <v>0</v>
      </c>
      <c r="Q22" s="87">
        <f t="shared" si="3"/>
        <v>7141381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101393043</v>
      </c>
      <c r="W22" s="87">
        <f t="shared" si="3"/>
        <v>-11738003</v>
      </c>
      <c r="X22" s="87">
        <f t="shared" si="3"/>
        <v>113131046</v>
      </c>
      <c r="Y22" s="88">
        <f>+IF(W22&lt;&gt;0,(X22/W22)*100,0)</f>
        <v>-963.801474577916</v>
      </c>
      <c r="Z22" s="89">
        <f t="shared" si="3"/>
        <v>-58084754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-55462410</v>
      </c>
      <c r="C24" s="74">
        <f>SUM(C22:C23)</f>
        <v>0</v>
      </c>
      <c r="D24" s="75">
        <f aca="true" t="shared" si="4" ref="D24:Z24">SUM(D22:D23)</f>
        <v>-58084754</v>
      </c>
      <c r="E24" s="76">
        <f t="shared" si="4"/>
        <v>-58084754</v>
      </c>
      <c r="F24" s="76">
        <f t="shared" si="4"/>
        <v>46723313</v>
      </c>
      <c r="G24" s="76">
        <f t="shared" si="4"/>
        <v>-32066</v>
      </c>
      <c r="H24" s="76">
        <f t="shared" si="4"/>
        <v>-2539459</v>
      </c>
      <c r="I24" s="76">
        <f t="shared" si="4"/>
        <v>44151788</v>
      </c>
      <c r="J24" s="76">
        <f t="shared" si="4"/>
        <v>-775334</v>
      </c>
      <c r="K24" s="76">
        <f t="shared" si="4"/>
        <v>971473</v>
      </c>
      <c r="L24" s="76">
        <f t="shared" si="4"/>
        <v>49903735</v>
      </c>
      <c r="M24" s="76">
        <f t="shared" si="4"/>
        <v>50099874</v>
      </c>
      <c r="N24" s="76">
        <f t="shared" si="4"/>
        <v>4312011</v>
      </c>
      <c r="O24" s="76">
        <f t="shared" si="4"/>
        <v>2829370</v>
      </c>
      <c r="P24" s="76">
        <f t="shared" si="4"/>
        <v>0</v>
      </c>
      <c r="Q24" s="76">
        <f t="shared" si="4"/>
        <v>7141381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101393043</v>
      </c>
      <c r="W24" s="76">
        <f t="shared" si="4"/>
        <v>-11738003</v>
      </c>
      <c r="X24" s="76">
        <f t="shared" si="4"/>
        <v>113131046</v>
      </c>
      <c r="Y24" s="77">
        <f>+IF(W24&lt;&gt;0,(X24/W24)*100,0)</f>
        <v>-963.801474577916</v>
      </c>
      <c r="Z24" s="78">
        <f t="shared" si="4"/>
        <v>-58084754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26310209</v>
      </c>
      <c r="C27" s="21">
        <v>0</v>
      </c>
      <c r="D27" s="98">
        <v>40546000</v>
      </c>
      <c r="E27" s="99">
        <v>40546000</v>
      </c>
      <c r="F27" s="99">
        <v>2801220</v>
      </c>
      <c r="G27" s="99">
        <v>4605710</v>
      </c>
      <c r="H27" s="99">
        <v>5993232</v>
      </c>
      <c r="I27" s="99">
        <v>13400162</v>
      </c>
      <c r="J27" s="99">
        <v>4818003</v>
      </c>
      <c r="K27" s="99">
        <v>2265550</v>
      </c>
      <c r="L27" s="99">
        <v>2702037</v>
      </c>
      <c r="M27" s="99">
        <v>9785590</v>
      </c>
      <c r="N27" s="99">
        <v>3151636</v>
      </c>
      <c r="O27" s="99">
        <v>0</v>
      </c>
      <c r="P27" s="99">
        <v>0</v>
      </c>
      <c r="Q27" s="99">
        <v>3151636</v>
      </c>
      <c r="R27" s="99">
        <v>0</v>
      </c>
      <c r="S27" s="99">
        <v>0</v>
      </c>
      <c r="T27" s="99">
        <v>0</v>
      </c>
      <c r="U27" s="99">
        <v>0</v>
      </c>
      <c r="V27" s="99">
        <v>26337388</v>
      </c>
      <c r="W27" s="99">
        <v>30409500</v>
      </c>
      <c r="X27" s="99">
        <v>-4072112</v>
      </c>
      <c r="Y27" s="100">
        <v>-13.39</v>
      </c>
      <c r="Z27" s="101">
        <v>40546000</v>
      </c>
    </row>
    <row r="28" spans="1:26" ht="13.5">
      <c r="A28" s="102" t="s">
        <v>44</v>
      </c>
      <c r="B28" s="18">
        <v>25733096</v>
      </c>
      <c r="C28" s="18">
        <v>0</v>
      </c>
      <c r="D28" s="58">
        <v>39482000</v>
      </c>
      <c r="E28" s="59">
        <v>39482000</v>
      </c>
      <c r="F28" s="59">
        <v>2801220</v>
      </c>
      <c r="G28" s="59">
        <v>4605710</v>
      </c>
      <c r="H28" s="59">
        <v>5993232</v>
      </c>
      <c r="I28" s="59">
        <v>13400162</v>
      </c>
      <c r="J28" s="59">
        <v>4747574</v>
      </c>
      <c r="K28" s="59">
        <v>2265550</v>
      </c>
      <c r="L28" s="59">
        <v>2702037</v>
      </c>
      <c r="M28" s="59">
        <v>9715161</v>
      </c>
      <c r="N28" s="59">
        <v>3151636</v>
      </c>
      <c r="O28" s="59">
        <v>0</v>
      </c>
      <c r="P28" s="59">
        <v>0</v>
      </c>
      <c r="Q28" s="59">
        <v>3151636</v>
      </c>
      <c r="R28" s="59">
        <v>0</v>
      </c>
      <c r="S28" s="59">
        <v>0</v>
      </c>
      <c r="T28" s="59">
        <v>0</v>
      </c>
      <c r="U28" s="59">
        <v>0</v>
      </c>
      <c r="V28" s="59">
        <v>26266959</v>
      </c>
      <c r="W28" s="59">
        <v>29611500</v>
      </c>
      <c r="X28" s="59">
        <v>-3344541</v>
      </c>
      <c r="Y28" s="60">
        <v>-11.29</v>
      </c>
      <c r="Z28" s="61">
        <v>39482000</v>
      </c>
    </row>
    <row r="29" spans="1:26" ht="13.5">
      <c r="A29" s="57" t="s">
        <v>103</v>
      </c>
      <c r="B29" s="18">
        <v>577113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70429</v>
      </c>
      <c r="K29" s="59">
        <v>0</v>
      </c>
      <c r="L29" s="59">
        <v>0</v>
      </c>
      <c r="M29" s="59">
        <v>70429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70429</v>
      </c>
      <c r="W29" s="59"/>
      <c r="X29" s="59">
        <v>70429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1064000</v>
      </c>
      <c r="E31" s="59">
        <v>1064000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798000</v>
      </c>
      <c r="X31" s="59">
        <v>-798000</v>
      </c>
      <c r="Y31" s="60">
        <v>-100</v>
      </c>
      <c r="Z31" s="61">
        <v>1064000</v>
      </c>
    </row>
    <row r="32" spans="1:26" ht="13.5">
      <c r="A32" s="69" t="s">
        <v>50</v>
      </c>
      <c r="B32" s="21">
        <f>SUM(B28:B31)</f>
        <v>26310209</v>
      </c>
      <c r="C32" s="21">
        <f>SUM(C28:C31)</f>
        <v>0</v>
      </c>
      <c r="D32" s="98">
        <f aca="true" t="shared" si="5" ref="D32:Z32">SUM(D28:D31)</f>
        <v>40546000</v>
      </c>
      <c r="E32" s="99">
        <f t="shared" si="5"/>
        <v>40546000</v>
      </c>
      <c r="F32" s="99">
        <f t="shared" si="5"/>
        <v>2801220</v>
      </c>
      <c r="G32" s="99">
        <f t="shared" si="5"/>
        <v>4605710</v>
      </c>
      <c r="H32" s="99">
        <f t="shared" si="5"/>
        <v>5993232</v>
      </c>
      <c r="I32" s="99">
        <f t="shared" si="5"/>
        <v>13400162</v>
      </c>
      <c r="J32" s="99">
        <f t="shared" si="5"/>
        <v>4818003</v>
      </c>
      <c r="K32" s="99">
        <f t="shared" si="5"/>
        <v>2265550</v>
      </c>
      <c r="L32" s="99">
        <f t="shared" si="5"/>
        <v>2702037</v>
      </c>
      <c r="M32" s="99">
        <f t="shared" si="5"/>
        <v>9785590</v>
      </c>
      <c r="N32" s="99">
        <f t="shared" si="5"/>
        <v>3151636</v>
      </c>
      <c r="O32" s="99">
        <f t="shared" si="5"/>
        <v>0</v>
      </c>
      <c r="P32" s="99">
        <f t="shared" si="5"/>
        <v>0</v>
      </c>
      <c r="Q32" s="99">
        <f t="shared" si="5"/>
        <v>3151636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26337388</v>
      </c>
      <c r="W32" s="99">
        <f t="shared" si="5"/>
        <v>30409500</v>
      </c>
      <c r="X32" s="99">
        <f t="shared" si="5"/>
        <v>-4072112</v>
      </c>
      <c r="Y32" s="100">
        <f>+IF(W32&lt;&gt;0,(X32/W32)*100,0)</f>
        <v>-13.390920600470249</v>
      </c>
      <c r="Z32" s="101">
        <f t="shared" si="5"/>
        <v>40546000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130737319</v>
      </c>
      <c r="C35" s="18">
        <v>0</v>
      </c>
      <c r="D35" s="58">
        <v>115371000</v>
      </c>
      <c r="E35" s="59">
        <v>115371000</v>
      </c>
      <c r="F35" s="59">
        <v>138603431</v>
      </c>
      <c r="G35" s="59">
        <v>134153572</v>
      </c>
      <c r="H35" s="59">
        <v>109343888</v>
      </c>
      <c r="I35" s="59">
        <v>109343888</v>
      </c>
      <c r="J35" s="59">
        <v>106044128</v>
      </c>
      <c r="K35" s="59">
        <v>102190631</v>
      </c>
      <c r="L35" s="59">
        <v>140122110</v>
      </c>
      <c r="M35" s="59">
        <v>140122110</v>
      </c>
      <c r="N35" s="59">
        <v>125514072</v>
      </c>
      <c r="O35" s="59">
        <v>122172574</v>
      </c>
      <c r="P35" s="59">
        <v>0</v>
      </c>
      <c r="Q35" s="59">
        <v>122172574</v>
      </c>
      <c r="R35" s="59">
        <v>0</v>
      </c>
      <c r="S35" s="59">
        <v>0</v>
      </c>
      <c r="T35" s="59">
        <v>0</v>
      </c>
      <c r="U35" s="59">
        <v>0</v>
      </c>
      <c r="V35" s="59">
        <v>122172574</v>
      </c>
      <c r="W35" s="59">
        <v>86528250</v>
      </c>
      <c r="X35" s="59">
        <v>35644324</v>
      </c>
      <c r="Y35" s="60">
        <v>41.19</v>
      </c>
      <c r="Z35" s="61">
        <v>115371000</v>
      </c>
    </row>
    <row r="36" spans="1:26" ht="13.5">
      <c r="A36" s="57" t="s">
        <v>53</v>
      </c>
      <c r="B36" s="18">
        <v>1814983435</v>
      </c>
      <c r="C36" s="18">
        <v>0</v>
      </c>
      <c r="D36" s="58">
        <v>1873061000</v>
      </c>
      <c r="E36" s="59">
        <v>1873061000</v>
      </c>
      <c r="F36" s="59">
        <v>1817387184</v>
      </c>
      <c r="G36" s="59">
        <v>1821940676</v>
      </c>
      <c r="H36" s="59">
        <v>1826392349</v>
      </c>
      <c r="I36" s="59">
        <v>1826392349</v>
      </c>
      <c r="J36" s="59">
        <v>1828589478</v>
      </c>
      <c r="K36" s="59">
        <v>1833777579</v>
      </c>
      <c r="L36" s="59">
        <v>1835421747</v>
      </c>
      <c r="M36" s="59">
        <v>1835421747</v>
      </c>
      <c r="N36" s="59">
        <v>1837596216</v>
      </c>
      <c r="O36" s="59">
        <v>1840503166</v>
      </c>
      <c r="P36" s="59">
        <v>0</v>
      </c>
      <c r="Q36" s="59">
        <v>1840503166</v>
      </c>
      <c r="R36" s="59">
        <v>0</v>
      </c>
      <c r="S36" s="59">
        <v>0</v>
      </c>
      <c r="T36" s="59">
        <v>0</v>
      </c>
      <c r="U36" s="59">
        <v>0</v>
      </c>
      <c r="V36" s="59">
        <v>1840503166</v>
      </c>
      <c r="W36" s="59">
        <v>1404795750</v>
      </c>
      <c r="X36" s="59">
        <v>435707416</v>
      </c>
      <c r="Y36" s="60">
        <v>31.02</v>
      </c>
      <c r="Z36" s="61">
        <v>1873061000</v>
      </c>
    </row>
    <row r="37" spans="1:26" ht="13.5">
      <c r="A37" s="57" t="s">
        <v>54</v>
      </c>
      <c r="B37" s="18">
        <v>385741209</v>
      </c>
      <c r="C37" s="18">
        <v>0</v>
      </c>
      <c r="D37" s="58">
        <v>322067000</v>
      </c>
      <c r="E37" s="59">
        <v>322067000</v>
      </c>
      <c r="F37" s="59">
        <v>391900285</v>
      </c>
      <c r="G37" s="59">
        <v>394814659</v>
      </c>
      <c r="H37" s="59">
        <v>388583799</v>
      </c>
      <c r="I37" s="59">
        <v>388583799</v>
      </c>
      <c r="J37" s="59">
        <v>394387514</v>
      </c>
      <c r="K37" s="59">
        <v>398994866</v>
      </c>
      <c r="L37" s="59">
        <v>391765888</v>
      </c>
      <c r="M37" s="59">
        <v>391765888</v>
      </c>
      <c r="N37" s="59">
        <v>379857844</v>
      </c>
      <c r="O37" s="59">
        <v>381512535</v>
      </c>
      <c r="P37" s="59">
        <v>0</v>
      </c>
      <c r="Q37" s="59">
        <v>381512535</v>
      </c>
      <c r="R37" s="59">
        <v>0</v>
      </c>
      <c r="S37" s="59">
        <v>0</v>
      </c>
      <c r="T37" s="59">
        <v>0</v>
      </c>
      <c r="U37" s="59">
        <v>0</v>
      </c>
      <c r="V37" s="59">
        <v>381512535</v>
      </c>
      <c r="W37" s="59">
        <v>241550250</v>
      </c>
      <c r="X37" s="59">
        <v>139962285</v>
      </c>
      <c r="Y37" s="60">
        <v>57.94</v>
      </c>
      <c r="Z37" s="61">
        <v>322067000</v>
      </c>
    </row>
    <row r="38" spans="1:26" ht="13.5">
      <c r="A38" s="57" t="s">
        <v>55</v>
      </c>
      <c r="B38" s="18">
        <v>29152891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1530826654</v>
      </c>
      <c r="C39" s="18">
        <v>0</v>
      </c>
      <c r="D39" s="58">
        <v>1666365000</v>
      </c>
      <c r="E39" s="59">
        <v>1666365000</v>
      </c>
      <c r="F39" s="59">
        <v>1564090330</v>
      </c>
      <c r="G39" s="59">
        <v>1561279589</v>
      </c>
      <c r="H39" s="59">
        <v>1547152438</v>
      </c>
      <c r="I39" s="59">
        <v>1547152438</v>
      </c>
      <c r="J39" s="59">
        <v>1540246092</v>
      </c>
      <c r="K39" s="59">
        <v>1536973344</v>
      </c>
      <c r="L39" s="59">
        <v>1583777969</v>
      </c>
      <c r="M39" s="59">
        <v>1583777969</v>
      </c>
      <c r="N39" s="59">
        <v>1583252444</v>
      </c>
      <c r="O39" s="59">
        <v>1581163205</v>
      </c>
      <c r="P39" s="59">
        <v>0</v>
      </c>
      <c r="Q39" s="59">
        <v>1581163205</v>
      </c>
      <c r="R39" s="59">
        <v>0</v>
      </c>
      <c r="S39" s="59">
        <v>0</v>
      </c>
      <c r="T39" s="59">
        <v>0</v>
      </c>
      <c r="U39" s="59">
        <v>0</v>
      </c>
      <c r="V39" s="59">
        <v>1581163205</v>
      </c>
      <c r="W39" s="59">
        <v>1249773750</v>
      </c>
      <c r="X39" s="59">
        <v>331389455</v>
      </c>
      <c r="Y39" s="60">
        <v>26.52</v>
      </c>
      <c r="Z39" s="61">
        <v>1666365000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52678106</v>
      </c>
      <c r="C42" s="18">
        <v>0</v>
      </c>
      <c r="D42" s="58">
        <v>16582000</v>
      </c>
      <c r="E42" s="59">
        <v>16582000</v>
      </c>
      <c r="F42" s="59">
        <v>58587938</v>
      </c>
      <c r="G42" s="59">
        <v>-7356032</v>
      </c>
      <c r="H42" s="59">
        <v>-8039852</v>
      </c>
      <c r="I42" s="59">
        <v>43192054</v>
      </c>
      <c r="J42" s="59">
        <v>-9069925</v>
      </c>
      <c r="K42" s="59">
        <v>-6850452</v>
      </c>
      <c r="L42" s="59">
        <v>27340337</v>
      </c>
      <c r="M42" s="59">
        <v>11419960</v>
      </c>
      <c r="N42" s="59">
        <v>-10735399</v>
      </c>
      <c r="O42" s="59">
        <v>12680398</v>
      </c>
      <c r="P42" s="59">
        <v>0</v>
      </c>
      <c r="Q42" s="59">
        <v>1944999</v>
      </c>
      <c r="R42" s="59">
        <v>0</v>
      </c>
      <c r="S42" s="59">
        <v>0</v>
      </c>
      <c r="T42" s="59">
        <v>0</v>
      </c>
      <c r="U42" s="59">
        <v>0</v>
      </c>
      <c r="V42" s="59">
        <v>56557013</v>
      </c>
      <c r="W42" s="59">
        <v>65035000</v>
      </c>
      <c r="X42" s="59">
        <v>-8477987</v>
      </c>
      <c r="Y42" s="60">
        <v>-13.04</v>
      </c>
      <c r="Z42" s="61">
        <v>16582000</v>
      </c>
    </row>
    <row r="43" spans="1:26" ht="13.5">
      <c r="A43" s="57" t="s">
        <v>59</v>
      </c>
      <c r="B43" s="18">
        <v>-45107289</v>
      </c>
      <c r="C43" s="18">
        <v>0</v>
      </c>
      <c r="D43" s="58">
        <v>41280000</v>
      </c>
      <c r="E43" s="59">
        <v>41280000</v>
      </c>
      <c r="F43" s="59">
        <v>-2820978</v>
      </c>
      <c r="G43" s="59">
        <v>-4605710</v>
      </c>
      <c r="H43" s="59">
        <v>-5993231</v>
      </c>
      <c r="I43" s="59">
        <v>-13419919</v>
      </c>
      <c r="J43" s="59">
        <v>-4818004</v>
      </c>
      <c r="K43" s="59">
        <v>0</v>
      </c>
      <c r="L43" s="59">
        <v>-2702038</v>
      </c>
      <c r="M43" s="59">
        <v>-7520042</v>
      </c>
      <c r="N43" s="59">
        <v>-3151636</v>
      </c>
      <c r="O43" s="59">
        <v>0</v>
      </c>
      <c r="P43" s="59">
        <v>0</v>
      </c>
      <c r="Q43" s="59">
        <v>-3151636</v>
      </c>
      <c r="R43" s="59">
        <v>0</v>
      </c>
      <c r="S43" s="59">
        <v>0</v>
      </c>
      <c r="T43" s="59">
        <v>0</v>
      </c>
      <c r="U43" s="59">
        <v>0</v>
      </c>
      <c r="V43" s="59">
        <v>-24091597</v>
      </c>
      <c r="W43" s="59">
        <v>40827000</v>
      </c>
      <c r="X43" s="59">
        <v>-64918597</v>
      </c>
      <c r="Y43" s="60">
        <v>-159.01</v>
      </c>
      <c r="Z43" s="61">
        <v>41280000</v>
      </c>
    </row>
    <row r="44" spans="1:26" ht="13.5">
      <c r="A44" s="57" t="s">
        <v>60</v>
      </c>
      <c r="B44" s="18">
        <v>-10480546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8270644</v>
      </c>
      <c r="C45" s="21">
        <v>0</v>
      </c>
      <c r="D45" s="98">
        <v>68567000</v>
      </c>
      <c r="E45" s="99">
        <v>68567000</v>
      </c>
      <c r="F45" s="99">
        <v>57436120</v>
      </c>
      <c r="G45" s="99">
        <v>45474378</v>
      </c>
      <c r="H45" s="99">
        <v>31441295</v>
      </c>
      <c r="I45" s="99">
        <v>31441295</v>
      </c>
      <c r="J45" s="99">
        <v>17553366</v>
      </c>
      <c r="K45" s="99">
        <v>10702914</v>
      </c>
      <c r="L45" s="99">
        <v>35341213</v>
      </c>
      <c r="M45" s="99">
        <v>35341213</v>
      </c>
      <c r="N45" s="99">
        <v>21454178</v>
      </c>
      <c r="O45" s="99">
        <v>34134576</v>
      </c>
      <c r="P45" s="99">
        <v>0</v>
      </c>
      <c r="Q45" s="99">
        <v>34134576</v>
      </c>
      <c r="R45" s="99">
        <v>0</v>
      </c>
      <c r="S45" s="99">
        <v>0</v>
      </c>
      <c r="T45" s="99">
        <v>0</v>
      </c>
      <c r="U45" s="99">
        <v>0</v>
      </c>
      <c r="V45" s="99">
        <v>34134576</v>
      </c>
      <c r="W45" s="99">
        <v>116567000</v>
      </c>
      <c r="X45" s="99">
        <v>-82432424</v>
      </c>
      <c r="Y45" s="100">
        <v>-70.72</v>
      </c>
      <c r="Z45" s="101">
        <v>68567000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60.697698777362355</v>
      </c>
      <c r="C58" s="5">
        <f>IF(C67=0,0,+(C76/C67)*100)</f>
        <v>0</v>
      </c>
      <c r="D58" s="6">
        <f aca="true" t="shared" si="6" ref="D58:Z58">IF(D67=0,0,+(D76/D67)*100)</f>
        <v>75.00012933670925</v>
      </c>
      <c r="E58" s="7">
        <f t="shared" si="6"/>
        <v>75.00012933670925</v>
      </c>
      <c r="F58" s="7">
        <f t="shared" si="6"/>
        <v>62.18774635897375</v>
      </c>
      <c r="G58" s="7">
        <f t="shared" si="6"/>
        <v>47.41772578355169</v>
      </c>
      <c r="H58" s="7">
        <f t="shared" si="6"/>
        <v>62.59683083703762</v>
      </c>
      <c r="I58" s="7">
        <f t="shared" si="6"/>
        <v>57.32909876060671</v>
      </c>
      <c r="J58" s="7">
        <f t="shared" si="6"/>
        <v>57.22600726239576</v>
      </c>
      <c r="K58" s="7">
        <f t="shared" si="6"/>
        <v>56.340094843613464</v>
      </c>
      <c r="L58" s="7">
        <f t="shared" si="6"/>
        <v>52.82580512887412</v>
      </c>
      <c r="M58" s="7">
        <f t="shared" si="6"/>
        <v>55.51265724347007</v>
      </c>
      <c r="N58" s="7">
        <f t="shared" si="6"/>
        <v>48.09908580234484</v>
      </c>
      <c r="O58" s="7">
        <f t="shared" si="6"/>
        <v>55.88990161959869</v>
      </c>
      <c r="P58" s="7">
        <f t="shared" si="6"/>
        <v>0</v>
      </c>
      <c r="Q58" s="7">
        <f t="shared" si="6"/>
        <v>51.99409537293691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55.313217179282745</v>
      </c>
      <c r="W58" s="7">
        <f t="shared" si="6"/>
        <v>82.98389547250076</v>
      </c>
      <c r="X58" s="7">
        <f t="shared" si="6"/>
        <v>0</v>
      </c>
      <c r="Y58" s="7">
        <f t="shared" si="6"/>
        <v>0</v>
      </c>
      <c r="Z58" s="8">
        <f t="shared" si="6"/>
        <v>75.00012933670925</v>
      </c>
    </row>
    <row r="59" spans="1:26" ht="13.5">
      <c r="A59" s="36" t="s">
        <v>31</v>
      </c>
      <c r="B59" s="9">
        <f aca="true" t="shared" si="7" ref="B59:Z66">IF(B68=0,0,+(B77/B68)*100)</f>
        <v>111.46697840275823</v>
      </c>
      <c r="C59" s="9">
        <f t="shared" si="7"/>
        <v>0</v>
      </c>
      <c r="D59" s="2">
        <f t="shared" si="7"/>
        <v>75.00117696906925</v>
      </c>
      <c r="E59" s="10">
        <f t="shared" si="7"/>
        <v>75.00117696906925</v>
      </c>
      <c r="F59" s="10">
        <f t="shared" si="7"/>
        <v>87.1958944841968</v>
      </c>
      <c r="G59" s="10">
        <f t="shared" si="7"/>
        <v>44.864041082924736</v>
      </c>
      <c r="H59" s="10">
        <f t="shared" si="7"/>
        <v>204.80399367074506</v>
      </c>
      <c r="I59" s="10">
        <f t="shared" si="7"/>
        <v>112.67937582891233</v>
      </c>
      <c r="J59" s="10">
        <f t="shared" si="7"/>
        <v>63.45081758208677</v>
      </c>
      <c r="K59" s="10">
        <f t="shared" si="7"/>
        <v>108.65766003382127</v>
      </c>
      <c r="L59" s="10">
        <f t="shared" si="7"/>
        <v>37.62278569806578</v>
      </c>
      <c r="M59" s="10">
        <f t="shared" si="7"/>
        <v>69.90189368953129</v>
      </c>
      <c r="N59" s="10">
        <f t="shared" si="7"/>
        <v>45.673467610866034</v>
      </c>
      <c r="O59" s="10">
        <f t="shared" si="7"/>
        <v>131.03409251662188</v>
      </c>
      <c r="P59" s="10">
        <f t="shared" si="7"/>
        <v>0</v>
      </c>
      <c r="Q59" s="10">
        <f t="shared" si="7"/>
        <v>88.06042323576368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90.49207526055203</v>
      </c>
      <c r="W59" s="10">
        <f t="shared" si="7"/>
        <v>75.02824858757063</v>
      </c>
      <c r="X59" s="10">
        <f t="shared" si="7"/>
        <v>0</v>
      </c>
      <c r="Y59" s="10">
        <f t="shared" si="7"/>
        <v>0</v>
      </c>
      <c r="Z59" s="11">
        <f t="shared" si="7"/>
        <v>75.00117696906925</v>
      </c>
    </row>
    <row r="60" spans="1:26" ht="13.5">
      <c r="A60" s="37" t="s">
        <v>32</v>
      </c>
      <c r="B60" s="12">
        <f t="shared" si="7"/>
        <v>47.28933642244324</v>
      </c>
      <c r="C60" s="12">
        <f t="shared" si="7"/>
        <v>0</v>
      </c>
      <c r="D60" s="3">
        <f t="shared" si="7"/>
        <v>74.999870871247</v>
      </c>
      <c r="E60" s="13">
        <f t="shared" si="7"/>
        <v>74.999870871247</v>
      </c>
      <c r="F60" s="13">
        <f t="shared" si="7"/>
        <v>65.86908980383053</v>
      </c>
      <c r="G60" s="13">
        <f t="shared" si="7"/>
        <v>52.273402390124915</v>
      </c>
      <c r="H60" s="13">
        <f t="shared" si="7"/>
        <v>55.92096254650798</v>
      </c>
      <c r="I60" s="13">
        <f t="shared" si="7"/>
        <v>57.6136265023105</v>
      </c>
      <c r="J60" s="13">
        <f t="shared" si="7"/>
        <v>62.36759238390418</v>
      </c>
      <c r="K60" s="13">
        <f t="shared" si="7"/>
        <v>57.00460033875061</v>
      </c>
      <c r="L60" s="13">
        <f t="shared" si="7"/>
        <v>60.006552523262535</v>
      </c>
      <c r="M60" s="13">
        <f t="shared" si="7"/>
        <v>59.70961993730427</v>
      </c>
      <c r="N60" s="13">
        <f t="shared" si="7"/>
        <v>53.52982544849218</v>
      </c>
      <c r="O60" s="13">
        <f t="shared" si="7"/>
        <v>54.337707836620964</v>
      </c>
      <c r="P60" s="13">
        <f t="shared" si="7"/>
        <v>0</v>
      </c>
      <c r="Q60" s="13">
        <f t="shared" si="7"/>
        <v>53.936028617092056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57.507320402918275</v>
      </c>
      <c r="W60" s="13">
        <f t="shared" si="7"/>
        <v>84.53355839929438</v>
      </c>
      <c r="X60" s="13">
        <f t="shared" si="7"/>
        <v>0</v>
      </c>
      <c r="Y60" s="13">
        <f t="shared" si="7"/>
        <v>0</v>
      </c>
      <c r="Z60" s="14">
        <f t="shared" si="7"/>
        <v>74.999870871247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74.9992980977476</v>
      </c>
      <c r="E61" s="13">
        <f t="shared" si="7"/>
        <v>74.9992980977476</v>
      </c>
      <c r="F61" s="13">
        <f t="shared" si="7"/>
        <v>73.97161787756653</v>
      </c>
      <c r="G61" s="13">
        <f t="shared" si="7"/>
        <v>66.67892837906004</v>
      </c>
      <c r="H61" s="13">
        <f t="shared" si="7"/>
        <v>78.24015009108662</v>
      </c>
      <c r="I61" s="13">
        <f t="shared" si="7"/>
        <v>73.02360672568018</v>
      </c>
      <c r="J61" s="13">
        <f t="shared" si="7"/>
        <v>90.88551667266282</v>
      </c>
      <c r="K61" s="13">
        <f t="shared" si="7"/>
        <v>77.16526605902257</v>
      </c>
      <c r="L61" s="13">
        <f t="shared" si="7"/>
        <v>84.26568500657915</v>
      </c>
      <c r="M61" s="13">
        <f t="shared" si="7"/>
        <v>83.78762183940441</v>
      </c>
      <c r="N61" s="13">
        <f t="shared" si="7"/>
        <v>78.67855521386271</v>
      </c>
      <c r="O61" s="13">
        <f t="shared" si="7"/>
        <v>83.53076489586392</v>
      </c>
      <c r="P61" s="13">
        <f t="shared" si="7"/>
        <v>0</v>
      </c>
      <c r="Q61" s="13">
        <f t="shared" si="7"/>
        <v>81.17760558315925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78.9621705599963</v>
      </c>
      <c r="W61" s="13">
        <f t="shared" si="7"/>
        <v>92.20231196695492</v>
      </c>
      <c r="X61" s="13">
        <f t="shared" si="7"/>
        <v>0</v>
      </c>
      <c r="Y61" s="13">
        <f t="shared" si="7"/>
        <v>0</v>
      </c>
      <c r="Z61" s="14">
        <f t="shared" si="7"/>
        <v>74.9992980977476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74.99945684055011</v>
      </c>
      <c r="E62" s="13">
        <f t="shared" si="7"/>
        <v>74.99945684055011</v>
      </c>
      <c r="F62" s="13">
        <f t="shared" si="7"/>
        <v>151.45749305454572</v>
      </c>
      <c r="G62" s="13">
        <f t="shared" si="7"/>
        <v>41.15883517322389</v>
      </c>
      <c r="H62" s="13">
        <f t="shared" si="7"/>
        <v>33.191009751358024</v>
      </c>
      <c r="I62" s="13">
        <f t="shared" si="7"/>
        <v>48.23049305504787</v>
      </c>
      <c r="J62" s="13">
        <f t="shared" si="7"/>
        <v>35.14870939351463</v>
      </c>
      <c r="K62" s="13">
        <f t="shared" si="7"/>
        <v>36.86431814140251</v>
      </c>
      <c r="L62" s="13">
        <f t="shared" si="7"/>
        <v>36.50757528709866</v>
      </c>
      <c r="M62" s="13">
        <f t="shared" si="7"/>
        <v>36.193593660337974</v>
      </c>
      <c r="N62" s="13">
        <f t="shared" si="7"/>
        <v>33.834225887607836</v>
      </c>
      <c r="O62" s="13">
        <f t="shared" si="7"/>
        <v>25.990250185527962</v>
      </c>
      <c r="P62" s="13">
        <f t="shared" si="7"/>
        <v>0</v>
      </c>
      <c r="Q62" s="13">
        <f t="shared" si="7"/>
        <v>30.041382848942032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38.1016385931647</v>
      </c>
      <c r="W62" s="13">
        <f t="shared" si="7"/>
        <v>77.82204515272244</v>
      </c>
      <c r="X62" s="13">
        <f t="shared" si="7"/>
        <v>0</v>
      </c>
      <c r="Y62" s="13">
        <f t="shared" si="7"/>
        <v>0</v>
      </c>
      <c r="Z62" s="14">
        <f t="shared" si="7"/>
        <v>74.99945684055011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75.00062020048794</v>
      </c>
      <c r="E63" s="13">
        <f t="shared" si="7"/>
        <v>75.00062020048794</v>
      </c>
      <c r="F63" s="13">
        <f t="shared" si="7"/>
        <v>20.2612499097118</v>
      </c>
      <c r="G63" s="13">
        <f t="shared" si="7"/>
        <v>19.857137478629028</v>
      </c>
      <c r="H63" s="13">
        <f t="shared" si="7"/>
        <v>21.037448771278147</v>
      </c>
      <c r="I63" s="13">
        <f t="shared" si="7"/>
        <v>20.386543854507806</v>
      </c>
      <c r="J63" s="13">
        <f t="shared" si="7"/>
        <v>18.462980408223338</v>
      </c>
      <c r="K63" s="13">
        <f t="shared" si="7"/>
        <v>20.494586653087175</v>
      </c>
      <c r="L63" s="13">
        <f t="shared" si="7"/>
        <v>23.76012200850513</v>
      </c>
      <c r="M63" s="13">
        <f t="shared" si="7"/>
        <v>20.72234164054285</v>
      </c>
      <c r="N63" s="13">
        <f t="shared" si="7"/>
        <v>18.769264394175863</v>
      </c>
      <c r="O63" s="13">
        <f t="shared" si="7"/>
        <v>18.321895534455287</v>
      </c>
      <c r="P63" s="13">
        <f t="shared" si="7"/>
        <v>0</v>
      </c>
      <c r="Q63" s="13">
        <f t="shared" si="7"/>
        <v>18.54363976959024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20.0348520594358</v>
      </c>
      <c r="W63" s="13">
        <f t="shared" si="7"/>
        <v>75.04761904761905</v>
      </c>
      <c r="X63" s="13">
        <f t="shared" si="7"/>
        <v>0</v>
      </c>
      <c r="Y63" s="13">
        <f t="shared" si="7"/>
        <v>0</v>
      </c>
      <c r="Z63" s="14">
        <f t="shared" si="7"/>
        <v>75.00062020048794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75.00229812055522</v>
      </c>
      <c r="E64" s="13">
        <f t="shared" si="7"/>
        <v>75.00229812055522</v>
      </c>
      <c r="F64" s="13">
        <f t="shared" si="7"/>
        <v>18.192840325540867</v>
      </c>
      <c r="G64" s="13">
        <f t="shared" si="7"/>
        <v>15.366935182294563</v>
      </c>
      <c r="H64" s="13">
        <f t="shared" si="7"/>
        <v>16.687026313327163</v>
      </c>
      <c r="I64" s="13">
        <f t="shared" si="7"/>
        <v>16.75059858671513</v>
      </c>
      <c r="J64" s="13">
        <f t="shared" si="7"/>
        <v>14.895690069676728</v>
      </c>
      <c r="K64" s="13">
        <f t="shared" si="7"/>
        <v>15.468497501769866</v>
      </c>
      <c r="L64" s="13">
        <f t="shared" si="7"/>
        <v>14.814458229031993</v>
      </c>
      <c r="M64" s="13">
        <f t="shared" si="7"/>
        <v>15.059919614494785</v>
      </c>
      <c r="N64" s="13">
        <f t="shared" si="7"/>
        <v>15.217545645165547</v>
      </c>
      <c r="O64" s="13">
        <f t="shared" si="7"/>
        <v>13.466060371027325</v>
      </c>
      <c r="P64" s="13">
        <f t="shared" si="7"/>
        <v>0</v>
      </c>
      <c r="Q64" s="13">
        <f t="shared" si="7"/>
        <v>14.342347784089842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15.515244802922881</v>
      </c>
      <c r="W64" s="13">
        <f t="shared" si="7"/>
        <v>74.98607242339833</v>
      </c>
      <c r="X64" s="13">
        <f t="shared" si="7"/>
        <v>0</v>
      </c>
      <c r="Y64" s="13">
        <f t="shared" si="7"/>
        <v>0</v>
      </c>
      <c r="Z64" s="14">
        <f t="shared" si="7"/>
        <v>75.00229812055522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323.6666914516569</v>
      </c>
      <c r="G65" s="13">
        <f t="shared" si="7"/>
        <v>979.978113556968</v>
      </c>
      <c r="H65" s="13">
        <f t="shared" si="7"/>
        <v>817.3937503196439</v>
      </c>
      <c r="I65" s="13">
        <f t="shared" si="7"/>
        <v>552.3388473954934</v>
      </c>
      <c r="J65" s="13">
        <f t="shared" si="7"/>
        <v>3285.14330980844</v>
      </c>
      <c r="K65" s="13">
        <f t="shared" si="7"/>
        <v>1041.8813651048756</v>
      </c>
      <c r="L65" s="13">
        <f t="shared" si="7"/>
        <v>0</v>
      </c>
      <c r="M65" s="13">
        <f t="shared" si="7"/>
        <v>2338.170794318265</v>
      </c>
      <c r="N65" s="13">
        <f t="shared" si="7"/>
        <v>1328.664027594509</v>
      </c>
      <c r="O65" s="13">
        <f t="shared" si="7"/>
        <v>1552.3721094152413</v>
      </c>
      <c r="P65" s="13">
        <f t="shared" si="7"/>
        <v>0</v>
      </c>
      <c r="Q65" s="13">
        <f t="shared" si="7"/>
        <v>1431.7048349233305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984.3021579719672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107.84503648333295</v>
      </c>
      <c r="C66" s="15">
        <f t="shared" si="7"/>
        <v>0</v>
      </c>
      <c r="D66" s="4">
        <f t="shared" si="7"/>
        <v>75.00091921903152</v>
      </c>
      <c r="E66" s="16">
        <f t="shared" si="7"/>
        <v>75.00091921903152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79.20466803961949</v>
      </c>
      <c r="X66" s="16">
        <f t="shared" si="7"/>
        <v>0</v>
      </c>
      <c r="Y66" s="16">
        <f t="shared" si="7"/>
        <v>0</v>
      </c>
      <c r="Z66" s="17">
        <f t="shared" si="7"/>
        <v>75.00091921903152</v>
      </c>
    </row>
    <row r="67" spans="1:26" ht="13.5" hidden="1">
      <c r="A67" s="40" t="s">
        <v>112</v>
      </c>
      <c r="B67" s="23">
        <v>202353085</v>
      </c>
      <c r="C67" s="23"/>
      <c r="D67" s="24">
        <v>217648958</v>
      </c>
      <c r="E67" s="25">
        <v>217648958</v>
      </c>
      <c r="F67" s="25">
        <v>20274023</v>
      </c>
      <c r="G67" s="25">
        <v>22980073</v>
      </c>
      <c r="H67" s="25">
        <v>24538025</v>
      </c>
      <c r="I67" s="25">
        <v>67792121</v>
      </c>
      <c r="J67" s="25">
        <v>22999022</v>
      </c>
      <c r="K67" s="25">
        <v>24661650</v>
      </c>
      <c r="L67" s="25">
        <v>22260753</v>
      </c>
      <c r="M67" s="25">
        <v>69921425</v>
      </c>
      <c r="N67" s="25">
        <v>22689951</v>
      </c>
      <c r="O67" s="25">
        <v>22685311</v>
      </c>
      <c r="P67" s="25"/>
      <c r="Q67" s="25">
        <v>45375262</v>
      </c>
      <c r="R67" s="25"/>
      <c r="S67" s="25"/>
      <c r="T67" s="25"/>
      <c r="U67" s="25"/>
      <c r="V67" s="25">
        <v>183088808</v>
      </c>
      <c r="W67" s="25">
        <v>167841000</v>
      </c>
      <c r="X67" s="25"/>
      <c r="Y67" s="24"/>
      <c r="Z67" s="26">
        <v>217648958</v>
      </c>
    </row>
    <row r="68" spans="1:26" ht="13.5" hidden="1">
      <c r="A68" s="36" t="s">
        <v>31</v>
      </c>
      <c r="B68" s="18">
        <v>19949353</v>
      </c>
      <c r="C68" s="18"/>
      <c r="D68" s="19">
        <v>21241000</v>
      </c>
      <c r="E68" s="20">
        <v>21241000</v>
      </c>
      <c r="F68" s="20">
        <v>1779070</v>
      </c>
      <c r="G68" s="20">
        <v>1769689</v>
      </c>
      <c r="H68" s="20">
        <v>1794840</v>
      </c>
      <c r="I68" s="20">
        <v>5343599</v>
      </c>
      <c r="J68" s="20">
        <v>1780494</v>
      </c>
      <c r="K68" s="20">
        <v>1778171</v>
      </c>
      <c r="L68" s="20">
        <v>1779116</v>
      </c>
      <c r="M68" s="20">
        <v>5337781</v>
      </c>
      <c r="N68" s="20">
        <v>1791712</v>
      </c>
      <c r="O68" s="20">
        <v>1767250</v>
      </c>
      <c r="P68" s="20"/>
      <c r="Q68" s="20">
        <v>3558962</v>
      </c>
      <c r="R68" s="20"/>
      <c r="S68" s="20"/>
      <c r="T68" s="20"/>
      <c r="U68" s="20"/>
      <c r="V68" s="20">
        <v>14240342</v>
      </c>
      <c r="W68" s="20">
        <v>15930000</v>
      </c>
      <c r="X68" s="20"/>
      <c r="Y68" s="19"/>
      <c r="Z68" s="22">
        <v>21241000</v>
      </c>
    </row>
    <row r="69" spans="1:26" ht="13.5" hidden="1">
      <c r="A69" s="37" t="s">
        <v>32</v>
      </c>
      <c r="B69" s="18">
        <v>158740872</v>
      </c>
      <c r="C69" s="18"/>
      <c r="D69" s="19">
        <v>169210958</v>
      </c>
      <c r="E69" s="20">
        <v>169210958</v>
      </c>
      <c r="F69" s="20">
        <v>16785843</v>
      </c>
      <c r="G69" s="20">
        <v>19326605</v>
      </c>
      <c r="H69" s="20">
        <v>20893993</v>
      </c>
      <c r="I69" s="20">
        <v>57006441</v>
      </c>
      <c r="J69" s="20">
        <v>19291564</v>
      </c>
      <c r="K69" s="20">
        <v>20984759</v>
      </c>
      <c r="L69" s="20">
        <v>18481430</v>
      </c>
      <c r="M69" s="20">
        <v>58757753</v>
      </c>
      <c r="N69" s="20">
        <v>18859247</v>
      </c>
      <c r="O69" s="20">
        <v>19071651</v>
      </c>
      <c r="P69" s="20"/>
      <c r="Q69" s="20">
        <v>37930898</v>
      </c>
      <c r="R69" s="20"/>
      <c r="S69" s="20"/>
      <c r="T69" s="20"/>
      <c r="U69" s="20"/>
      <c r="V69" s="20">
        <v>153695092</v>
      </c>
      <c r="W69" s="20">
        <v>131517000</v>
      </c>
      <c r="X69" s="20"/>
      <c r="Y69" s="19"/>
      <c r="Z69" s="22">
        <v>169210958</v>
      </c>
    </row>
    <row r="70" spans="1:26" ht="13.5" hidden="1">
      <c r="A70" s="38" t="s">
        <v>106</v>
      </c>
      <c r="B70" s="18">
        <v>80606468</v>
      </c>
      <c r="C70" s="18"/>
      <c r="D70" s="19">
        <v>82739441</v>
      </c>
      <c r="E70" s="20">
        <v>82739441</v>
      </c>
      <c r="F70" s="20">
        <v>9525010</v>
      </c>
      <c r="G70" s="20">
        <v>9357040</v>
      </c>
      <c r="H70" s="20">
        <v>9649607</v>
      </c>
      <c r="I70" s="20">
        <v>28531657</v>
      </c>
      <c r="J70" s="20">
        <v>8905716</v>
      </c>
      <c r="K70" s="20">
        <v>10160114</v>
      </c>
      <c r="L70" s="20">
        <v>8517816</v>
      </c>
      <c r="M70" s="20">
        <v>27583646</v>
      </c>
      <c r="N70" s="20">
        <v>7953537</v>
      </c>
      <c r="O70" s="20">
        <v>8446640</v>
      </c>
      <c r="P70" s="20"/>
      <c r="Q70" s="20">
        <v>16400177</v>
      </c>
      <c r="R70" s="20"/>
      <c r="S70" s="20"/>
      <c r="T70" s="20"/>
      <c r="U70" s="20"/>
      <c r="V70" s="20">
        <v>72515480</v>
      </c>
      <c r="W70" s="20">
        <v>67302000</v>
      </c>
      <c r="X70" s="20"/>
      <c r="Y70" s="19"/>
      <c r="Z70" s="22">
        <v>82739441</v>
      </c>
    </row>
    <row r="71" spans="1:26" ht="13.5" hidden="1">
      <c r="A71" s="38" t="s">
        <v>107</v>
      </c>
      <c r="B71" s="18">
        <v>43006481</v>
      </c>
      <c r="C71" s="18"/>
      <c r="D71" s="19">
        <v>46027000</v>
      </c>
      <c r="E71" s="20">
        <v>46027000</v>
      </c>
      <c r="F71" s="20">
        <v>1045288</v>
      </c>
      <c r="G71" s="20">
        <v>4055676</v>
      </c>
      <c r="H71" s="20">
        <v>5267574</v>
      </c>
      <c r="I71" s="20">
        <v>10368538</v>
      </c>
      <c r="J71" s="20">
        <v>4524462</v>
      </c>
      <c r="K71" s="20">
        <v>4847354</v>
      </c>
      <c r="L71" s="20">
        <v>4701868</v>
      </c>
      <c r="M71" s="20">
        <v>14073684</v>
      </c>
      <c r="N71" s="20">
        <v>5008659</v>
      </c>
      <c r="O71" s="20">
        <v>4689320</v>
      </c>
      <c r="P71" s="20"/>
      <c r="Q71" s="20">
        <v>9697979</v>
      </c>
      <c r="R71" s="20"/>
      <c r="S71" s="20"/>
      <c r="T71" s="20"/>
      <c r="U71" s="20"/>
      <c r="V71" s="20">
        <v>34140201</v>
      </c>
      <c r="W71" s="20">
        <v>33885000</v>
      </c>
      <c r="X71" s="20"/>
      <c r="Y71" s="19"/>
      <c r="Z71" s="22">
        <v>46027000</v>
      </c>
    </row>
    <row r="72" spans="1:26" ht="13.5" hidden="1">
      <c r="A72" s="38" t="s">
        <v>108</v>
      </c>
      <c r="B72" s="18">
        <v>17623100</v>
      </c>
      <c r="C72" s="18"/>
      <c r="D72" s="19">
        <v>18905177</v>
      </c>
      <c r="E72" s="20">
        <v>18905177</v>
      </c>
      <c r="F72" s="20">
        <v>3115025</v>
      </c>
      <c r="G72" s="20">
        <v>3107603</v>
      </c>
      <c r="H72" s="20">
        <v>3127152</v>
      </c>
      <c r="I72" s="20">
        <v>9349780</v>
      </c>
      <c r="J72" s="20">
        <v>3138919</v>
      </c>
      <c r="K72" s="20">
        <v>3161630</v>
      </c>
      <c r="L72" s="20">
        <v>2571624</v>
      </c>
      <c r="M72" s="20">
        <v>8872173</v>
      </c>
      <c r="N72" s="20">
        <v>3120394</v>
      </c>
      <c r="O72" s="20">
        <v>3174999</v>
      </c>
      <c r="P72" s="20"/>
      <c r="Q72" s="20">
        <v>6295393</v>
      </c>
      <c r="R72" s="20"/>
      <c r="S72" s="20"/>
      <c r="T72" s="20"/>
      <c r="U72" s="20"/>
      <c r="V72" s="20">
        <v>24517346</v>
      </c>
      <c r="W72" s="20">
        <v>14175000</v>
      </c>
      <c r="X72" s="20"/>
      <c r="Y72" s="19"/>
      <c r="Z72" s="22">
        <v>18905177</v>
      </c>
    </row>
    <row r="73" spans="1:26" ht="13.5" hidden="1">
      <c r="A73" s="38" t="s">
        <v>109</v>
      </c>
      <c r="B73" s="18">
        <v>17504823</v>
      </c>
      <c r="C73" s="18"/>
      <c r="D73" s="19">
        <v>21539340</v>
      </c>
      <c r="E73" s="20">
        <v>21539340</v>
      </c>
      <c r="F73" s="20">
        <v>2697050</v>
      </c>
      <c r="G73" s="20">
        <v>2687491</v>
      </c>
      <c r="H73" s="20">
        <v>2693236</v>
      </c>
      <c r="I73" s="20">
        <v>8077777</v>
      </c>
      <c r="J73" s="20">
        <v>2680809</v>
      </c>
      <c r="K73" s="20">
        <v>2693707</v>
      </c>
      <c r="L73" s="20">
        <v>2690122</v>
      </c>
      <c r="M73" s="20">
        <v>8064638</v>
      </c>
      <c r="N73" s="20">
        <v>2690263</v>
      </c>
      <c r="O73" s="20">
        <v>2686918</v>
      </c>
      <c r="P73" s="20"/>
      <c r="Q73" s="20">
        <v>5377181</v>
      </c>
      <c r="R73" s="20"/>
      <c r="S73" s="20"/>
      <c r="T73" s="20"/>
      <c r="U73" s="20"/>
      <c r="V73" s="20">
        <v>21519596</v>
      </c>
      <c r="W73" s="20">
        <v>16155000</v>
      </c>
      <c r="X73" s="20"/>
      <c r="Y73" s="19"/>
      <c r="Z73" s="22">
        <v>21539340</v>
      </c>
    </row>
    <row r="74" spans="1:26" ht="13.5" hidden="1">
      <c r="A74" s="38" t="s">
        <v>110</v>
      </c>
      <c r="B74" s="18"/>
      <c r="C74" s="18"/>
      <c r="D74" s="19"/>
      <c r="E74" s="20"/>
      <c r="F74" s="20">
        <v>403470</v>
      </c>
      <c r="G74" s="20">
        <v>118795</v>
      </c>
      <c r="H74" s="20">
        <v>156424</v>
      </c>
      <c r="I74" s="20">
        <v>678689</v>
      </c>
      <c r="J74" s="20">
        <v>41658</v>
      </c>
      <c r="K74" s="20">
        <v>121954</v>
      </c>
      <c r="L74" s="20"/>
      <c r="M74" s="20">
        <v>163612</v>
      </c>
      <c r="N74" s="20">
        <v>86394</v>
      </c>
      <c r="O74" s="20">
        <v>73774</v>
      </c>
      <c r="P74" s="20"/>
      <c r="Q74" s="20">
        <v>160168</v>
      </c>
      <c r="R74" s="20"/>
      <c r="S74" s="20"/>
      <c r="T74" s="20"/>
      <c r="U74" s="20"/>
      <c r="V74" s="20">
        <v>1002469</v>
      </c>
      <c r="W74" s="20"/>
      <c r="X74" s="20"/>
      <c r="Y74" s="19"/>
      <c r="Z74" s="22"/>
    </row>
    <row r="75" spans="1:26" ht="13.5" hidden="1">
      <c r="A75" s="39" t="s">
        <v>111</v>
      </c>
      <c r="B75" s="27">
        <v>23662860</v>
      </c>
      <c r="C75" s="27"/>
      <c r="D75" s="28">
        <v>27197000</v>
      </c>
      <c r="E75" s="29">
        <v>27197000</v>
      </c>
      <c r="F75" s="29">
        <v>1709110</v>
      </c>
      <c r="G75" s="29">
        <v>1883779</v>
      </c>
      <c r="H75" s="29">
        <v>1849192</v>
      </c>
      <c r="I75" s="29">
        <v>5442081</v>
      </c>
      <c r="J75" s="29">
        <v>1926964</v>
      </c>
      <c r="K75" s="29">
        <v>1898720</v>
      </c>
      <c r="L75" s="29">
        <v>2000207</v>
      </c>
      <c r="M75" s="29">
        <v>5825891</v>
      </c>
      <c r="N75" s="29">
        <v>2038992</v>
      </c>
      <c r="O75" s="29">
        <v>1846410</v>
      </c>
      <c r="P75" s="29"/>
      <c r="Q75" s="29">
        <v>3885402</v>
      </c>
      <c r="R75" s="29"/>
      <c r="S75" s="29"/>
      <c r="T75" s="29"/>
      <c r="U75" s="29"/>
      <c r="V75" s="29">
        <v>15153374</v>
      </c>
      <c r="W75" s="29">
        <v>20394000</v>
      </c>
      <c r="X75" s="29"/>
      <c r="Y75" s="28"/>
      <c r="Z75" s="30">
        <v>27197000</v>
      </c>
    </row>
    <row r="76" spans="1:26" ht="13.5" hidden="1">
      <c r="A76" s="41" t="s">
        <v>113</v>
      </c>
      <c r="B76" s="31">
        <v>122823666</v>
      </c>
      <c r="C76" s="31"/>
      <c r="D76" s="32">
        <v>163237000</v>
      </c>
      <c r="E76" s="33">
        <v>163237000</v>
      </c>
      <c r="F76" s="33">
        <v>12607958</v>
      </c>
      <c r="G76" s="33">
        <v>10896628</v>
      </c>
      <c r="H76" s="33">
        <v>15360026</v>
      </c>
      <c r="I76" s="33">
        <v>38864612</v>
      </c>
      <c r="J76" s="33">
        <v>13161422</v>
      </c>
      <c r="K76" s="33">
        <v>13894397</v>
      </c>
      <c r="L76" s="33">
        <v>11759422</v>
      </c>
      <c r="M76" s="33">
        <v>38815241</v>
      </c>
      <c r="N76" s="33">
        <v>10913659</v>
      </c>
      <c r="O76" s="33">
        <v>12678798</v>
      </c>
      <c r="P76" s="33"/>
      <c r="Q76" s="33">
        <v>23592457</v>
      </c>
      <c r="R76" s="33"/>
      <c r="S76" s="33"/>
      <c r="T76" s="33"/>
      <c r="U76" s="33"/>
      <c r="V76" s="33">
        <v>101272310</v>
      </c>
      <c r="W76" s="33">
        <v>139281000</v>
      </c>
      <c r="X76" s="33"/>
      <c r="Y76" s="32"/>
      <c r="Z76" s="34">
        <v>163237000</v>
      </c>
    </row>
    <row r="77" spans="1:26" ht="13.5" hidden="1">
      <c r="A77" s="36" t="s">
        <v>31</v>
      </c>
      <c r="B77" s="18">
        <v>22236941</v>
      </c>
      <c r="C77" s="18"/>
      <c r="D77" s="19">
        <v>15931000</v>
      </c>
      <c r="E77" s="20">
        <v>15931000</v>
      </c>
      <c r="F77" s="20">
        <v>1551276</v>
      </c>
      <c r="G77" s="20">
        <v>793954</v>
      </c>
      <c r="H77" s="20">
        <v>3675904</v>
      </c>
      <c r="I77" s="20">
        <v>6021134</v>
      </c>
      <c r="J77" s="20">
        <v>1129738</v>
      </c>
      <c r="K77" s="20">
        <v>1932119</v>
      </c>
      <c r="L77" s="20">
        <v>669353</v>
      </c>
      <c r="M77" s="20">
        <v>3731210</v>
      </c>
      <c r="N77" s="20">
        <v>818337</v>
      </c>
      <c r="O77" s="20">
        <v>2315700</v>
      </c>
      <c r="P77" s="20"/>
      <c r="Q77" s="20">
        <v>3134037</v>
      </c>
      <c r="R77" s="20"/>
      <c r="S77" s="20"/>
      <c r="T77" s="20"/>
      <c r="U77" s="20"/>
      <c r="V77" s="20">
        <v>12886381</v>
      </c>
      <c r="W77" s="20">
        <v>11952000</v>
      </c>
      <c r="X77" s="20"/>
      <c r="Y77" s="19"/>
      <c r="Z77" s="22">
        <v>15931000</v>
      </c>
    </row>
    <row r="78" spans="1:26" ht="13.5" hidden="1">
      <c r="A78" s="37" t="s">
        <v>32</v>
      </c>
      <c r="B78" s="18">
        <v>75067505</v>
      </c>
      <c r="C78" s="18"/>
      <c r="D78" s="19">
        <v>126908000</v>
      </c>
      <c r="E78" s="20">
        <v>126908000</v>
      </c>
      <c r="F78" s="20">
        <v>11056682</v>
      </c>
      <c r="G78" s="20">
        <v>10102674</v>
      </c>
      <c r="H78" s="20">
        <v>11684122</v>
      </c>
      <c r="I78" s="20">
        <v>32843478</v>
      </c>
      <c r="J78" s="20">
        <v>12031684</v>
      </c>
      <c r="K78" s="20">
        <v>11962278</v>
      </c>
      <c r="L78" s="20">
        <v>11090069</v>
      </c>
      <c r="M78" s="20">
        <v>35084031</v>
      </c>
      <c r="N78" s="20">
        <v>10095322</v>
      </c>
      <c r="O78" s="20">
        <v>10363098</v>
      </c>
      <c r="P78" s="20"/>
      <c r="Q78" s="20">
        <v>20458420</v>
      </c>
      <c r="R78" s="20"/>
      <c r="S78" s="20"/>
      <c r="T78" s="20"/>
      <c r="U78" s="20"/>
      <c r="V78" s="20">
        <v>88385929</v>
      </c>
      <c r="W78" s="20">
        <v>111176000</v>
      </c>
      <c r="X78" s="20"/>
      <c r="Y78" s="19"/>
      <c r="Z78" s="22">
        <v>126908000</v>
      </c>
    </row>
    <row r="79" spans="1:26" ht="13.5" hidden="1">
      <c r="A79" s="38" t="s">
        <v>106</v>
      </c>
      <c r="B79" s="18"/>
      <c r="C79" s="18"/>
      <c r="D79" s="19">
        <v>62054000</v>
      </c>
      <c r="E79" s="20">
        <v>62054000</v>
      </c>
      <c r="F79" s="20">
        <v>7045804</v>
      </c>
      <c r="G79" s="20">
        <v>6239174</v>
      </c>
      <c r="H79" s="20">
        <v>7549867</v>
      </c>
      <c r="I79" s="20">
        <v>20834845</v>
      </c>
      <c r="J79" s="20">
        <v>8094006</v>
      </c>
      <c r="K79" s="20">
        <v>7840079</v>
      </c>
      <c r="L79" s="20">
        <v>7177596</v>
      </c>
      <c r="M79" s="20">
        <v>23111681</v>
      </c>
      <c r="N79" s="20">
        <v>6257728</v>
      </c>
      <c r="O79" s="20">
        <v>7055543</v>
      </c>
      <c r="P79" s="20"/>
      <c r="Q79" s="20">
        <v>13313271</v>
      </c>
      <c r="R79" s="20"/>
      <c r="S79" s="20"/>
      <c r="T79" s="20"/>
      <c r="U79" s="20"/>
      <c r="V79" s="20">
        <v>57259797</v>
      </c>
      <c r="W79" s="20">
        <v>62054000</v>
      </c>
      <c r="X79" s="20"/>
      <c r="Y79" s="19"/>
      <c r="Z79" s="22">
        <v>62054000</v>
      </c>
    </row>
    <row r="80" spans="1:26" ht="13.5" hidden="1">
      <c r="A80" s="38" t="s">
        <v>107</v>
      </c>
      <c r="B80" s="18"/>
      <c r="C80" s="18"/>
      <c r="D80" s="19">
        <v>34520000</v>
      </c>
      <c r="E80" s="20">
        <v>34520000</v>
      </c>
      <c r="F80" s="20">
        <v>1583167</v>
      </c>
      <c r="G80" s="20">
        <v>1669269</v>
      </c>
      <c r="H80" s="20">
        <v>1748361</v>
      </c>
      <c r="I80" s="20">
        <v>5000797</v>
      </c>
      <c r="J80" s="20">
        <v>1590290</v>
      </c>
      <c r="K80" s="20">
        <v>1786944</v>
      </c>
      <c r="L80" s="20">
        <v>1716538</v>
      </c>
      <c r="M80" s="20">
        <v>5093772</v>
      </c>
      <c r="N80" s="20">
        <v>1694641</v>
      </c>
      <c r="O80" s="20">
        <v>1218766</v>
      </c>
      <c r="P80" s="20"/>
      <c r="Q80" s="20">
        <v>2913407</v>
      </c>
      <c r="R80" s="20"/>
      <c r="S80" s="20"/>
      <c r="T80" s="20"/>
      <c r="U80" s="20"/>
      <c r="V80" s="20">
        <v>13007976</v>
      </c>
      <c r="W80" s="20">
        <v>26370000</v>
      </c>
      <c r="X80" s="20"/>
      <c r="Y80" s="19"/>
      <c r="Z80" s="22">
        <v>34520000</v>
      </c>
    </row>
    <row r="81" spans="1:26" ht="13.5" hidden="1">
      <c r="A81" s="38" t="s">
        <v>108</v>
      </c>
      <c r="B81" s="18"/>
      <c r="C81" s="18"/>
      <c r="D81" s="19">
        <v>14179000</v>
      </c>
      <c r="E81" s="20">
        <v>14179000</v>
      </c>
      <c r="F81" s="20">
        <v>631143</v>
      </c>
      <c r="G81" s="20">
        <v>617081</v>
      </c>
      <c r="H81" s="20">
        <v>657873</v>
      </c>
      <c r="I81" s="20">
        <v>1906097</v>
      </c>
      <c r="J81" s="20">
        <v>579538</v>
      </c>
      <c r="K81" s="20">
        <v>647963</v>
      </c>
      <c r="L81" s="20">
        <v>611021</v>
      </c>
      <c r="M81" s="20">
        <v>1838522</v>
      </c>
      <c r="N81" s="20">
        <v>585675</v>
      </c>
      <c r="O81" s="20">
        <v>581720</v>
      </c>
      <c r="P81" s="20"/>
      <c r="Q81" s="20">
        <v>1167395</v>
      </c>
      <c r="R81" s="20"/>
      <c r="S81" s="20"/>
      <c r="T81" s="20"/>
      <c r="U81" s="20"/>
      <c r="V81" s="20">
        <v>4912014</v>
      </c>
      <c r="W81" s="20">
        <v>10638000</v>
      </c>
      <c r="X81" s="20"/>
      <c r="Y81" s="19"/>
      <c r="Z81" s="22">
        <v>14179000</v>
      </c>
    </row>
    <row r="82" spans="1:26" ht="13.5" hidden="1">
      <c r="A82" s="38" t="s">
        <v>109</v>
      </c>
      <c r="B82" s="18"/>
      <c r="C82" s="18"/>
      <c r="D82" s="19">
        <v>16155000</v>
      </c>
      <c r="E82" s="20">
        <v>16155000</v>
      </c>
      <c r="F82" s="20">
        <v>490670</v>
      </c>
      <c r="G82" s="20">
        <v>412985</v>
      </c>
      <c r="H82" s="20">
        <v>449421</v>
      </c>
      <c r="I82" s="20">
        <v>1353076</v>
      </c>
      <c r="J82" s="20">
        <v>399325</v>
      </c>
      <c r="K82" s="20">
        <v>416676</v>
      </c>
      <c r="L82" s="20">
        <v>398527</v>
      </c>
      <c r="M82" s="20">
        <v>1214528</v>
      </c>
      <c r="N82" s="20">
        <v>409392</v>
      </c>
      <c r="O82" s="20">
        <v>361822</v>
      </c>
      <c r="P82" s="20"/>
      <c r="Q82" s="20">
        <v>771214</v>
      </c>
      <c r="R82" s="20"/>
      <c r="S82" s="20"/>
      <c r="T82" s="20"/>
      <c r="U82" s="20"/>
      <c r="V82" s="20">
        <v>3338818</v>
      </c>
      <c r="W82" s="20">
        <v>12114000</v>
      </c>
      <c r="X82" s="20"/>
      <c r="Y82" s="19"/>
      <c r="Z82" s="22">
        <v>16155000</v>
      </c>
    </row>
    <row r="83" spans="1:26" ht="13.5" hidden="1">
      <c r="A83" s="38" t="s">
        <v>110</v>
      </c>
      <c r="B83" s="18">
        <v>75067505</v>
      </c>
      <c r="C83" s="18"/>
      <c r="D83" s="19"/>
      <c r="E83" s="20"/>
      <c r="F83" s="20">
        <v>1305898</v>
      </c>
      <c r="G83" s="20">
        <v>1164165</v>
      </c>
      <c r="H83" s="20">
        <v>1278600</v>
      </c>
      <c r="I83" s="20">
        <v>3748663</v>
      </c>
      <c r="J83" s="20">
        <v>1368525</v>
      </c>
      <c r="K83" s="20">
        <v>1270616</v>
      </c>
      <c r="L83" s="20">
        <v>1186387</v>
      </c>
      <c r="M83" s="20">
        <v>3825528</v>
      </c>
      <c r="N83" s="20">
        <v>1147886</v>
      </c>
      <c r="O83" s="20">
        <v>1145247</v>
      </c>
      <c r="P83" s="20"/>
      <c r="Q83" s="20">
        <v>2293133</v>
      </c>
      <c r="R83" s="20"/>
      <c r="S83" s="20"/>
      <c r="T83" s="20"/>
      <c r="U83" s="20"/>
      <c r="V83" s="20">
        <v>9867324</v>
      </c>
      <c r="W83" s="20"/>
      <c r="X83" s="20"/>
      <c r="Y83" s="19"/>
      <c r="Z83" s="22"/>
    </row>
    <row r="84" spans="1:26" ht="13.5" hidden="1">
      <c r="A84" s="39" t="s">
        <v>111</v>
      </c>
      <c r="B84" s="27">
        <v>25519220</v>
      </c>
      <c r="C84" s="27"/>
      <c r="D84" s="28">
        <v>20398000</v>
      </c>
      <c r="E84" s="29">
        <v>20398000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16153000</v>
      </c>
      <c r="X84" s="29"/>
      <c r="Y84" s="28"/>
      <c r="Z84" s="30">
        <v>20398000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6239814</v>
      </c>
      <c r="C7" s="18">
        <v>0</v>
      </c>
      <c r="D7" s="58">
        <v>2300000</v>
      </c>
      <c r="E7" s="59">
        <v>2560000</v>
      </c>
      <c r="F7" s="59">
        <v>0</v>
      </c>
      <c r="G7" s="59">
        <v>989356</v>
      </c>
      <c r="H7" s="59">
        <v>0</v>
      </c>
      <c r="I7" s="59">
        <v>989356</v>
      </c>
      <c r="J7" s="59">
        <v>1612381</v>
      </c>
      <c r="K7" s="59">
        <v>277333</v>
      </c>
      <c r="L7" s="59">
        <v>313640</v>
      </c>
      <c r="M7" s="59">
        <v>2203354</v>
      </c>
      <c r="N7" s="59">
        <v>106491</v>
      </c>
      <c r="O7" s="59">
        <v>30685</v>
      </c>
      <c r="P7" s="59">
        <v>1507315</v>
      </c>
      <c r="Q7" s="59">
        <v>1644491</v>
      </c>
      <c r="R7" s="59">
        <v>0</v>
      </c>
      <c r="S7" s="59">
        <v>0</v>
      </c>
      <c r="T7" s="59">
        <v>0</v>
      </c>
      <c r="U7" s="59">
        <v>0</v>
      </c>
      <c r="V7" s="59">
        <v>4837201</v>
      </c>
      <c r="W7" s="59">
        <v>1894000</v>
      </c>
      <c r="X7" s="59">
        <v>2943201</v>
      </c>
      <c r="Y7" s="60">
        <v>155.4</v>
      </c>
      <c r="Z7" s="61">
        <v>2560000</v>
      </c>
    </row>
    <row r="8" spans="1:26" ht="13.5">
      <c r="A8" s="57" t="s">
        <v>34</v>
      </c>
      <c r="B8" s="18">
        <v>116327673</v>
      </c>
      <c r="C8" s="18">
        <v>0</v>
      </c>
      <c r="D8" s="58">
        <v>119998000</v>
      </c>
      <c r="E8" s="59">
        <v>119998000</v>
      </c>
      <c r="F8" s="59">
        <v>48114000</v>
      </c>
      <c r="G8" s="59">
        <v>3093000</v>
      </c>
      <c r="H8" s="59">
        <v>0</v>
      </c>
      <c r="I8" s="59">
        <v>51207000</v>
      </c>
      <c r="J8" s="59">
        <v>0</v>
      </c>
      <c r="K8" s="59">
        <v>0</v>
      </c>
      <c r="L8" s="59">
        <v>3849000</v>
      </c>
      <c r="M8" s="59">
        <v>3849000</v>
      </c>
      <c r="N8" s="59">
        <v>683000</v>
      </c>
      <c r="O8" s="59">
        <v>0</v>
      </c>
      <c r="P8" s="59">
        <v>28868000</v>
      </c>
      <c r="Q8" s="59">
        <v>29551000</v>
      </c>
      <c r="R8" s="59">
        <v>0</v>
      </c>
      <c r="S8" s="59">
        <v>0</v>
      </c>
      <c r="T8" s="59">
        <v>0</v>
      </c>
      <c r="U8" s="59">
        <v>0</v>
      </c>
      <c r="V8" s="59">
        <v>84607000</v>
      </c>
      <c r="W8" s="59">
        <v>117740000</v>
      </c>
      <c r="X8" s="59">
        <v>-33133000</v>
      </c>
      <c r="Y8" s="60">
        <v>-28.14</v>
      </c>
      <c r="Z8" s="61">
        <v>119998000</v>
      </c>
    </row>
    <row r="9" spans="1:26" ht="13.5">
      <c r="A9" s="57" t="s">
        <v>35</v>
      </c>
      <c r="B9" s="18">
        <v>2073825</v>
      </c>
      <c r="C9" s="18">
        <v>0</v>
      </c>
      <c r="D9" s="58">
        <v>300000</v>
      </c>
      <c r="E9" s="59">
        <v>1374000</v>
      </c>
      <c r="F9" s="59">
        <v>4087</v>
      </c>
      <c r="G9" s="59">
        <v>7648</v>
      </c>
      <c r="H9" s="59">
        <v>3690</v>
      </c>
      <c r="I9" s="59">
        <v>15425</v>
      </c>
      <c r="J9" s="59">
        <v>80611</v>
      </c>
      <c r="K9" s="59">
        <v>75524</v>
      </c>
      <c r="L9" s="59">
        <v>201440</v>
      </c>
      <c r="M9" s="59">
        <v>357575</v>
      </c>
      <c r="N9" s="59">
        <v>84322</v>
      </c>
      <c r="O9" s="59">
        <v>60562</v>
      </c>
      <c r="P9" s="59">
        <v>60729</v>
      </c>
      <c r="Q9" s="59">
        <v>205613</v>
      </c>
      <c r="R9" s="59">
        <v>0</v>
      </c>
      <c r="S9" s="59">
        <v>0</v>
      </c>
      <c r="T9" s="59">
        <v>0</v>
      </c>
      <c r="U9" s="59">
        <v>0</v>
      </c>
      <c r="V9" s="59">
        <v>578613</v>
      </c>
      <c r="W9" s="59">
        <v>227000</v>
      </c>
      <c r="X9" s="59">
        <v>351613</v>
      </c>
      <c r="Y9" s="60">
        <v>154.9</v>
      </c>
      <c r="Z9" s="61">
        <v>1374000</v>
      </c>
    </row>
    <row r="10" spans="1:26" ht="25.5">
      <c r="A10" s="62" t="s">
        <v>98</v>
      </c>
      <c r="B10" s="63">
        <f>SUM(B5:B9)</f>
        <v>124641312</v>
      </c>
      <c r="C10" s="63">
        <f>SUM(C5:C9)</f>
        <v>0</v>
      </c>
      <c r="D10" s="64">
        <f aca="true" t="shared" si="0" ref="D10:Z10">SUM(D5:D9)</f>
        <v>122598000</v>
      </c>
      <c r="E10" s="65">
        <f t="shared" si="0"/>
        <v>123932000</v>
      </c>
      <c r="F10" s="65">
        <f t="shared" si="0"/>
        <v>48118087</v>
      </c>
      <c r="G10" s="65">
        <f t="shared" si="0"/>
        <v>4090004</v>
      </c>
      <c r="H10" s="65">
        <f t="shared" si="0"/>
        <v>3690</v>
      </c>
      <c r="I10" s="65">
        <f t="shared" si="0"/>
        <v>52211781</v>
      </c>
      <c r="J10" s="65">
        <f t="shared" si="0"/>
        <v>1692992</v>
      </c>
      <c r="K10" s="65">
        <f t="shared" si="0"/>
        <v>352857</v>
      </c>
      <c r="L10" s="65">
        <f t="shared" si="0"/>
        <v>4364080</v>
      </c>
      <c r="M10" s="65">
        <f t="shared" si="0"/>
        <v>6409929</v>
      </c>
      <c r="N10" s="65">
        <f t="shared" si="0"/>
        <v>873813</v>
      </c>
      <c r="O10" s="65">
        <f t="shared" si="0"/>
        <v>91247</v>
      </c>
      <c r="P10" s="65">
        <f t="shared" si="0"/>
        <v>30436044</v>
      </c>
      <c r="Q10" s="65">
        <f t="shared" si="0"/>
        <v>31401104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90022814</v>
      </c>
      <c r="W10" s="65">
        <f t="shared" si="0"/>
        <v>119861000</v>
      </c>
      <c r="X10" s="65">
        <f t="shared" si="0"/>
        <v>-29838186</v>
      </c>
      <c r="Y10" s="66">
        <f>+IF(W10&lt;&gt;0,(X10/W10)*100,0)</f>
        <v>-24.893990539041056</v>
      </c>
      <c r="Z10" s="67">
        <f t="shared" si="0"/>
        <v>123932000</v>
      </c>
    </row>
    <row r="11" spans="1:26" ht="13.5">
      <c r="A11" s="57" t="s">
        <v>36</v>
      </c>
      <c r="B11" s="18">
        <v>63203553</v>
      </c>
      <c r="C11" s="18">
        <v>0</v>
      </c>
      <c r="D11" s="58">
        <v>70063000</v>
      </c>
      <c r="E11" s="59">
        <v>73688000</v>
      </c>
      <c r="F11" s="59">
        <v>5432057</v>
      </c>
      <c r="G11" s="59">
        <v>5484617</v>
      </c>
      <c r="H11" s="59">
        <v>5421895</v>
      </c>
      <c r="I11" s="59">
        <v>16338569</v>
      </c>
      <c r="J11" s="59">
        <v>5663678</v>
      </c>
      <c r="K11" s="59">
        <v>5070382</v>
      </c>
      <c r="L11" s="59">
        <v>4155605</v>
      </c>
      <c r="M11" s="59">
        <v>14889665</v>
      </c>
      <c r="N11" s="59">
        <v>6287913</v>
      </c>
      <c r="O11" s="59">
        <v>5221064</v>
      </c>
      <c r="P11" s="59">
        <v>5244881</v>
      </c>
      <c r="Q11" s="59">
        <v>16753858</v>
      </c>
      <c r="R11" s="59">
        <v>0</v>
      </c>
      <c r="S11" s="59">
        <v>0</v>
      </c>
      <c r="T11" s="59">
        <v>0</v>
      </c>
      <c r="U11" s="59">
        <v>0</v>
      </c>
      <c r="V11" s="59">
        <v>47982092</v>
      </c>
      <c r="W11" s="59">
        <v>48963000</v>
      </c>
      <c r="X11" s="59">
        <v>-980908</v>
      </c>
      <c r="Y11" s="60">
        <v>-2</v>
      </c>
      <c r="Z11" s="61">
        <v>73688000</v>
      </c>
    </row>
    <row r="12" spans="1:26" ht="13.5">
      <c r="A12" s="57" t="s">
        <v>37</v>
      </c>
      <c r="B12" s="18">
        <v>8008411</v>
      </c>
      <c r="C12" s="18">
        <v>0</v>
      </c>
      <c r="D12" s="58">
        <v>7915000</v>
      </c>
      <c r="E12" s="59">
        <v>8199500</v>
      </c>
      <c r="F12" s="59">
        <v>640909</v>
      </c>
      <c r="G12" s="59">
        <v>636137</v>
      </c>
      <c r="H12" s="59">
        <v>638053</v>
      </c>
      <c r="I12" s="59">
        <v>1915099</v>
      </c>
      <c r="J12" s="59">
        <v>650628</v>
      </c>
      <c r="K12" s="59">
        <v>690792</v>
      </c>
      <c r="L12" s="59">
        <v>630580</v>
      </c>
      <c r="M12" s="59">
        <v>1972000</v>
      </c>
      <c r="N12" s="59">
        <v>692458</v>
      </c>
      <c r="O12" s="59">
        <v>787217</v>
      </c>
      <c r="P12" s="59">
        <v>825864</v>
      </c>
      <c r="Q12" s="59">
        <v>2305539</v>
      </c>
      <c r="R12" s="59">
        <v>0</v>
      </c>
      <c r="S12" s="59">
        <v>0</v>
      </c>
      <c r="T12" s="59">
        <v>0</v>
      </c>
      <c r="U12" s="59">
        <v>0</v>
      </c>
      <c r="V12" s="59">
        <v>6192638</v>
      </c>
      <c r="W12" s="59">
        <v>5804000</v>
      </c>
      <c r="X12" s="59">
        <v>388638</v>
      </c>
      <c r="Y12" s="60">
        <v>6.7</v>
      </c>
      <c r="Z12" s="61">
        <v>8199500</v>
      </c>
    </row>
    <row r="13" spans="1:26" ht="13.5">
      <c r="A13" s="57" t="s">
        <v>99</v>
      </c>
      <c r="B13" s="18">
        <v>3432972</v>
      </c>
      <c r="C13" s="18">
        <v>0</v>
      </c>
      <c r="D13" s="58">
        <v>7520841</v>
      </c>
      <c r="E13" s="59">
        <v>7521000</v>
      </c>
      <c r="F13" s="59">
        <v>2550</v>
      </c>
      <c r="G13" s="59">
        <v>0</v>
      </c>
      <c r="H13" s="59">
        <v>0</v>
      </c>
      <c r="I13" s="59">
        <v>2550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887</v>
      </c>
      <c r="P13" s="59">
        <v>0</v>
      </c>
      <c r="Q13" s="59">
        <v>887</v>
      </c>
      <c r="R13" s="59">
        <v>0</v>
      </c>
      <c r="S13" s="59">
        <v>0</v>
      </c>
      <c r="T13" s="59">
        <v>0</v>
      </c>
      <c r="U13" s="59">
        <v>0</v>
      </c>
      <c r="V13" s="59">
        <v>3437</v>
      </c>
      <c r="W13" s="59">
        <v>5389000</v>
      </c>
      <c r="X13" s="59">
        <v>-5385563</v>
      </c>
      <c r="Y13" s="60">
        <v>-99.94</v>
      </c>
      <c r="Z13" s="61">
        <v>7521000</v>
      </c>
    </row>
    <row r="14" spans="1:26" ht="13.5">
      <c r="A14" s="57" t="s">
        <v>38</v>
      </c>
      <c r="B14" s="18">
        <v>1265874</v>
      </c>
      <c r="C14" s="18">
        <v>0</v>
      </c>
      <c r="D14" s="58">
        <v>999000</v>
      </c>
      <c r="E14" s="59">
        <v>999000</v>
      </c>
      <c r="F14" s="59">
        <v>0</v>
      </c>
      <c r="G14" s="59">
        <v>1743856</v>
      </c>
      <c r="H14" s="59">
        <v>0</v>
      </c>
      <c r="I14" s="59">
        <v>1743856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715789</v>
      </c>
      <c r="P14" s="59">
        <v>0</v>
      </c>
      <c r="Q14" s="59">
        <v>715789</v>
      </c>
      <c r="R14" s="59">
        <v>0</v>
      </c>
      <c r="S14" s="59">
        <v>0</v>
      </c>
      <c r="T14" s="59">
        <v>0</v>
      </c>
      <c r="U14" s="59">
        <v>0</v>
      </c>
      <c r="V14" s="59">
        <v>2459645</v>
      </c>
      <c r="W14" s="59">
        <v>998952</v>
      </c>
      <c r="X14" s="59">
        <v>1460693</v>
      </c>
      <c r="Y14" s="60">
        <v>146.22</v>
      </c>
      <c r="Z14" s="61">
        <v>999000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140000</v>
      </c>
      <c r="F15" s="59">
        <v>0</v>
      </c>
      <c r="G15" s="59">
        <v>0</v>
      </c>
      <c r="H15" s="59">
        <v>27976</v>
      </c>
      <c r="I15" s="59">
        <v>27976</v>
      </c>
      <c r="J15" s="59">
        <v>873</v>
      </c>
      <c r="K15" s="59">
        <v>386</v>
      </c>
      <c r="L15" s="59">
        <v>7152</v>
      </c>
      <c r="M15" s="59">
        <v>8411</v>
      </c>
      <c r="N15" s="59">
        <v>857</v>
      </c>
      <c r="O15" s="59">
        <v>1644</v>
      </c>
      <c r="P15" s="59">
        <v>15487</v>
      </c>
      <c r="Q15" s="59">
        <v>17988</v>
      </c>
      <c r="R15" s="59">
        <v>0</v>
      </c>
      <c r="S15" s="59">
        <v>0</v>
      </c>
      <c r="T15" s="59">
        <v>0</v>
      </c>
      <c r="U15" s="59">
        <v>0</v>
      </c>
      <c r="V15" s="59">
        <v>54375</v>
      </c>
      <c r="W15" s="59"/>
      <c r="X15" s="59">
        <v>54375</v>
      </c>
      <c r="Y15" s="60">
        <v>0</v>
      </c>
      <c r="Z15" s="61">
        <v>140000</v>
      </c>
    </row>
    <row r="16" spans="1:26" ht="13.5">
      <c r="A16" s="68" t="s">
        <v>40</v>
      </c>
      <c r="B16" s="18">
        <v>4027000</v>
      </c>
      <c r="C16" s="18">
        <v>0</v>
      </c>
      <c r="D16" s="58">
        <v>3752000</v>
      </c>
      <c r="E16" s="59">
        <v>7276000</v>
      </c>
      <c r="F16" s="59">
        <v>3752000</v>
      </c>
      <c r="G16" s="59">
        <v>0</v>
      </c>
      <c r="H16" s="59">
        <v>374477</v>
      </c>
      <c r="I16" s="59">
        <v>4126477</v>
      </c>
      <c r="J16" s="59">
        <v>64525</v>
      </c>
      <c r="K16" s="59">
        <v>81023</v>
      </c>
      <c r="L16" s="59">
        <v>40305</v>
      </c>
      <c r="M16" s="59">
        <v>185853</v>
      </c>
      <c r="N16" s="59">
        <v>20051</v>
      </c>
      <c r="O16" s="59">
        <v>31488</v>
      </c>
      <c r="P16" s="59">
        <v>618396</v>
      </c>
      <c r="Q16" s="59">
        <v>669935</v>
      </c>
      <c r="R16" s="59">
        <v>0</v>
      </c>
      <c r="S16" s="59">
        <v>0</v>
      </c>
      <c r="T16" s="59">
        <v>0</v>
      </c>
      <c r="U16" s="59">
        <v>0</v>
      </c>
      <c r="V16" s="59">
        <v>4982265</v>
      </c>
      <c r="W16" s="59">
        <v>3500000</v>
      </c>
      <c r="X16" s="59">
        <v>1482265</v>
      </c>
      <c r="Y16" s="60">
        <v>42.35</v>
      </c>
      <c r="Z16" s="61">
        <v>7276000</v>
      </c>
    </row>
    <row r="17" spans="1:26" ht="13.5">
      <c r="A17" s="57" t="s">
        <v>41</v>
      </c>
      <c r="B17" s="18">
        <v>24637950</v>
      </c>
      <c r="C17" s="18">
        <v>0</v>
      </c>
      <c r="D17" s="58">
        <v>32348159</v>
      </c>
      <c r="E17" s="59">
        <v>27252500</v>
      </c>
      <c r="F17" s="59">
        <v>1502988</v>
      </c>
      <c r="G17" s="59">
        <v>1435540</v>
      </c>
      <c r="H17" s="59">
        <v>2840556</v>
      </c>
      <c r="I17" s="59">
        <v>5779084</v>
      </c>
      <c r="J17" s="59">
        <v>1644431</v>
      </c>
      <c r="K17" s="59">
        <v>3145803</v>
      </c>
      <c r="L17" s="59">
        <v>2128177</v>
      </c>
      <c r="M17" s="59">
        <v>6918411</v>
      </c>
      <c r="N17" s="59">
        <v>1197888</v>
      </c>
      <c r="O17" s="59">
        <v>2445030</v>
      </c>
      <c r="P17" s="59">
        <v>1486324</v>
      </c>
      <c r="Q17" s="59">
        <v>5129242</v>
      </c>
      <c r="R17" s="59">
        <v>0</v>
      </c>
      <c r="S17" s="59">
        <v>0</v>
      </c>
      <c r="T17" s="59">
        <v>0</v>
      </c>
      <c r="U17" s="59">
        <v>0</v>
      </c>
      <c r="V17" s="59">
        <v>17826737</v>
      </c>
      <c r="W17" s="59">
        <v>24718000</v>
      </c>
      <c r="X17" s="59">
        <v>-6891263</v>
      </c>
      <c r="Y17" s="60">
        <v>-27.88</v>
      </c>
      <c r="Z17" s="61">
        <v>27252500</v>
      </c>
    </row>
    <row r="18" spans="1:26" ht="13.5">
      <c r="A18" s="69" t="s">
        <v>42</v>
      </c>
      <c r="B18" s="70">
        <f>SUM(B11:B17)</f>
        <v>104575760</v>
      </c>
      <c r="C18" s="70">
        <f>SUM(C11:C17)</f>
        <v>0</v>
      </c>
      <c r="D18" s="71">
        <f aca="true" t="shared" si="1" ref="D18:Z18">SUM(D11:D17)</f>
        <v>122598000</v>
      </c>
      <c r="E18" s="72">
        <f t="shared" si="1"/>
        <v>125076000</v>
      </c>
      <c r="F18" s="72">
        <f t="shared" si="1"/>
        <v>11330504</v>
      </c>
      <c r="G18" s="72">
        <f t="shared" si="1"/>
        <v>9300150</v>
      </c>
      <c r="H18" s="72">
        <f t="shared" si="1"/>
        <v>9302957</v>
      </c>
      <c r="I18" s="72">
        <f t="shared" si="1"/>
        <v>29933611</v>
      </c>
      <c r="J18" s="72">
        <f t="shared" si="1"/>
        <v>8024135</v>
      </c>
      <c r="K18" s="72">
        <f t="shared" si="1"/>
        <v>8988386</v>
      </c>
      <c r="L18" s="72">
        <f t="shared" si="1"/>
        <v>6961819</v>
      </c>
      <c r="M18" s="72">
        <f t="shared" si="1"/>
        <v>23974340</v>
      </c>
      <c r="N18" s="72">
        <f t="shared" si="1"/>
        <v>8199167</v>
      </c>
      <c r="O18" s="72">
        <f t="shared" si="1"/>
        <v>9203119</v>
      </c>
      <c r="P18" s="72">
        <f t="shared" si="1"/>
        <v>8190952</v>
      </c>
      <c r="Q18" s="72">
        <f t="shared" si="1"/>
        <v>25593238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79501189</v>
      </c>
      <c r="W18" s="72">
        <f t="shared" si="1"/>
        <v>89372952</v>
      </c>
      <c r="X18" s="72">
        <f t="shared" si="1"/>
        <v>-9871763</v>
      </c>
      <c r="Y18" s="66">
        <f>+IF(W18&lt;&gt;0,(X18/W18)*100,0)</f>
        <v>-11.045582336812597</v>
      </c>
      <c r="Z18" s="73">
        <f t="shared" si="1"/>
        <v>125076000</v>
      </c>
    </row>
    <row r="19" spans="1:26" ht="13.5">
      <c r="A19" s="69" t="s">
        <v>43</v>
      </c>
      <c r="B19" s="74">
        <f>+B10-B18</f>
        <v>20065552</v>
      </c>
      <c r="C19" s="74">
        <f>+C10-C18</f>
        <v>0</v>
      </c>
      <c r="D19" s="75">
        <f aca="true" t="shared" si="2" ref="D19:Z19">+D10-D18</f>
        <v>0</v>
      </c>
      <c r="E19" s="76">
        <f t="shared" si="2"/>
        <v>-1144000</v>
      </c>
      <c r="F19" s="76">
        <f t="shared" si="2"/>
        <v>36787583</v>
      </c>
      <c r="G19" s="76">
        <f t="shared" si="2"/>
        <v>-5210146</v>
      </c>
      <c r="H19" s="76">
        <f t="shared" si="2"/>
        <v>-9299267</v>
      </c>
      <c r="I19" s="76">
        <f t="shared" si="2"/>
        <v>22278170</v>
      </c>
      <c r="J19" s="76">
        <f t="shared" si="2"/>
        <v>-6331143</v>
      </c>
      <c r="K19" s="76">
        <f t="shared" si="2"/>
        <v>-8635529</v>
      </c>
      <c r="L19" s="76">
        <f t="shared" si="2"/>
        <v>-2597739</v>
      </c>
      <c r="M19" s="76">
        <f t="shared" si="2"/>
        <v>-17564411</v>
      </c>
      <c r="N19" s="76">
        <f t="shared" si="2"/>
        <v>-7325354</v>
      </c>
      <c r="O19" s="76">
        <f t="shared" si="2"/>
        <v>-9111872</v>
      </c>
      <c r="P19" s="76">
        <f t="shared" si="2"/>
        <v>22245092</v>
      </c>
      <c r="Q19" s="76">
        <f t="shared" si="2"/>
        <v>5807866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10521625</v>
      </c>
      <c r="W19" s="76">
        <f>IF(E10=E18,0,W10-W18)</f>
        <v>30488048</v>
      </c>
      <c r="X19" s="76">
        <f t="shared" si="2"/>
        <v>-19966423</v>
      </c>
      <c r="Y19" s="77">
        <f>+IF(W19&lt;&gt;0,(X19/W19)*100,0)</f>
        <v>-65.48934520176563</v>
      </c>
      <c r="Z19" s="78">
        <f t="shared" si="2"/>
        <v>-1144000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20065552</v>
      </c>
      <c r="C22" s="85">
        <f>SUM(C19:C21)</f>
        <v>0</v>
      </c>
      <c r="D22" s="86">
        <f aca="true" t="shared" si="3" ref="D22:Z22">SUM(D19:D21)</f>
        <v>0</v>
      </c>
      <c r="E22" s="87">
        <f t="shared" si="3"/>
        <v>-1144000</v>
      </c>
      <c r="F22" s="87">
        <f t="shared" si="3"/>
        <v>36787583</v>
      </c>
      <c r="G22" s="87">
        <f t="shared" si="3"/>
        <v>-5210146</v>
      </c>
      <c r="H22" s="87">
        <f t="shared" si="3"/>
        <v>-9299267</v>
      </c>
      <c r="I22" s="87">
        <f t="shared" si="3"/>
        <v>22278170</v>
      </c>
      <c r="J22" s="87">
        <f t="shared" si="3"/>
        <v>-6331143</v>
      </c>
      <c r="K22" s="87">
        <f t="shared" si="3"/>
        <v>-8635529</v>
      </c>
      <c r="L22" s="87">
        <f t="shared" si="3"/>
        <v>-2597739</v>
      </c>
      <c r="M22" s="87">
        <f t="shared" si="3"/>
        <v>-17564411</v>
      </c>
      <c r="N22" s="87">
        <f t="shared" si="3"/>
        <v>-7325354</v>
      </c>
      <c r="O22" s="87">
        <f t="shared" si="3"/>
        <v>-9111872</v>
      </c>
      <c r="P22" s="87">
        <f t="shared" si="3"/>
        <v>22245092</v>
      </c>
      <c r="Q22" s="87">
        <f t="shared" si="3"/>
        <v>5807866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10521625</v>
      </c>
      <c r="W22" s="87">
        <f t="shared" si="3"/>
        <v>30488048</v>
      </c>
      <c r="X22" s="87">
        <f t="shared" si="3"/>
        <v>-19966423</v>
      </c>
      <c r="Y22" s="88">
        <f>+IF(W22&lt;&gt;0,(X22/W22)*100,0)</f>
        <v>-65.48934520176563</v>
      </c>
      <c r="Z22" s="89">
        <f t="shared" si="3"/>
        <v>-1144000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20065552</v>
      </c>
      <c r="C24" s="74">
        <f>SUM(C22:C23)</f>
        <v>0</v>
      </c>
      <c r="D24" s="75">
        <f aca="true" t="shared" si="4" ref="D24:Z24">SUM(D22:D23)</f>
        <v>0</v>
      </c>
      <c r="E24" s="76">
        <f t="shared" si="4"/>
        <v>-1144000</v>
      </c>
      <c r="F24" s="76">
        <f t="shared" si="4"/>
        <v>36787583</v>
      </c>
      <c r="G24" s="76">
        <f t="shared" si="4"/>
        <v>-5210146</v>
      </c>
      <c r="H24" s="76">
        <f t="shared" si="4"/>
        <v>-9299267</v>
      </c>
      <c r="I24" s="76">
        <f t="shared" si="4"/>
        <v>22278170</v>
      </c>
      <c r="J24" s="76">
        <f t="shared" si="4"/>
        <v>-6331143</v>
      </c>
      <c r="K24" s="76">
        <f t="shared" si="4"/>
        <v>-8635529</v>
      </c>
      <c r="L24" s="76">
        <f t="shared" si="4"/>
        <v>-2597739</v>
      </c>
      <c r="M24" s="76">
        <f t="shared" si="4"/>
        <v>-17564411</v>
      </c>
      <c r="N24" s="76">
        <f t="shared" si="4"/>
        <v>-7325354</v>
      </c>
      <c r="O24" s="76">
        <f t="shared" si="4"/>
        <v>-9111872</v>
      </c>
      <c r="P24" s="76">
        <f t="shared" si="4"/>
        <v>22245092</v>
      </c>
      <c r="Q24" s="76">
        <f t="shared" si="4"/>
        <v>5807866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10521625</v>
      </c>
      <c r="W24" s="76">
        <f t="shared" si="4"/>
        <v>30488048</v>
      </c>
      <c r="X24" s="76">
        <f t="shared" si="4"/>
        <v>-19966423</v>
      </c>
      <c r="Y24" s="77">
        <f>+IF(W24&lt;&gt;0,(X24/W24)*100,0)</f>
        <v>-65.48934520176563</v>
      </c>
      <c r="Z24" s="78">
        <f t="shared" si="4"/>
        <v>-1144000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1371017</v>
      </c>
      <c r="C27" s="21">
        <v>0</v>
      </c>
      <c r="D27" s="98">
        <v>3250000</v>
      </c>
      <c r="E27" s="99">
        <v>4745000</v>
      </c>
      <c r="F27" s="99">
        <v>22388</v>
      </c>
      <c r="G27" s="99">
        <v>49619</v>
      </c>
      <c r="H27" s="99">
        <v>69610</v>
      </c>
      <c r="I27" s="99">
        <v>141617</v>
      </c>
      <c r="J27" s="99">
        <v>16271</v>
      </c>
      <c r="K27" s="99">
        <v>12668</v>
      </c>
      <c r="L27" s="99">
        <v>1008691</v>
      </c>
      <c r="M27" s="99">
        <v>1037630</v>
      </c>
      <c r="N27" s="99">
        <v>9408</v>
      </c>
      <c r="O27" s="99">
        <v>6394</v>
      </c>
      <c r="P27" s="99">
        <v>688085</v>
      </c>
      <c r="Q27" s="99">
        <v>703887</v>
      </c>
      <c r="R27" s="99">
        <v>0</v>
      </c>
      <c r="S27" s="99">
        <v>0</v>
      </c>
      <c r="T27" s="99">
        <v>0</v>
      </c>
      <c r="U27" s="99">
        <v>0</v>
      </c>
      <c r="V27" s="99">
        <v>1883134</v>
      </c>
      <c r="W27" s="99">
        <v>3558750</v>
      </c>
      <c r="X27" s="99">
        <v>-1675616</v>
      </c>
      <c r="Y27" s="100">
        <v>-47.08</v>
      </c>
      <c r="Z27" s="101">
        <v>4745000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1371017</v>
      </c>
      <c r="C31" s="18">
        <v>0</v>
      </c>
      <c r="D31" s="58">
        <v>3250000</v>
      </c>
      <c r="E31" s="59">
        <v>4745000</v>
      </c>
      <c r="F31" s="59">
        <v>22388</v>
      </c>
      <c r="G31" s="59">
        <v>49619</v>
      </c>
      <c r="H31" s="59">
        <v>69610</v>
      </c>
      <c r="I31" s="59">
        <v>141617</v>
      </c>
      <c r="J31" s="59">
        <v>16271</v>
      </c>
      <c r="K31" s="59">
        <v>12668</v>
      </c>
      <c r="L31" s="59">
        <v>1008691</v>
      </c>
      <c r="M31" s="59">
        <v>1037630</v>
      </c>
      <c r="N31" s="59">
        <v>9408</v>
      </c>
      <c r="O31" s="59">
        <v>6394</v>
      </c>
      <c r="P31" s="59">
        <v>688085</v>
      </c>
      <c r="Q31" s="59">
        <v>703887</v>
      </c>
      <c r="R31" s="59">
        <v>0</v>
      </c>
      <c r="S31" s="59">
        <v>0</v>
      </c>
      <c r="T31" s="59">
        <v>0</v>
      </c>
      <c r="U31" s="59">
        <v>0</v>
      </c>
      <c r="V31" s="59">
        <v>1883134</v>
      </c>
      <c r="W31" s="59">
        <v>3558750</v>
      </c>
      <c r="X31" s="59">
        <v>-1675616</v>
      </c>
      <c r="Y31" s="60">
        <v>-47.08</v>
      </c>
      <c r="Z31" s="61">
        <v>4745000</v>
      </c>
    </row>
    <row r="32" spans="1:26" ht="13.5">
      <c r="A32" s="69" t="s">
        <v>50</v>
      </c>
      <c r="B32" s="21">
        <f>SUM(B28:B31)</f>
        <v>1371017</v>
      </c>
      <c r="C32" s="21">
        <f>SUM(C28:C31)</f>
        <v>0</v>
      </c>
      <c r="D32" s="98">
        <f aca="true" t="shared" si="5" ref="D32:Z32">SUM(D28:D31)</f>
        <v>3250000</v>
      </c>
      <c r="E32" s="99">
        <f t="shared" si="5"/>
        <v>4745000</v>
      </c>
      <c r="F32" s="99">
        <f t="shared" si="5"/>
        <v>22388</v>
      </c>
      <c r="G32" s="99">
        <f t="shared" si="5"/>
        <v>49619</v>
      </c>
      <c r="H32" s="99">
        <f t="shared" si="5"/>
        <v>69610</v>
      </c>
      <c r="I32" s="99">
        <f t="shared" si="5"/>
        <v>141617</v>
      </c>
      <c r="J32" s="99">
        <f t="shared" si="5"/>
        <v>16271</v>
      </c>
      <c r="K32" s="99">
        <f t="shared" si="5"/>
        <v>12668</v>
      </c>
      <c r="L32" s="99">
        <f t="shared" si="5"/>
        <v>1008691</v>
      </c>
      <c r="M32" s="99">
        <f t="shared" si="5"/>
        <v>1037630</v>
      </c>
      <c r="N32" s="99">
        <f t="shared" si="5"/>
        <v>9408</v>
      </c>
      <c r="O32" s="99">
        <f t="shared" si="5"/>
        <v>6394</v>
      </c>
      <c r="P32" s="99">
        <f t="shared" si="5"/>
        <v>688085</v>
      </c>
      <c r="Q32" s="99">
        <f t="shared" si="5"/>
        <v>703887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1883134</v>
      </c>
      <c r="W32" s="99">
        <f t="shared" si="5"/>
        <v>3558750</v>
      </c>
      <c r="X32" s="99">
        <f t="shared" si="5"/>
        <v>-1675616</v>
      </c>
      <c r="Y32" s="100">
        <f>+IF(W32&lt;&gt;0,(X32/W32)*100,0)</f>
        <v>-47.0843976115209</v>
      </c>
      <c r="Z32" s="101">
        <f t="shared" si="5"/>
        <v>4745000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89129224</v>
      </c>
      <c r="C35" s="18">
        <v>0</v>
      </c>
      <c r="D35" s="58">
        <v>23916000</v>
      </c>
      <c r="E35" s="59">
        <v>89129000</v>
      </c>
      <c r="F35" s="59">
        <v>93105587</v>
      </c>
      <c r="G35" s="59">
        <v>73275849</v>
      </c>
      <c r="H35" s="59">
        <v>73275849</v>
      </c>
      <c r="I35" s="59">
        <v>73275849</v>
      </c>
      <c r="J35" s="59">
        <v>37444556</v>
      </c>
      <c r="K35" s="59">
        <v>102002847</v>
      </c>
      <c r="L35" s="59">
        <v>131949673</v>
      </c>
      <c r="M35" s="59">
        <v>131949673</v>
      </c>
      <c r="N35" s="59">
        <v>31409238</v>
      </c>
      <c r="O35" s="59">
        <v>31444563</v>
      </c>
      <c r="P35" s="59">
        <v>33492648</v>
      </c>
      <c r="Q35" s="59">
        <v>33492648</v>
      </c>
      <c r="R35" s="59">
        <v>0</v>
      </c>
      <c r="S35" s="59">
        <v>0</v>
      </c>
      <c r="T35" s="59">
        <v>0</v>
      </c>
      <c r="U35" s="59">
        <v>0</v>
      </c>
      <c r="V35" s="59">
        <v>33492648</v>
      </c>
      <c r="W35" s="59">
        <v>66846750</v>
      </c>
      <c r="X35" s="59">
        <v>-33354102</v>
      </c>
      <c r="Y35" s="60">
        <v>-49.9</v>
      </c>
      <c r="Z35" s="61">
        <v>89129000</v>
      </c>
    </row>
    <row r="36" spans="1:26" ht="13.5">
      <c r="A36" s="57" t="s">
        <v>53</v>
      </c>
      <c r="B36" s="18">
        <v>60749048</v>
      </c>
      <c r="C36" s="18">
        <v>0</v>
      </c>
      <c r="D36" s="58">
        <v>89548000</v>
      </c>
      <c r="E36" s="59">
        <v>60749000</v>
      </c>
      <c r="F36" s="59">
        <v>64381490</v>
      </c>
      <c r="G36" s="59">
        <v>59749048</v>
      </c>
      <c r="H36" s="59">
        <v>59749048</v>
      </c>
      <c r="I36" s="59">
        <v>59749048</v>
      </c>
      <c r="J36" s="59">
        <v>59765318</v>
      </c>
      <c r="K36" s="59">
        <v>59777986</v>
      </c>
      <c r="L36" s="59">
        <v>60786677</v>
      </c>
      <c r="M36" s="59">
        <v>60786677</v>
      </c>
      <c r="N36" s="59">
        <v>60796579</v>
      </c>
      <c r="O36" s="59">
        <v>60796579</v>
      </c>
      <c r="P36" s="59">
        <v>61484664</v>
      </c>
      <c r="Q36" s="59">
        <v>61484664</v>
      </c>
      <c r="R36" s="59">
        <v>0</v>
      </c>
      <c r="S36" s="59">
        <v>0</v>
      </c>
      <c r="T36" s="59">
        <v>0</v>
      </c>
      <c r="U36" s="59">
        <v>0</v>
      </c>
      <c r="V36" s="59">
        <v>61484664</v>
      </c>
      <c r="W36" s="59">
        <v>45561750</v>
      </c>
      <c r="X36" s="59">
        <v>15922914</v>
      </c>
      <c r="Y36" s="60">
        <v>34.95</v>
      </c>
      <c r="Z36" s="61">
        <v>60749000</v>
      </c>
    </row>
    <row r="37" spans="1:26" ht="13.5">
      <c r="A37" s="57" t="s">
        <v>54</v>
      </c>
      <c r="B37" s="18">
        <v>11781593</v>
      </c>
      <c r="C37" s="18">
        <v>0</v>
      </c>
      <c r="D37" s="58">
        <v>8651000</v>
      </c>
      <c r="E37" s="59">
        <v>11782000</v>
      </c>
      <c r="F37" s="59">
        <v>11941638</v>
      </c>
      <c r="G37" s="59">
        <v>16158499</v>
      </c>
      <c r="H37" s="59">
        <v>16158499</v>
      </c>
      <c r="I37" s="59">
        <v>16158499</v>
      </c>
      <c r="J37" s="59">
        <v>14512279</v>
      </c>
      <c r="K37" s="59">
        <v>13289419</v>
      </c>
      <c r="L37" s="59">
        <v>14552990</v>
      </c>
      <c r="M37" s="59">
        <v>14552990</v>
      </c>
      <c r="N37" s="59">
        <v>14961447</v>
      </c>
      <c r="O37" s="59">
        <v>15203677</v>
      </c>
      <c r="P37" s="59">
        <v>14264250</v>
      </c>
      <c r="Q37" s="59">
        <v>14264250</v>
      </c>
      <c r="R37" s="59">
        <v>0</v>
      </c>
      <c r="S37" s="59">
        <v>0</v>
      </c>
      <c r="T37" s="59">
        <v>0</v>
      </c>
      <c r="U37" s="59">
        <v>0</v>
      </c>
      <c r="V37" s="59">
        <v>14264250</v>
      </c>
      <c r="W37" s="59">
        <v>8836500</v>
      </c>
      <c r="X37" s="59">
        <v>5427750</v>
      </c>
      <c r="Y37" s="60">
        <v>61.42</v>
      </c>
      <c r="Z37" s="61">
        <v>11782000</v>
      </c>
    </row>
    <row r="38" spans="1:26" ht="13.5">
      <c r="A38" s="57" t="s">
        <v>55</v>
      </c>
      <c r="B38" s="18">
        <v>23376957</v>
      </c>
      <c r="C38" s="18">
        <v>0</v>
      </c>
      <c r="D38" s="58">
        <v>17656000</v>
      </c>
      <c r="E38" s="59">
        <v>23377000</v>
      </c>
      <c r="F38" s="59">
        <v>21923702</v>
      </c>
      <c r="G38" s="59">
        <v>20575099</v>
      </c>
      <c r="H38" s="59">
        <v>20575099</v>
      </c>
      <c r="I38" s="59">
        <v>20575099</v>
      </c>
      <c r="J38" s="59">
        <v>20575099</v>
      </c>
      <c r="K38" s="59">
        <v>20575099</v>
      </c>
      <c r="L38" s="59">
        <v>20575099</v>
      </c>
      <c r="M38" s="59">
        <v>20575099</v>
      </c>
      <c r="N38" s="59">
        <v>20575099</v>
      </c>
      <c r="O38" s="59">
        <v>20575099</v>
      </c>
      <c r="P38" s="59">
        <v>20575099</v>
      </c>
      <c r="Q38" s="59">
        <v>20575099</v>
      </c>
      <c r="R38" s="59">
        <v>0</v>
      </c>
      <c r="S38" s="59">
        <v>0</v>
      </c>
      <c r="T38" s="59">
        <v>0</v>
      </c>
      <c r="U38" s="59">
        <v>0</v>
      </c>
      <c r="V38" s="59">
        <v>20575099</v>
      </c>
      <c r="W38" s="59">
        <v>17532750</v>
      </c>
      <c r="X38" s="59">
        <v>3042349</v>
      </c>
      <c r="Y38" s="60">
        <v>17.35</v>
      </c>
      <c r="Z38" s="61">
        <v>23377000</v>
      </c>
    </row>
    <row r="39" spans="1:26" ht="13.5">
      <c r="A39" s="57" t="s">
        <v>56</v>
      </c>
      <c r="B39" s="18">
        <v>114719722</v>
      </c>
      <c r="C39" s="18">
        <v>0</v>
      </c>
      <c r="D39" s="58">
        <v>87157000</v>
      </c>
      <c r="E39" s="59">
        <v>114719000</v>
      </c>
      <c r="F39" s="59">
        <v>123621737</v>
      </c>
      <c r="G39" s="59">
        <v>96291299</v>
      </c>
      <c r="H39" s="59">
        <v>96291299</v>
      </c>
      <c r="I39" s="59">
        <v>96291299</v>
      </c>
      <c r="J39" s="59">
        <v>62122496</v>
      </c>
      <c r="K39" s="59">
        <v>127916315</v>
      </c>
      <c r="L39" s="59">
        <v>157608261</v>
      </c>
      <c r="M39" s="59">
        <v>157608261</v>
      </c>
      <c r="N39" s="59">
        <v>56669271</v>
      </c>
      <c r="O39" s="59">
        <v>56462366</v>
      </c>
      <c r="P39" s="59">
        <v>60137963</v>
      </c>
      <c r="Q39" s="59">
        <v>60137963</v>
      </c>
      <c r="R39" s="59">
        <v>0</v>
      </c>
      <c r="S39" s="59">
        <v>0</v>
      </c>
      <c r="T39" s="59">
        <v>0</v>
      </c>
      <c r="U39" s="59">
        <v>0</v>
      </c>
      <c r="V39" s="59">
        <v>60137963</v>
      </c>
      <c r="W39" s="59">
        <v>86039250</v>
      </c>
      <c r="X39" s="59">
        <v>-25901287</v>
      </c>
      <c r="Y39" s="60">
        <v>-30.1</v>
      </c>
      <c r="Z39" s="61">
        <v>114719000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23044135</v>
      </c>
      <c r="C42" s="18">
        <v>0</v>
      </c>
      <c r="D42" s="58">
        <v>7521165</v>
      </c>
      <c r="E42" s="59">
        <v>6291622</v>
      </c>
      <c r="F42" s="59">
        <v>36787584</v>
      </c>
      <c r="G42" s="59">
        <v>-3466145</v>
      </c>
      <c r="H42" s="59">
        <v>-9299267</v>
      </c>
      <c r="I42" s="59">
        <v>24022172</v>
      </c>
      <c r="J42" s="59">
        <v>74835798</v>
      </c>
      <c r="K42" s="59">
        <v>-8681043</v>
      </c>
      <c r="L42" s="59">
        <v>-49169317</v>
      </c>
      <c r="M42" s="59">
        <v>16985438</v>
      </c>
      <c r="N42" s="59">
        <v>-7415426</v>
      </c>
      <c r="O42" s="59">
        <v>-8350224</v>
      </c>
      <c r="P42" s="59">
        <v>22715656</v>
      </c>
      <c r="Q42" s="59">
        <v>6950006</v>
      </c>
      <c r="R42" s="59">
        <v>0</v>
      </c>
      <c r="S42" s="59">
        <v>0</v>
      </c>
      <c r="T42" s="59">
        <v>0</v>
      </c>
      <c r="U42" s="59">
        <v>0</v>
      </c>
      <c r="V42" s="59">
        <v>47957616</v>
      </c>
      <c r="W42" s="59">
        <v>42136898</v>
      </c>
      <c r="X42" s="59">
        <v>5820718</v>
      </c>
      <c r="Y42" s="60">
        <v>13.81</v>
      </c>
      <c r="Z42" s="61">
        <v>6291622</v>
      </c>
    </row>
    <row r="43" spans="1:26" ht="13.5">
      <c r="A43" s="57" t="s">
        <v>59</v>
      </c>
      <c r="B43" s="18">
        <v>-1922928</v>
      </c>
      <c r="C43" s="18">
        <v>0</v>
      </c>
      <c r="D43" s="58">
        <v>-3250000</v>
      </c>
      <c r="E43" s="59">
        <v>-4745000</v>
      </c>
      <c r="F43" s="59">
        <v>0</v>
      </c>
      <c r="G43" s="59">
        <v>0</v>
      </c>
      <c r="H43" s="59">
        <v>-69610</v>
      </c>
      <c r="I43" s="59">
        <v>-69610</v>
      </c>
      <c r="J43" s="59">
        <v>-16270</v>
      </c>
      <c r="K43" s="59">
        <v>-12668</v>
      </c>
      <c r="L43" s="59">
        <v>-1008691</v>
      </c>
      <c r="M43" s="59">
        <v>-1037629</v>
      </c>
      <c r="N43" s="59">
        <v>-9408</v>
      </c>
      <c r="O43" s="59">
        <v>-6394</v>
      </c>
      <c r="P43" s="59">
        <v>-688085</v>
      </c>
      <c r="Q43" s="59">
        <v>-703887</v>
      </c>
      <c r="R43" s="59">
        <v>0</v>
      </c>
      <c r="S43" s="59">
        <v>0</v>
      </c>
      <c r="T43" s="59">
        <v>0</v>
      </c>
      <c r="U43" s="59">
        <v>0</v>
      </c>
      <c r="V43" s="59">
        <v>-1811126</v>
      </c>
      <c r="W43" s="59">
        <v>-3043000</v>
      </c>
      <c r="X43" s="59">
        <v>1231874</v>
      </c>
      <c r="Y43" s="60">
        <v>-40.48</v>
      </c>
      <c r="Z43" s="61">
        <v>-4745000</v>
      </c>
    </row>
    <row r="44" spans="1:26" ht="13.5">
      <c r="A44" s="57" t="s">
        <v>60</v>
      </c>
      <c r="B44" s="18">
        <v>-2875839</v>
      </c>
      <c r="C44" s="18">
        <v>0</v>
      </c>
      <c r="D44" s="58">
        <v>-2488761</v>
      </c>
      <c r="E44" s="59">
        <v>-2489000</v>
      </c>
      <c r="F44" s="59">
        <v>0</v>
      </c>
      <c r="G44" s="59">
        <v>-1743856</v>
      </c>
      <c r="H44" s="59">
        <v>0</v>
      </c>
      <c r="I44" s="59">
        <v>-1743856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-1743856</v>
      </c>
      <c r="W44" s="59">
        <v>-1744000</v>
      </c>
      <c r="X44" s="59">
        <v>144</v>
      </c>
      <c r="Y44" s="60">
        <v>-0.01</v>
      </c>
      <c r="Z44" s="61">
        <v>-2489000</v>
      </c>
    </row>
    <row r="45" spans="1:26" ht="13.5">
      <c r="A45" s="69" t="s">
        <v>61</v>
      </c>
      <c r="B45" s="21">
        <v>48072175</v>
      </c>
      <c r="C45" s="21">
        <v>0</v>
      </c>
      <c r="D45" s="98">
        <v>31609211</v>
      </c>
      <c r="E45" s="99">
        <v>28884622</v>
      </c>
      <c r="F45" s="99">
        <v>66614391</v>
      </c>
      <c r="G45" s="99">
        <v>61404390</v>
      </c>
      <c r="H45" s="99">
        <v>52035513</v>
      </c>
      <c r="I45" s="99">
        <v>52035513</v>
      </c>
      <c r="J45" s="99">
        <v>126855041</v>
      </c>
      <c r="K45" s="99">
        <v>118161330</v>
      </c>
      <c r="L45" s="99">
        <v>67983322</v>
      </c>
      <c r="M45" s="99">
        <v>67983322</v>
      </c>
      <c r="N45" s="99">
        <v>60558488</v>
      </c>
      <c r="O45" s="99">
        <v>52201870</v>
      </c>
      <c r="P45" s="99">
        <v>74229441</v>
      </c>
      <c r="Q45" s="99">
        <v>74229441</v>
      </c>
      <c r="R45" s="99">
        <v>0</v>
      </c>
      <c r="S45" s="99">
        <v>0</v>
      </c>
      <c r="T45" s="99">
        <v>0</v>
      </c>
      <c r="U45" s="99">
        <v>0</v>
      </c>
      <c r="V45" s="99">
        <v>74229441</v>
      </c>
      <c r="W45" s="99">
        <v>67176898</v>
      </c>
      <c r="X45" s="99">
        <v>7052543</v>
      </c>
      <c r="Y45" s="100">
        <v>10.5</v>
      </c>
      <c r="Z45" s="101">
        <v>28884622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11549260</v>
      </c>
      <c r="X49" s="53">
        <v>11549260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2136479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2136479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>
        <v>1262654</v>
      </c>
      <c r="C67" s="23"/>
      <c r="D67" s="24">
        <v>164000</v>
      </c>
      <c r="E67" s="25">
        <v>710000</v>
      </c>
      <c r="F67" s="25"/>
      <c r="G67" s="25"/>
      <c r="H67" s="25"/>
      <c r="I67" s="25"/>
      <c r="J67" s="25">
        <v>63294</v>
      </c>
      <c r="K67" s="25">
        <v>63294</v>
      </c>
      <c r="L67" s="25">
        <v>68266</v>
      </c>
      <c r="M67" s="25">
        <v>194854</v>
      </c>
      <c r="N67" s="25">
        <v>68266</v>
      </c>
      <c r="O67" s="25">
        <v>56859</v>
      </c>
      <c r="P67" s="25">
        <v>56859</v>
      </c>
      <c r="Q67" s="25">
        <v>181984</v>
      </c>
      <c r="R67" s="25"/>
      <c r="S67" s="25"/>
      <c r="T67" s="25"/>
      <c r="U67" s="25"/>
      <c r="V67" s="25">
        <v>376838</v>
      </c>
      <c r="W67" s="25">
        <v>117000</v>
      </c>
      <c r="X67" s="25"/>
      <c r="Y67" s="24"/>
      <c r="Z67" s="26">
        <v>710000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108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109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1262654</v>
      </c>
      <c r="C75" s="27"/>
      <c r="D75" s="28">
        <v>164000</v>
      </c>
      <c r="E75" s="29">
        <v>710000</v>
      </c>
      <c r="F75" s="29"/>
      <c r="G75" s="29"/>
      <c r="H75" s="29"/>
      <c r="I75" s="29"/>
      <c r="J75" s="29">
        <v>63294</v>
      </c>
      <c r="K75" s="29">
        <v>63294</v>
      </c>
      <c r="L75" s="29">
        <v>68266</v>
      </c>
      <c r="M75" s="29">
        <v>194854</v>
      </c>
      <c r="N75" s="29">
        <v>68266</v>
      </c>
      <c r="O75" s="29">
        <v>56859</v>
      </c>
      <c r="P75" s="29">
        <v>56859</v>
      </c>
      <c r="Q75" s="29">
        <v>181984</v>
      </c>
      <c r="R75" s="29"/>
      <c r="S75" s="29"/>
      <c r="T75" s="29"/>
      <c r="U75" s="29"/>
      <c r="V75" s="29">
        <v>376838</v>
      </c>
      <c r="W75" s="29">
        <v>117000</v>
      </c>
      <c r="X75" s="29"/>
      <c r="Y75" s="28"/>
      <c r="Z75" s="30">
        <v>710000</v>
      </c>
    </row>
    <row r="76" spans="1:26" ht="13.5" hidden="1">
      <c r="A76" s="41" t="s">
        <v>113</v>
      </c>
      <c r="B76" s="31">
        <v>1262654</v>
      </c>
      <c r="C76" s="31"/>
      <c r="D76" s="32">
        <v>164000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108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109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1262654</v>
      </c>
      <c r="C84" s="27"/>
      <c r="D84" s="28">
        <v>164000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44238872</v>
      </c>
      <c r="C5" s="18">
        <v>0</v>
      </c>
      <c r="D5" s="58">
        <v>43262792</v>
      </c>
      <c r="E5" s="59">
        <v>53262792</v>
      </c>
      <c r="F5" s="59">
        <v>5019383</v>
      </c>
      <c r="G5" s="59">
        <v>3757627</v>
      </c>
      <c r="H5" s="59">
        <v>5237319</v>
      </c>
      <c r="I5" s="59">
        <v>14014329</v>
      </c>
      <c r="J5" s="59">
        <v>5319548</v>
      </c>
      <c r="K5" s="59">
        <v>5408113</v>
      </c>
      <c r="L5" s="59">
        <v>5427790</v>
      </c>
      <c r="M5" s="59">
        <v>16155451</v>
      </c>
      <c r="N5" s="59">
        <v>5455541</v>
      </c>
      <c r="O5" s="59">
        <v>5475509</v>
      </c>
      <c r="P5" s="59">
        <v>5477234</v>
      </c>
      <c r="Q5" s="59">
        <v>16408284</v>
      </c>
      <c r="R5" s="59">
        <v>0</v>
      </c>
      <c r="S5" s="59">
        <v>0</v>
      </c>
      <c r="T5" s="59">
        <v>0</v>
      </c>
      <c r="U5" s="59">
        <v>0</v>
      </c>
      <c r="V5" s="59">
        <v>46578064</v>
      </c>
      <c r="W5" s="59">
        <v>31709663</v>
      </c>
      <c r="X5" s="59">
        <v>14868401</v>
      </c>
      <c r="Y5" s="60">
        <v>46.89</v>
      </c>
      <c r="Z5" s="61">
        <v>53262792</v>
      </c>
    </row>
    <row r="6" spans="1:26" ht="13.5">
      <c r="A6" s="57" t="s">
        <v>32</v>
      </c>
      <c r="B6" s="18">
        <v>163307063</v>
      </c>
      <c r="C6" s="18">
        <v>0</v>
      </c>
      <c r="D6" s="58">
        <v>167715561</v>
      </c>
      <c r="E6" s="59">
        <v>173715561</v>
      </c>
      <c r="F6" s="59">
        <v>16034026</v>
      </c>
      <c r="G6" s="59">
        <v>14341799</v>
      </c>
      <c r="H6" s="59">
        <v>16722563</v>
      </c>
      <c r="I6" s="59">
        <v>47098388</v>
      </c>
      <c r="J6" s="59">
        <v>16136165</v>
      </c>
      <c r="K6" s="59">
        <v>15543790</v>
      </c>
      <c r="L6" s="59">
        <v>15818692</v>
      </c>
      <c r="M6" s="59">
        <v>47498647</v>
      </c>
      <c r="N6" s="59">
        <v>16840060</v>
      </c>
      <c r="O6" s="59">
        <v>15866258</v>
      </c>
      <c r="P6" s="59">
        <v>16548551</v>
      </c>
      <c r="Q6" s="59">
        <v>49254869</v>
      </c>
      <c r="R6" s="59">
        <v>0</v>
      </c>
      <c r="S6" s="59">
        <v>0</v>
      </c>
      <c r="T6" s="59">
        <v>0</v>
      </c>
      <c r="U6" s="59">
        <v>0</v>
      </c>
      <c r="V6" s="59">
        <v>143851904</v>
      </c>
      <c r="W6" s="59">
        <v>124469727</v>
      </c>
      <c r="X6" s="59">
        <v>19382177</v>
      </c>
      <c r="Y6" s="60">
        <v>15.57</v>
      </c>
      <c r="Z6" s="61">
        <v>173715561</v>
      </c>
    </row>
    <row r="7" spans="1:26" ht="13.5">
      <c r="A7" s="57" t="s">
        <v>33</v>
      </c>
      <c r="B7" s="18">
        <v>1973314</v>
      </c>
      <c r="C7" s="18">
        <v>0</v>
      </c>
      <c r="D7" s="58">
        <v>1860366</v>
      </c>
      <c r="E7" s="59">
        <v>3307236</v>
      </c>
      <c r="F7" s="59">
        <v>102683</v>
      </c>
      <c r="G7" s="59">
        <v>254637</v>
      </c>
      <c r="H7" s="59">
        <v>253488</v>
      </c>
      <c r="I7" s="59">
        <v>610808</v>
      </c>
      <c r="J7" s="59">
        <v>181715</v>
      </c>
      <c r="K7" s="59">
        <v>184677</v>
      </c>
      <c r="L7" s="59">
        <v>136926</v>
      </c>
      <c r="M7" s="59">
        <v>503318</v>
      </c>
      <c r="N7" s="59">
        <v>155273</v>
      </c>
      <c r="O7" s="59">
        <v>192048</v>
      </c>
      <c r="P7" s="59">
        <v>189751</v>
      </c>
      <c r="Q7" s="59">
        <v>537072</v>
      </c>
      <c r="R7" s="59">
        <v>0</v>
      </c>
      <c r="S7" s="59">
        <v>0</v>
      </c>
      <c r="T7" s="59">
        <v>0</v>
      </c>
      <c r="U7" s="59">
        <v>0</v>
      </c>
      <c r="V7" s="59">
        <v>1651198</v>
      </c>
      <c r="W7" s="59">
        <v>1573452</v>
      </c>
      <c r="X7" s="59">
        <v>77746</v>
      </c>
      <c r="Y7" s="60">
        <v>4.94</v>
      </c>
      <c r="Z7" s="61">
        <v>3307236</v>
      </c>
    </row>
    <row r="8" spans="1:26" ht="13.5">
      <c r="A8" s="57" t="s">
        <v>34</v>
      </c>
      <c r="B8" s="18">
        <v>170002425</v>
      </c>
      <c r="C8" s="18">
        <v>0</v>
      </c>
      <c r="D8" s="58">
        <v>163644850</v>
      </c>
      <c r="E8" s="59">
        <v>157656000</v>
      </c>
      <c r="F8" s="59">
        <v>67390000</v>
      </c>
      <c r="G8" s="59">
        <v>473000</v>
      </c>
      <c r="H8" s="59">
        <v>0</v>
      </c>
      <c r="I8" s="59">
        <v>67863000</v>
      </c>
      <c r="J8" s="59">
        <v>74036</v>
      </c>
      <c r="K8" s="59">
        <v>895490</v>
      </c>
      <c r="L8" s="59">
        <v>51201000</v>
      </c>
      <c r="M8" s="59">
        <v>52170526</v>
      </c>
      <c r="N8" s="59">
        <v>0</v>
      </c>
      <c r="O8" s="59">
        <v>606097</v>
      </c>
      <c r="P8" s="59">
        <v>39414002</v>
      </c>
      <c r="Q8" s="59">
        <v>40020099</v>
      </c>
      <c r="R8" s="59">
        <v>0</v>
      </c>
      <c r="S8" s="59">
        <v>0</v>
      </c>
      <c r="T8" s="59">
        <v>0</v>
      </c>
      <c r="U8" s="59">
        <v>0</v>
      </c>
      <c r="V8" s="59">
        <v>160053625</v>
      </c>
      <c r="W8" s="59">
        <v>161245000</v>
      </c>
      <c r="X8" s="59">
        <v>-1191375</v>
      </c>
      <c r="Y8" s="60">
        <v>-0.74</v>
      </c>
      <c r="Z8" s="61">
        <v>157656000</v>
      </c>
    </row>
    <row r="9" spans="1:26" ht="13.5">
      <c r="A9" s="57" t="s">
        <v>35</v>
      </c>
      <c r="B9" s="18">
        <v>29652281</v>
      </c>
      <c r="C9" s="18">
        <v>0</v>
      </c>
      <c r="D9" s="58">
        <v>32483233</v>
      </c>
      <c r="E9" s="59">
        <v>29121773</v>
      </c>
      <c r="F9" s="59">
        <v>2887666</v>
      </c>
      <c r="G9" s="59">
        <v>2644408</v>
      </c>
      <c r="H9" s="59">
        <v>2670785</v>
      </c>
      <c r="I9" s="59">
        <v>8202859</v>
      </c>
      <c r="J9" s="59">
        <v>2559494</v>
      </c>
      <c r="K9" s="59">
        <v>2716923</v>
      </c>
      <c r="L9" s="59">
        <v>2601170</v>
      </c>
      <c r="M9" s="59">
        <v>7877587</v>
      </c>
      <c r="N9" s="59">
        <v>2618145</v>
      </c>
      <c r="O9" s="59">
        <v>3035763</v>
      </c>
      <c r="P9" s="59">
        <v>2747130</v>
      </c>
      <c r="Q9" s="59">
        <v>8401038</v>
      </c>
      <c r="R9" s="59">
        <v>0</v>
      </c>
      <c r="S9" s="59">
        <v>0</v>
      </c>
      <c r="T9" s="59">
        <v>0</v>
      </c>
      <c r="U9" s="59">
        <v>0</v>
      </c>
      <c r="V9" s="59">
        <v>24481484</v>
      </c>
      <c r="W9" s="59">
        <v>24911142</v>
      </c>
      <c r="X9" s="59">
        <v>-429658</v>
      </c>
      <c r="Y9" s="60">
        <v>-1.72</v>
      </c>
      <c r="Z9" s="61">
        <v>29121773</v>
      </c>
    </row>
    <row r="10" spans="1:26" ht="25.5">
      <c r="A10" s="62" t="s">
        <v>98</v>
      </c>
      <c r="B10" s="63">
        <f>SUM(B5:B9)</f>
        <v>409173955</v>
      </c>
      <c r="C10" s="63">
        <f>SUM(C5:C9)</f>
        <v>0</v>
      </c>
      <c r="D10" s="64">
        <f aca="true" t="shared" si="0" ref="D10:Z10">SUM(D5:D9)</f>
        <v>408966802</v>
      </c>
      <c r="E10" s="65">
        <f t="shared" si="0"/>
        <v>417063362</v>
      </c>
      <c r="F10" s="65">
        <f t="shared" si="0"/>
        <v>91433758</v>
      </c>
      <c r="G10" s="65">
        <f t="shared" si="0"/>
        <v>21471471</v>
      </c>
      <c r="H10" s="65">
        <f t="shared" si="0"/>
        <v>24884155</v>
      </c>
      <c r="I10" s="65">
        <f t="shared" si="0"/>
        <v>137789384</v>
      </c>
      <c r="J10" s="65">
        <f t="shared" si="0"/>
        <v>24270958</v>
      </c>
      <c r="K10" s="65">
        <f t="shared" si="0"/>
        <v>24748993</v>
      </c>
      <c r="L10" s="65">
        <f t="shared" si="0"/>
        <v>75185578</v>
      </c>
      <c r="M10" s="65">
        <f t="shared" si="0"/>
        <v>124205529</v>
      </c>
      <c r="N10" s="65">
        <f t="shared" si="0"/>
        <v>25069019</v>
      </c>
      <c r="O10" s="65">
        <f t="shared" si="0"/>
        <v>25175675</v>
      </c>
      <c r="P10" s="65">
        <f t="shared" si="0"/>
        <v>64376668</v>
      </c>
      <c r="Q10" s="65">
        <f t="shared" si="0"/>
        <v>114621362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376616275</v>
      </c>
      <c r="W10" s="65">
        <f t="shared" si="0"/>
        <v>343908984</v>
      </c>
      <c r="X10" s="65">
        <f t="shared" si="0"/>
        <v>32707291</v>
      </c>
      <c r="Y10" s="66">
        <f>+IF(W10&lt;&gt;0,(X10/W10)*100,0)</f>
        <v>9.510449718289419</v>
      </c>
      <c r="Z10" s="67">
        <f t="shared" si="0"/>
        <v>417063362</v>
      </c>
    </row>
    <row r="11" spans="1:26" ht="13.5">
      <c r="A11" s="57" t="s">
        <v>36</v>
      </c>
      <c r="B11" s="18">
        <v>187599214</v>
      </c>
      <c r="C11" s="18">
        <v>0</v>
      </c>
      <c r="D11" s="58">
        <v>182907643</v>
      </c>
      <c r="E11" s="59">
        <v>182907969</v>
      </c>
      <c r="F11" s="59">
        <v>13308572</v>
      </c>
      <c r="G11" s="59">
        <v>13938110</v>
      </c>
      <c r="H11" s="59">
        <v>13722509</v>
      </c>
      <c r="I11" s="59">
        <v>40969191</v>
      </c>
      <c r="J11" s="59">
        <v>14024746</v>
      </c>
      <c r="K11" s="59">
        <v>13987925</v>
      </c>
      <c r="L11" s="59">
        <v>14340582</v>
      </c>
      <c r="M11" s="59">
        <v>42353253</v>
      </c>
      <c r="N11" s="59">
        <v>14230147</v>
      </c>
      <c r="O11" s="59">
        <v>14078840</v>
      </c>
      <c r="P11" s="59">
        <v>14244988</v>
      </c>
      <c r="Q11" s="59">
        <v>42553975</v>
      </c>
      <c r="R11" s="59">
        <v>0</v>
      </c>
      <c r="S11" s="59">
        <v>0</v>
      </c>
      <c r="T11" s="59">
        <v>0</v>
      </c>
      <c r="U11" s="59">
        <v>0</v>
      </c>
      <c r="V11" s="59">
        <v>125876419</v>
      </c>
      <c r="W11" s="59">
        <v>145382614</v>
      </c>
      <c r="X11" s="59">
        <v>-19506195</v>
      </c>
      <c r="Y11" s="60">
        <v>-13.42</v>
      </c>
      <c r="Z11" s="61">
        <v>182907969</v>
      </c>
    </row>
    <row r="12" spans="1:26" ht="13.5">
      <c r="A12" s="57" t="s">
        <v>37</v>
      </c>
      <c r="B12" s="18">
        <v>9896389</v>
      </c>
      <c r="C12" s="18">
        <v>0</v>
      </c>
      <c r="D12" s="58">
        <v>11061584</v>
      </c>
      <c r="E12" s="59">
        <v>12561588</v>
      </c>
      <c r="F12" s="59">
        <v>952343</v>
      </c>
      <c r="G12" s="59">
        <v>970020</v>
      </c>
      <c r="H12" s="59">
        <v>984341</v>
      </c>
      <c r="I12" s="59">
        <v>2906704</v>
      </c>
      <c r="J12" s="59">
        <v>951783</v>
      </c>
      <c r="K12" s="59">
        <v>963281</v>
      </c>
      <c r="L12" s="59">
        <v>984308</v>
      </c>
      <c r="M12" s="59">
        <v>2899372</v>
      </c>
      <c r="N12" s="59">
        <v>958285</v>
      </c>
      <c r="O12" s="59">
        <v>1799066</v>
      </c>
      <c r="P12" s="59">
        <v>1066408</v>
      </c>
      <c r="Q12" s="59">
        <v>3823759</v>
      </c>
      <c r="R12" s="59">
        <v>0</v>
      </c>
      <c r="S12" s="59">
        <v>0</v>
      </c>
      <c r="T12" s="59">
        <v>0</v>
      </c>
      <c r="U12" s="59">
        <v>0</v>
      </c>
      <c r="V12" s="59">
        <v>9629835</v>
      </c>
      <c r="W12" s="59">
        <v>8239750</v>
      </c>
      <c r="X12" s="59">
        <v>1390085</v>
      </c>
      <c r="Y12" s="60">
        <v>16.87</v>
      </c>
      <c r="Z12" s="61">
        <v>12561588</v>
      </c>
    </row>
    <row r="13" spans="1:26" ht="13.5">
      <c r="A13" s="57" t="s">
        <v>99</v>
      </c>
      <c r="B13" s="18">
        <v>209967015</v>
      </c>
      <c r="C13" s="18">
        <v>0</v>
      </c>
      <c r="D13" s="58">
        <v>12489980</v>
      </c>
      <c r="E13" s="59">
        <v>223489980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111736043</v>
      </c>
      <c r="M13" s="59">
        <v>111736043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111736043</v>
      </c>
      <c r="W13" s="59">
        <v>6244990</v>
      </c>
      <c r="X13" s="59">
        <v>105491053</v>
      </c>
      <c r="Y13" s="60">
        <v>1689.21</v>
      </c>
      <c r="Z13" s="61">
        <v>223489980</v>
      </c>
    </row>
    <row r="14" spans="1:26" ht="13.5">
      <c r="A14" s="57" t="s">
        <v>38</v>
      </c>
      <c r="B14" s="18">
        <v>2288707</v>
      </c>
      <c r="C14" s="18">
        <v>0</v>
      </c>
      <c r="D14" s="58">
        <v>8511410</v>
      </c>
      <c r="E14" s="59">
        <v>4834918</v>
      </c>
      <c r="F14" s="59">
        <v>0</v>
      </c>
      <c r="G14" s="59">
        <v>40939</v>
      </c>
      <c r="H14" s="59">
        <v>0</v>
      </c>
      <c r="I14" s="59">
        <v>40939</v>
      </c>
      <c r="J14" s="59">
        <v>235839</v>
      </c>
      <c r="K14" s="59">
        <v>442446</v>
      </c>
      <c r="L14" s="59">
        <v>350690</v>
      </c>
      <c r="M14" s="59">
        <v>1028975</v>
      </c>
      <c r="N14" s="59">
        <v>827085</v>
      </c>
      <c r="O14" s="59">
        <v>198489</v>
      </c>
      <c r="P14" s="59">
        <v>404380</v>
      </c>
      <c r="Q14" s="59">
        <v>1429954</v>
      </c>
      <c r="R14" s="59">
        <v>0</v>
      </c>
      <c r="S14" s="59">
        <v>0</v>
      </c>
      <c r="T14" s="59">
        <v>0</v>
      </c>
      <c r="U14" s="59">
        <v>0</v>
      </c>
      <c r="V14" s="59">
        <v>2499868</v>
      </c>
      <c r="W14" s="59">
        <v>6383556</v>
      </c>
      <c r="X14" s="59">
        <v>-3883688</v>
      </c>
      <c r="Y14" s="60">
        <v>-60.84</v>
      </c>
      <c r="Z14" s="61">
        <v>4834918</v>
      </c>
    </row>
    <row r="15" spans="1:26" ht="13.5">
      <c r="A15" s="57" t="s">
        <v>39</v>
      </c>
      <c r="B15" s="18">
        <v>68977949</v>
      </c>
      <c r="C15" s="18">
        <v>0</v>
      </c>
      <c r="D15" s="58">
        <v>64448460</v>
      </c>
      <c r="E15" s="59">
        <v>102332334</v>
      </c>
      <c r="F15" s="59">
        <v>8480518</v>
      </c>
      <c r="G15" s="59">
        <v>0</v>
      </c>
      <c r="H15" s="59">
        <v>8848592</v>
      </c>
      <c r="I15" s="59">
        <v>17329110</v>
      </c>
      <c r="J15" s="59">
        <v>4133506</v>
      </c>
      <c r="K15" s="59">
        <v>4285469</v>
      </c>
      <c r="L15" s="59">
        <v>3995267</v>
      </c>
      <c r="M15" s="59">
        <v>12414242</v>
      </c>
      <c r="N15" s="59">
        <v>5132941</v>
      </c>
      <c r="O15" s="59">
        <v>5377814</v>
      </c>
      <c r="P15" s="59">
        <v>4962595</v>
      </c>
      <c r="Q15" s="59">
        <v>15473350</v>
      </c>
      <c r="R15" s="59">
        <v>0</v>
      </c>
      <c r="S15" s="59">
        <v>0</v>
      </c>
      <c r="T15" s="59">
        <v>0</v>
      </c>
      <c r="U15" s="59">
        <v>0</v>
      </c>
      <c r="V15" s="59">
        <v>45216702</v>
      </c>
      <c r="W15" s="59">
        <v>50463000</v>
      </c>
      <c r="X15" s="59">
        <v>-5246298</v>
      </c>
      <c r="Y15" s="60">
        <v>-10.4</v>
      </c>
      <c r="Z15" s="61">
        <v>102332334</v>
      </c>
    </row>
    <row r="16" spans="1:26" ht="13.5">
      <c r="A16" s="68" t="s">
        <v>40</v>
      </c>
      <c r="B16" s="18">
        <v>5618338</v>
      </c>
      <c r="C16" s="18">
        <v>0</v>
      </c>
      <c r="D16" s="58">
        <v>893600</v>
      </c>
      <c r="E16" s="59">
        <v>1455688</v>
      </c>
      <c r="F16" s="59">
        <v>789423</v>
      </c>
      <c r="G16" s="59">
        <v>41694</v>
      </c>
      <c r="H16" s="59">
        <v>1981453</v>
      </c>
      <c r="I16" s="59">
        <v>2812570</v>
      </c>
      <c r="J16" s="59">
        <v>2122034</v>
      </c>
      <c r="K16" s="59">
        <v>2938900</v>
      </c>
      <c r="L16" s="59">
        <v>2625899</v>
      </c>
      <c r="M16" s="59">
        <v>7686833</v>
      </c>
      <c r="N16" s="59">
        <v>2608434</v>
      </c>
      <c r="O16" s="59">
        <v>3805344</v>
      </c>
      <c r="P16" s="59">
        <v>3824154</v>
      </c>
      <c r="Q16" s="59">
        <v>10237932</v>
      </c>
      <c r="R16" s="59">
        <v>0</v>
      </c>
      <c r="S16" s="59">
        <v>0</v>
      </c>
      <c r="T16" s="59">
        <v>0</v>
      </c>
      <c r="U16" s="59">
        <v>0</v>
      </c>
      <c r="V16" s="59">
        <v>20737335</v>
      </c>
      <c r="W16" s="59">
        <v>649830</v>
      </c>
      <c r="X16" s="59">
        <v>20087505</v>
      </c>
      <c r="Y16" s="60">
        <v>3091.19</v>
      </c>
      <c r="Z16" s="61">
        <v>1455688</v>
      </c>
    </row>
    <row r="17" spans="1:26" ht="13.5">
      <c r="A17" s="57" t="s">
        <v>41</v>
      </c>
      <c r="B17" s="18">
        <v>152803817</v>
      </c>
      <c r="C17" s="18">
        <v>0</v>
      </c>
      <c r="D17" s="58">
        <v>129122974</v>
      </c>
      <c r="E17" s="59">
        <v>111640134</v>
      </c>
      <c r="F17" s="59">
        <v>6724831</v>
      </c>
      <c r="G17" s="59">
        <v>4350790</v>
      </c>
      <c r="H17" s="59">
        <v>3069085</v>
      </c>
      <c r="I17" s="59">
        <v>14144706</v>
      </c>
      <c r="J17" s="59">
        <v>4087163</v>
      </c>
      <c r="K17" s="59">
        <v>7037621</v>
      </c>
      <c r="L17" s="59">
        <v>2750837</v>
      </c>
      <c r="M17" s="59">
        <v>13875621</v>
      </c>
      <c r="N17" s="59">
        <v>4924154</v>
      </c>
      <c r="O17" s="59">
        <v>2021746</v>
      </c>
      <c r="P17" s="59">
        <v>2076183</v>
      </c>
      <c r="Q17" s="59">
        <v>9022083</v>
      </c>
      <c r="R17" s="59">
        <v>0</v>
      </c>
      <c r="S17" s="59">
        <v>0</v>
      </c>
      <c r="T17" s="59">
        <v>0</v>
      </c>
      <c r="U17" s="59">
        <v>0</v>
      </c>
      <c r="V17" s="59">
        <v>37042410</v>
      </c>
      <c r="W17" s="59">
        <v>82667409</v>
      </c>
      <c r="X17" s="59">
        <v>-45624999</v>
      </c>
      <c r="Y17" s="60">
        <v>-55.19</v>
      </c>
      <c r="Z17" s="61">
        <v>111640134</v>
      </c>
    </row>
    <row r="18" spans="1:26" ht="13.5">
      <c r="A18" s="69" t="s">
        <v>42</v>
      </c>
      <c r="B18" s="70">
        <f>SUM(B11:B17)</f>
        <v>637151429</v>
      </c>
      <c r="C18" s="70">
        <f>SUM(C11:C17)</f>
        <v>0</v>
      </c>
      <c r="D18" s="71">
        <f aca="true" t="shared" si="1" ref="D18:Z18">SUM(D11:D17)</f>
        <v>409435651</v>
      </c>
      <c r="E18" s="72">
        <f t="shared" si="1"/>
        <v>639222611</v>
      </c>
      <c r="F18" s="72">
        <f t="shared" si="1"/>
        <v>30255687</v>
      </c>
      <c r="G18" s="72">
        <f t="shared" si="1"/>
        <v>19341553</v>
      </c>
      <c r="H18" s="72">
        <f t="shared" si="1"/>
        <v>28605980</v>
      </c>
      <c r="I18" s="72">
        <f t="shared" si="1"/>
        <v>78203220</v>
      </c>
      <c r="J18" s="72">
        <f t="shared" si="1"/>
        <v>25555071</v>
      </c>
      <c r="K18" s="72">
        <f t="shared" si="1"/>
        <v>29655642</v>
      </c>
      <c r="L18" s="72">
        <f t="shared" si="1"/>
        <v>136783626</v>
      </c>
      <c r="M18" s="72">
        <f t="shared" si="1"/>
        <v>191994339</v>
      </c>
      <c r="N18" s="72">
        <f t="shared" si="1"/>
        <v>28681046</v>
      </c>
      <c r="O18" s="72">
        <f t="shared" si="1"/>
        <v>27281299</v>
      </c>
      <c r="P18" s="72">
        <f t="shared" si="1"/>
        <v>26578708</v>
      </c>
      <c r="Q18" s="72">
        <f t="shared" si="1"/>
        <v>82541053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352738612</v>
      </c>
      <c r="W18" s="72">
        <f t="shared" si="1"/>
        <v>300031149</v>
      </c>
      <c r="X18" s="72">
        <f t="shared" si="1"/>
        <v>52707463</v>
      </c>
      <c r="Y18" s="66">
        <f>+IF(W18&lt;&gt;0,(X18/W18)*100,0)</f>
        <v>17.567330317426475</v>
      </c>
      <c r="Z18" s="73">
        <f t="shared" si="1"/>
        <v>639222611</v>
      </c>
    </row>
    <row r="19" spans="1:26" ht="13.5">
      <c r="A19" s="69" t="s">
        <v>43</v>
      </c>
      <c r="B19" s="74">
        <f>+B10-B18</f>
        <v>-227977474</v>
      </c>
      <c r="C19" s="74">
        <f>+C10-C18</f>
        <v>0</v>
      </c>
      <c r="D19" s="75">
        <f aca="true" t="shared" si="2" ref="D19:Z19">+D10-D18</f>
        <v>-468849</v>
      </c>
      <c r="E19" s="76">
        <f t="shared" si="2"/>
        <v>-222159249</v>
      </c>
      <c r="F19" s="76">
        <f t="shared" si="2"/>
        <v>61178071</v>
      </c>
      <c r="G19" s="76">
        <f t="shared" si="2"/>
        <v>2129918</v>
      </c>
      <c r="H19" s="76">
        <f t="shared" si="2"/>
        <v>-3721825</v>
      </c>
      <c r="I19" s="76">
        <f t="shared" si="2"/>
        <v>59586164</v>
      </c>
      <c r="J19" s="76">
        <f t="shared" si="2"/>
        <v>-1284113</v>
      </c>
      <c r="K19" s="76">
        <f t="shared" si="2"/>
        <v>-4906649</v>
      </c>
      <c r="L19" s="76">
        <f t="shared" si="2"/>
        <v>-61598048</v>
      </c>
      <c r="M19" s="76">
        <f t="shared" si="2"/>
        <v>-67788810</v>
      </c>
      <c r="N19" s="76">
        <f t="shared" si="2"/>
        <v>-3612027</v>
      </c>
      <c r="O19" s="76">
        <f t="shared" si="2"/>
        <v>-2105624</v>
      </c>
      <c r="P19" s="76">
        <f t="shared" si="2"/>
        <v>37797960</v>
      </c>
      <c r="Q19" s="76">
        <f t="shared" si="2"/>
        <v>32080309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23877663</v>
      </c>
      <c r="W19" s="76">
        <f>IF(E10=E18,0,W10-W18)</f>
        <v>43877835</v>
      </c>
      <c r="X19" s="76">
        <f t="shared" si="2"/>
        <v>-20000172</v>
      </c>
      <c r="Y19" s="77">
        <f>+IF(W19&lt;&gt;0,(X19/W19)*100,0)</f>
        <v>-45.58149234117864</v>
      </c>
      <c r="Z19" s="78">
        <f t="shared" si="2"/>
        <v>-222159249</v>
      </c>
    </row>
    <row r="20" spans="1:26" ht="13.5">
      <c r="A20" s="57" t="s">
        <v>44</v>
      </c>
      <c r="B20" s="18">
        <v>103396482</v>
      </c>
      <c r="C20" s="18">
        <v>0</v>
      </c>
      <c r="D20" s="58">
        <v>135241150</v>
      </c>
      <c r="E20" s="59">
        <v>109851338</v>
      </c>
      <c r="F20" s="59">
        <v>39821000</v>
      </c>
      <c r="G20" s="59">
        <v>0</v>
      </c>
      <c r="H20" s="59">
        <v>0</v>
      </c>
      <c r="I20" s="59">
        <v>39821000</v>
      </c>
      <c r="J20" s="59">
        <v>15500000</v>
      </c>
      <c r="K20" s="59">
        <v>0</v>
      </c>
      <c r="L20" s="59">
        <v>15873000</v>
      </c>
      <c r="M20" s="59">
        <v>31373000</v>
      </c>
      <c r="N20" s="59">
        <v>0</v>
      </c>
      <c r="O20" s="59">
        <v>0</v>
      </c>
      <c r="P20" s="59">
        <v>13031555</v>
      </c>
      <c r="Q20" s="59">
        <v>13031555</v>
      </c>
      <c r="R20" s="59">
        <v>0</v>
      </c>
      <c r="S20" s="59">
        <v>0</v>
      </c>
      <c r="T20" s="59">
        <v>0</v>
      </c>
      <c r="U20" s="59">
        <v>0</v>
      </c>
      <c r="V20" s="59">
        <v>84225555</v>
      </c>
      <c r="W20" s="59">
        <v>104997000</v>
      </c>
      <c r="X20" s="59">
        <v>-20771445</v>
      </c>
      <c r="Y20" s="60">
        <v>-19.78</v>
      </c>
      <c r="Z20" s="61">
        <v>109851338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-124580992</v>
      </c>
      <c r="C22" s="85">
        <f>SUM(C19:C21)</f>
        <v>0</v>
      </c>
      <c r="D22" s="86">
        <f aca="true" t="shared" si="3" ref="D22:Z22">SUM(D19:D21)</f>
        <v>134772301</v>
      </c>
      <c r="E22" s="87">
        <f t="shared" si="3"/>
        <v>-112307911</v>
      </c>
      <c r="F22" s="87">
        <f t="shared" si="3"/>
        <v>100999071</v>
      </c>
      <c r="G22" s="87">
        <f t="shared" si="3"/>
        <v>2129918</v>
      </c>
      <c r="H22" s="87">
        <f t="shared" si="3"/>
        <v>-3721825</v>
      </c>
      <c r="I22" s="87">
        <f t="shared" si="3"/>
        <v>99407164</v>
      </c>
      <c r="J22" s="87">
        <f t="shared" si="3"/>
        <v>14215887</v>
      </c>
      <c r="K22" s="87">
        <f t="shared" si="3"/>
        <v>-4906649</v>
      </c>
      <c r="L22" s="87">
        <f t="shared" si="3"/>
        <v>-45725048</v>
      </c>
      <c r="M22" s="87">
        <f t="shared" si="3"/>
        <v>-36415810</v>
      </c>
      <c r="N22" s="87">
        <f t="shared" si="3"/>
        <v>-3612027</v>
      </c>
      <c r="O22" s="87">
        <f t="shared" si="3"/>
        <v>-2105624</v>
      </c>
      <c r="P22" s="87">
        <f t="shared" si="3"/>
        <v>50829515</v>
      </c>
      <c r="Q22" s="87">
        <f t="shared" si="3"/>
        <v>45111864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108103218</v>
      </c>
      <c r="W22" s="87">
        <f t="shared" si="3"/>
        <v>148874835</v>
      </c>
      <c r="X22" s="87">
        <f t="shared" si="3"/>
        <v>-40771617</v>
      </c>
      <c r="Y22" s="88">
        <f>+IF(W22&lt;&gt;0,(X22/W22)*100,0)</f>
        <v>-27.386506927110954</v>
      </c>
      <c r="Z22" s="89">
        <f t="shared" si="3"/>
        <v>-112307911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-124580992</v>
      </c>
      <c r="C24" s="74">
        <f>SUM(C22:C23)</f>
        <v>0</v>
      </c>
      <c r="D24" s="75">
        <f aca="true" t="shared" si="4" ref="D24:Z24">SUM(D22:D23)</f>
        <v>134772301</v>
      </c>
      <c r="E24" s="76">
        <f t="shared" si="4"/>
        <v>-112307911</v>
      </c>
      <c r="F24" s="76">
        <f t="shared" si="4"/>
        <v>100999071</v>
      </c>
      <c r="G24" s="76">
        <f t="shared" si="4"/>
        <v>2129918</v>
      </c>
      <c r="H24" s="76">
        <f t="shared" si="4"/>
        <v>-3721825</v>
      </c>
      <c r="I24" s="76">
        <f t="shared" si="4"/>
        <v>99407164</v>
      </c>
      <c r="J24" s="76">
        <f t="shared" si="4"/>
        <v>14215887</v>
      </c>
      <c r="K24" s="76">
        <f t="shared" si="4"/>
        <v>-4906649</v>
      </c>
      <c r="L24" s="76">
        <f t="shared" si="4"/>
        <v>-45725048</v>
      </c>
      <c r="M24" s="76">
        <f t="shared" si="4"/>
        <v>-36415810</v>
      </c>
      <c r="N24" s="76">
        <f t="shared" si="4"/>
        <v>-3612027</v>
      </c>
      <c r="O24" s="76">
        <f t="shared" si="4"/>
        <v>-2105624</v>
      </c>
      <c r="P24" s="76">
        <f t="shared" si="4"/>
        <v>50829515</v>
      </c>
      <c r="Q24" s="76">
        <f t="shared" si="4"/>
        <v>45111864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108103218</v>
      </c>
      <c r="W24" s="76">
        <f t="shared" si="4"/>
        <v>148874835</v>
      </c>
      <c r="X24" s="76">
        <f t="shared" si="4"/>
        <v>-40771617</v>
      </c>
      <c r="Y24" s="77">
        <f>+IF(W24&lt;&gt;0,(X24/W24)*100,0)</f>
        <v>-27.386506927110954</v>
      </c>
      <c r="Z24" s="78">
        <f t="shared" si="4"/>
        <v>-112307911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59018960</v>
      </c>
      <c r="C27" s="21">
        <v>0</v>
      </c>
      <c r="D27" s="98">
        <v>166241150</v>
      </c>
      <c r="E27" s="99">
        <v>133755324</v>
      </c>
      <c r="F27" s="99">
        <v>2538878</v>
      </c>
      <c r="G27" s="99">
        <v>2947839</v>
      </c>
      <c r="H27" s="99">
        <v>4635976</v>
      </c>
      <c r="I27" s="99">
        <v>10122693</v>
      </c>
      <c r="J27" s="99">
        <v>3395824</v>
      </c>
      <c r="K27" s="99">
        <v>4955213</v>
      </c>
      <c r="L27" s="99">
        <v>9742050</v>
      </c>
      <c r="M27" s="99">
        <v>18093087</v>
      </c>
      <c r="N27" s="99">
        <v>937841</v>
      </c>
      <c r="O27" s="99">
        <v>4850430</v>
      </c>
      <c r="P27" s="99">
        <v>7656554</v>
      </c>
      <c r="Q27" s="99">
        <v>13444825</v>
      </c>
      <c r="R27" s="99">
        <v>0</v>
      </c>
      <c r="S27" s="99">
        <v>0</v>
      </c>
      <c r="T27" s="99">
        <v>0</v>
      </c>
      <c r="U27" s="99">
        <v>0</v>
      </c>
      <c r="V27" s="99">
        <v>41660605</v>
      </c>
      <c r="W27" s="99">
        <v>100316493</v>
      </c>
      <c r="X27" s="99">
        <v>-58655888</v>
      </c>
      <c r="Y27" s="100">
        <v>-58.47</v>
      </c>
      <c r="Z27" s="101">
        <v>133755324</v>
      </c>
    </row>
    <row r="28" spans="1:26" ht="13.5">
      <c r="A28" s="102" t="s">
        <v>44</v>
      </c>
      <c r="B28" s="18">
        <v>45743759</v>
      </c>
      <c r="C28" s="18">
        <v>0</v>
      </c>
      <c r="D28" s="58">
        <v>135241150</v>
      </c>
      <c r="E28" s="59">
        <v>126763428</v>
      </c>
      <c r="F28" s="59">
        <v>2538878</v>
      </c>
      <c r="G28" s="59">
        <v>2947839</v>
      </c>
      <c r="H28" s="59">
        <v>4635976</v>
      </c>
      <c r="I28" s="59">
        <v>10122693</v>
      </c>
      <c r="J28" s="59">
        <v>3395824</v>
      </c>
      <c r="K28" s="59">
        <v>4955213</v>
      </c>
      <c r="L28" s="59">
        <v>9742050</v>
      </c>
      <c r="M28" s="59">
        <v>18093087</v>
      </c>
      <c r="N28" s="59">
        <v>937841</v>
      </c>
      <c r="O28" s="59">
        <v>4850430</v>
      </c>
      <c r="P28" s="59">
        <v>7656554</v>
      </c>
      <c r="Q28" s="59">
        <v>13444825</v>
      </c>
      <c r="R28" s="59">
        <v>0</v>
      </c>
      <c r="S28" s="59">
        <v>0</v>
      </c>
      <c r="T28" s="59">
        <v>0</v>
      </c>
      <c r="U28" s="59">
        <v>0</v>
      </c>
      <c r="V28" s="59">
        <v>41660605</v>
      </c>
      <c r="W28" s="59">
        <v>95072571</v>
      </c>
      <c r="X28" s="59">
        <v>-53411966</v>
      </c>
      <c r="Y28" s="60">
        <v>-56.18</v>
      </c>
      <c r="Z28" s="61">
        <v>126763428</v>
      </c>
    </row>
    <row r="29" spans="1:26" ht="13.5">
      <c r="A29" s="57" t="s">
        <v>103</v>
      </c>
      <c r="B29" s="18">
        <v>90000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7903121</v>
      </c>
      <c r="C30" s="18">
        <v>0</v>
      </c>
      <c r="D30" s="58">
        <v>31000000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5282080</v>
      </c>
      <c r="C31" s="18">
        <v>0</v>
      </c>
      <c r="D31" s="58">
        <v>0</v>
      </c>
      <c r="E31" s="59">
        <v>6991896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5243922</v>
      </c>
      <c r="X31" s="59">
        <v>-5243922</v>
      </c>
      <c r="Y31" s="60">
        <v>-100</v>
      </c>
      <c r="Z31" s="61">
        <v>6991896</v>
      </c>
    </row>
    <row r="32" spans="1:26" ht="13.5">
      <c r="A32" s="69" t="s">
        <v>50</v>
      </c>
      <c r="B32" s="21">
        <f>SUM(B28:B31)</f>
        <v>59018960</v>
      </c>
      <c r="C32" s="21">
        <f>SUM(C28:C31)</f>
        <v>0</v>
      </c>
      <c r="D32" s="98">
        <f aca="true" t="shared" si="5" ref="D32:Z32">SUM(D28:D31)</f>
        <v>166241150</v>
      </c>
      <c r="E32" s="99">
        <f t="shared" si="5"/>
        <v>133755324</v>
      </c>
      <c r="F32" s="99">
        <f t="shared" si="5"/>
        <v>2538878</v>
      </c>
      <c r="G32" s="99">
        <f t="shared" si="5"/>
        <v>2947839</v>
      </c>
      <c r="H32" s="99">
        <f t="shared" si="5"/>
        <v>4635976</v>
      </c>
      <c r="I32" s="99">
        <f t="shared" si="5"/>
        <v>10122693</v>
      </c>
      <c r="J32" s="99">
        <f t="shared" si="5"/>
        <v>3395824</v>
      </c>
      <c r="K32" s="99">
        <f t="shared" si="5"/>
        <v>4955213</v>
      </c>
      <c r="L32" s="99">
        <f t="shared" si="5"/>
        <v>9742050</v>
      </c>
      <c r="M32" s="99">
        <f t="shared" si="5"/>
        <v>18093087</v>
      </c>
      <c r="N32" s="99">
        <f t="shared" si="5"/>
        <v>937841</v>
      </c>
      <c r="O32" s="99">
        <f t="shared" si="5"/>
        <v>4850430</v>
      </c>
      <c r="P32" s="99">
        <f t="shared" si="5"/>
        <v>7656554</v>
      </c>
      <c r="Q32" s="99">
        <f t="shared" si="5"/>
        <v>13444825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41660605</v>
      </c>
      <c r="W32" s="99">
        <f t="shared" si="5"/>
        <v>100316493</v>
      </c>
      <c r="X32" s="99">
        <f t="shared" si="5"/>
        <v>-58655888</v>
      </c>
      <c r="Y32" s="100">
        <f>+IF(W32&lt;&gt;0,(X32/W32)*100,0)</f>
        <v>-58.47083190996321</v>
      </c>
      <c r="Z32" s="101">
        <f t="shared" si="5"/>
        <v>133755324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209948583</v>
      </c>
      <c r="C35" s="18">
        <v>0</v>
      </c>
      <c r="D35" s="58">
        <v>275496974</v>
      </c>
      <c r="E35" s="59">
        <v>280496974</v>
      </c>
      <c r="F35" s="59">
        <v>419031753</v>
      </c>
      <c r="G35" s="59">
        <v>424924347</v>
      </c>
      <c r="H35" s="59">
        <v>417621739</v>
      </c>
      <c r="I35" s="59">
        <v>417621739</v>
      </c>
      <c r="J35" s="59">
        <v>422377704</v>
      </c>
      <c r="K35" s="59">
        <v>413640258</v>
      </c>
      <c r="L35" s="59">
        <v>427490658</v>
      </c>
      <c r="M35" s="59">
        <v>427490658</v>
      </c>
      <c r="N35" s="59">
        <v>429395676</v>
      </c>
      <c r="O35" s="59">
        <v>435035248</v>
      </c>
      <c r="P35" s="59">
        <v>450361488</v>
      </c>
      <c r="Q35" s="59">
        <v>450361488</v>
      </c>
      <c r="R35" s="59">
        <v>0</v>
      </c>
      <c r="S35" s="59">
        <v>0</v>
      </c>
      <c r="T35" s="59">
        <v>0</v>
      </c>
      <c r="U35" s="59">
        <v>0</v>
      </c>
      <c r="V35" s="59">
        <v>450361488</v>
      </c>
      <c r="W35" s="59">
        <v>210372731</v>
      </c>
      <c r="X35" s="59">
        <v>239988757</v>
      </c>
      <c r="Y35" s="60">
        <v>114.08</v>
      </c>
      <c r="Z35" s="61">
        <v>280496974</v>
      </c>
    </row>
    <row r="36" spans="1:26" ht="13.5">
      <c r="A36" s="57" t="s">
        <v>53</v>
      </c>
      <c r="B36" s="18">
        <v>3204681528</v>
      </c>
      <c r="C36" s="18">
        <v>0</v>
      </c>
      <c r="D36" s="58">
        <v>3516868651</v>
      </c>
      <c r="E36" s="59">
        <v>3512868651</v>
      </c>
      <c r="F36" s="59">
        <v>3194666955</v>
      </c>
      <c r="G36" s="59">
        <v>3194666955</v>
      </c>
      <c r="H36" s="59">
        <v>3194666955</v>
      </c>
      <c r="I36" s="59">
        <v>3194666955</v>
      </c>
      <c r="J36" s="59">
        <v>3194666955</v>
      </c>
      <c r="K36" s="59">
        <v>3194666955</v>
      </c>
      <c r="L36" s="59">
        <v>3112748881</v>
      </c>
      <c r="M36" s="59">
        <v>3112748881</v>
      </c>
      <c r="N36" s="59">
        <v>3082951292</v>
      </c>
      <c r="O36" s="59">
        <v>3082951292</v>
      </c>
      <c r="P36" s="59">
        <v>3082951292</v>
      </c>
      <c r="Q36" s="59">
        <v>3082951292</v>
      </c>
      <c r="R36" s="59">
        <v>0</v>
      </c>
      <c r="S36" s="59">
        <v>0</v>
      </c>
      <c r="T36" s="59">
        <v>0</v>
      </c>
      <c r="U36" s="59">
        <v>0</v>
      </c>
      <c r="V36" s="59">
        <v>3082951292</v>
      </c>
      <c r="W36" s="59">
        <v>2634651488</v>
      </c>
      <c r="X36" s="59">
        <v>448299804</v>
      </c>
      <c r="Y36" s="60">
        <v>17.02</v>
      </c>
      <c r="Z36" s="61">
        <v>3512868651</v>
      </c>
    </row>
    <row r="37" spans="1:26" ht="13.5">
      <c r="A37" s="57" t="s">
        <v>54</v>
      </c>
      <c r="B37" s="18">
        <v>128395960</v>
      </c>
      <c r="C37" s="18">
        <v>0</v>
      </c>
      <c r="D37" s="58">
        <v>19988605</v>
      </c>
      <c r="E37" s="59">
        <v>41744645</v>
      </c>
      <c r="F37" s="59">
        <v>67768617</v>
      </c>
      <c r="G37" s="59">
        <v>76026587</v>
      </c>
      <c r="H37" s="59">
        <v>71961894</v>
      </c>
      <c r="I37" s="59">
        <v>71961894</v>
      </c>
      <c r="J37" s="59">
        <v>89696471</v>
      </c>
      <c r="K37" s="59">
        <v>49961041</v>
      </c>
      <c r="L37" s="59">
        <v>137622881</v>
      </c>
      <c r="M37" s="59">
        <v>137622881</v>
      </c>
      <c r="N37" s="59">
        <v>63656421</v>
      </c>
      <c r="O37" s="59">
        <v>92457833</v>
      </c>
      <c r="P37" s="59">
        <v>79776146</v>
      </c>
      <c r="Q37" s="59">
        <v>79776146</v>
      </c>
      <c r="R37" s="59">
        <v>0</v>
      </c>
      <c r="S37" s="59">
        <v>0</v>
      </c>
      <c r="T37" s="59">
        <v>0</v>
      </c>
      <c r="U37" s="59">
        <v>0</v>
      </c>
      <c r="V37" s="59">
        <v>79776146</v>
      </c>
      <c r="W37" s="59">
        <v>31308484</v>
      </c>
      <c r="X37" s="59">
        <v>48467662</v>
      </c>
      <c r="Y37" s="60">
        <v>154.81</v>
      </c>
      <c r="Z37" s="61">
        <v>41744645</v>
      </c>
    </row>
    <row r="38" spans="1:26" ht="13.5">
      <c r="A38" s="57" t="s">
        <v>55</v>
      </c>
      <c r="B38" s="18">
        <v>94573162</v>
      </c>
      <c r="C38" s="18">
        <v>0</v>
      </c>
      <c r="D38" s="58">
        <v>6000000</v>
      </c>
      <c r="E38" s="59">
        <v>7800000</v>
      </c>
      <c r="F38" s="59">
        <v>95082162</v>
      </c>
      <c r="G38" s="59">
        <v>95082162</v>
      </c>
      <c r="H38" s="59">
        <v>95082162</v>
      </c>
      <c r="I38" s="59">
        <v>95082162</v>
      </c>
      <c r="J38" s="59">
        <v>95082162</v>
      </c>
      <c r="K38" s="59">
        <v>95082162</v>
      </c>
      <c r="L38" s="59">
        <v>0</v>
      </c>
      <c r="M38" s="59">
        <v>0</v>
      </c>
      <c r="N38" s="59">
        <v>93689290</v>
      </c>
      <c r="O38" s="59">
        <v>93561853</v>
      </c>
      <c r="P38" s="59">
        <v>93561853</v>
      </c>
      <c r="Q38" s="59">
        <v>93561853</v>
      </c>
      <c r="R38" s="59">
        <v>0</v>
      </c>
      <c r="S38" s="59">
        <v>0</v>
      </c>
      <c r="T38" s="59">
        <v>0</v>
      </c>
      <c r="U38" s="59">
        <v>0</v>
      </c>
      <c r="V38" s="59">
        <v>93561853</v>
      </c>
      <c r="W38" s="59">
        <v>5850000</v>
      </c>
      <c r="X38" s="59">
        <v>87711853</v>
      </c>
      <c r="Y38" s="60">
        <v>1499.35</v>
      </c>
      <c r="Z38" s="61">
        <v>7800000</v>
      </c>
    </row>
    <row r="39" spans="1:26" ht="13.5">
      <c r="A39" s="57" t="s">
        <v>56</v>
      </c>
      <c r="B39" s="18">
        <v>3191660989</v>
      </c>
      <c r="C39" s="18">
        <v>0</v>
      </c>
      <c r="D39" s="58">
        <v>3766377020</v>
      </c>
      <c r="E39" s="59">
        <v>3743820980</v>
      </c>
      <c r="F39" s="59">
        <v>3450847929</v>
      </c>
      <c r="G39" s="59">
        <v>3448482553</v>
      </c>
      <c r="H39" s="59">
        <v>3445244638</v>
      </c>
      <c r="I39" s="59">
        <v>3445244638</v>
      </c>
      <c r="J39" s="59">
        <v>3432266025</v>
      </c>
      <c r="K39" s="59">
        <v>3463264010</v>
      </c>
      <c r="L39" s="59">
        <v>3402616658</v>
      </c>
      <c r="M39" s="59">
        <v>3402616658</v>
      </c>
      <c r="N39" s="59">
        <v>3355001257</v>
      </c>
      <c r="O39" s="59">
        <v>3331966854</v>
      </c>
      <c r="P39" s="59">
        <v>3359974781</v>
      </c>
      <c r="Q39" s="59">
        <v>3359974781</v>
      </c>
      <c r="R39" s="59">
        <v>0</v>
      </c>
      <c r="S39" s="59">
        <v>0</v>
      </c>
      <c r="T39" s="59">
        <v>0</v>
      </c>
      <c r="U39" s="59">
        <v>0</v>
      </c>
      <c r="V39" s="59">
        <v>3359974781</v>
      </c>
      <c r="W39" s="59">
        <v>2807865735</v>
      </c>
      <c r="X39" s="59">
        <v>552109046</v>
      </c>
      <c r="Y39" s="60">
        <v>19.66</v>
      </c>
      <c r="Z39" s="61">
        <v>3743820980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86645233</v>
      </c>
      <c r="C42" s="18">
        <v>0</v>
      </c>
      <c r="D42" s="58">
        <v>142797001</v>
      </c>
      <c r="E42" s="59">
        <v>95051873</v>
      </c>
      <c r="F42" s="59">
        <v>63372058</v>
      </c>
      <c r="G42" s="59">
        <v>-27486734</v>
      </c>
      <c r="H42" s="59">
        <v>-18881769</v>
      </c>
      <c r="I42" s="59">
        <v>17003555</v>
      </c>
      <c r="J42" s="59">
        <v>-3558909</v>
      </c>
      <c r="K42" s="59">
        <v>-13721446</v>
      </c>
      <c r="L42" s="59">
        <v>22290477</v>
      </c>
      <c r="M42" s="59">
        <v>5010122</v>
      </c>
      <c r="N42" s="59">
        <v>-6754318</v>
      </c>
      <c r="O42" s="59">
        <v>5770465</v>
      </c>
      <c r="P42" s="59">
        <v>12175561</v>
      </c>
      <c r="Q42" s="59">
        <v>11191708</v>
      </c>
      <c r="R42" s="59">
        <v>0</v>
      </c>
      <c r="S42" s="59">
        <v>0</v>
      </c>
      <c r="T42" s="59">
        <v>0</v>
      </c>
      <c r="U42" s="59">
        <v>0</v>
      </c>
      <c r="V42" s="59">
        <v>33205385</v>
      </c>
      <c r="W42" s="59">
        <v>70847805</v>
      </c>
      <c r="X42" s="59">
        <v>-37642420</v>
      </c>
      <c r="Y42" s="60">
        <v>-53.13</v>
      </c>
      <c r="Z42" s="61">
        <v>95051873</v>
      </c>
    </row>
    <row r="43" spans="1:26" ht="13.5">
      <c r="A43" s="57" t="s">
        <v>59</v>
      </c>
      <c r="B43" s="18">
        <v>-97077079</v>
      </c>
      <c r="C43" s="18">
        <v>0</v>
      </c>
      <c r="D43" s="58">
        <v>-167506149</v>
      </c>
      <c r="E43" s="59">
        <v>-133755324</v>
      </c>
      <c r="F43" s="59">
        <v>-5894230</v>
      </c>
      <c r="G43" s="59">
        <v>-2947839</v>
      </c>
      <c r="H43" s="59">
        <v>-4635976</v>
      </c>
      <c r="I43" s="59">
        <v>-13478045</v>
      </c>
      <c r="J43" s="59">
        <v>-5395824</v>
      </c>
      <c r="K43" s="59">
        <v>-4955213</v>
      </c>
      <c r="L43" s="59">
        <v>-9742050</v>
      </c>
      <c r="M43" s="59">
        <v>-20093087</v>
      </c>
      <c r="N43" s="59">
        <v>-1256791</v>
      </c>
      <c r="O43" s="59">
        <v>1285891</v>
      </c>
      <c r="P43" s="59">
        <v>-7656555</v>
      </c>
      <c r="Q43" s="59">
        <v>-7627455</v>
      </c>
      <c r="R43" s="59">
        <v>0</v>
      </c>
      <c r="S43" s="59">
        <v>0</v>
      </c>
      <c r="T43" s="59">
        <v>0</v>
      </c>
      <c r="U43" s="59">
        <v>0</v>
      </c>
      <c r="V43" s="59">
        <v>-41198587</v>
      </c>
      <c r="W43" s="59">
        <v>-53765125</v>
      </c>
      <c r="X43" s="59">
        <v>12566538</v>
      </c>
      <c r="Y43" s="60">
        <v>-23.37</v>
      </c>
      <c r="Z43" s="61">
        <v>-133755324</v>
      </c>
    </row>
    <row r="44" spans="1:26" ht="13.5">
      <c r="A44" s="57" t="s">
        <v>60</v>
      </c>
      <c r="B44" s="18">
        <v>-560358</v>
      </c>
      <c r="C44" s="18">
        <v>0</v>
      </c>
      <c r="D44" s="58">
        <v>28505000</v>
      </c>
      <c r="E44" s="59">
        <v>-8966946</v>
      </c>
      <c r="F44" s="59">
        <v>-43560</v>
      </c>
      <c r="G44" s="59">
        <v>-62850</v>
      </c>
      <c r="H44" s="59">
        <v>0</v>
      </c>
      <c r="I44" s="59">
        <v>-106410</v>
      </c>
      <c r="J44" s="59">
        <v>-435749</v>
      </c>
      <c r="K44" s="59">
        <v>-587582</v>
      </c>
      <c r="L44" s="59">
        <v>-1458610</v>
      </c>
      <c r="M44" s="59">
        <v>-2481941</v>
      </c>
      <c r="N44" s="59">
        <v>-410493</v>
      </c>
      <c r="O44" s="59">
        <v>-64758</v>
      </c>
      <c r="P44" s="59">
        <v>-138630</v>
      </c>
      <c r="Q44" s="59">
        <v>-613881</v>
      </c>
      <c r="R44" s="59">
        <v>0</v>
      </c>
      <c r="S44" s="59">
        <v>0</v>
      </c>
      <c r="T44" s="59">
        <v>0</v>
      </c>
      <c r="U44" s="59">
        <v>0</v>
      </c>
      <c r="V44" s="59">
        <v>-3202232</v>
      </c>
      <c r="W44" s="59">
        <v>-2570582</v>
      </c>
      <c r="X44" s="59">
        <v>-631650</v>
      </c>
      <c r="Y44" s="60">
        <v>24.57</v>
      </c>
      <c r="Z44" s="61">
        <v>-8966946</v>
      </c>
    </row>
    <row r="45" spans="1:26" ht="13.5">
      <c r="A45" s="69" t="s">
        <v>61</v>
      </c>
      <c r="B45" s="21">
        <v>-2656848</v>
      </c>
      <c r="C45" s="21">
        <v>0</v>
      </c>
      <c r="D45" s="98">
        <v>-10713845</v>
      </c>
      <c r="E45" s="99">
        <v>-32079882</v>
      </c>
      <c r="F45" s="99">
        <v>59531295</v>
      </c>
      <c r="G45" s="99">
        <v>29033872</v>
      </c>
      <c r="H45" s="99">
        <v>5516127</v>
      </c>
      <c r="I45" s="99">
        <v>5516127</v>
      </c>
      <c r="J45" s="99">
        <v>-3874355</v>
      </c>
      <c r="K45" s="99">
        <v>-23138596</v>
      </c>
      <c r="L45" s="99">
        <v>-12048779</v>
      </c>
      <c r="M45" s="99">
        <v>-12048779</v>
      </c>
      <c r="N45" s="99">
        <v>-20470381</v>
      </c>
      <c r="O45" s="99">
        <v>-13478783</v>
      </c>
      <c r="P45" s="99">
        <v>-9098407</v>
      </c>
      <c r="Q45" s="99">
        <v>-9098407</v>
      </c>
      <c r="R45" s="99">
        <v>0</v>
      </c>
      <c r="S45" s="99">
        <v>0</v>
      </c>
      <c r="T45" s="99">
        <v>0</v>
      </c>
      <c r="U45" s="99">
        <v>0</v>
      </c>
      <c r="V45" s="99">
        <v>-9098407</v>
      </c>
      <c r="W45" s="99">
        <v>30102613</v>
      </c>
      <c r="X45" s="99">
        <v>-39201020</v>
      </c>
      <c r="Y45" s="100">
        <v>-130.22</v>
      </c>
      <c r="Z45" s="101">
        <v>-32079882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36218176</v>
      </c>
      <c r="C49" s="51">
        <v>0</v>
      </c>
      <c r="D49" s="128">
        <v>15338470</v>
      </c>
      <c r="E49" s="53">
        <v>14447843</v>
      </c>
      <c r="F49" s="53">
        <v>0</v>
      </c>
      <c r="G49" s="53">
        <v>0</v>
      </c>
      <c r="H49" s="53">
        <v>0</v>
      </c>
      <c r="I49" s="53">
        <v>13700615</v>
      </c>
      <c r="J49" s="53">
        <v>0</v>
      </c>
      <c r="K49" s="53">
        <v>0</v>
      </c>
      <c r="L49" s="53">
        <v>0</v>
      </c>
      <c r="M49" s="53">
        <v>13213536</v>
      </c>
      <c r="N49" s="53">
        <v>0</v>
      </c>
      <c r="O49" s="53">
        <v>0</v>
      </c>
      <c r="P49" s="53">
        <v>0</v>
      </c>
      <c r="Q49" s="53">
        <v>13979482</v>
      </c>
      <c r="R49" s="53">
        <v>0</v>
      </c>
      <c r="S49" s="53">
        <v>0</v>
      </c>
      <c r="T49" s="53">
        <v>0</v>
      </c>
      <c r="U49" s="53">
        <v>0</v>
      </c>
      <c r="V49" s="53">
        <v>64015291</v>
      </c>
      <c r="W49" s="53">
        <v>240353805</v>
      </c>
      <c r="X49" s="53">
        <v>411267218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1596374</v>
      </c>
      <c r="C51" s="51">
        <v>0</v>
      </c>
      <c r="D51" s="128">
        <v>2282662</v>
      </c>
      <c r="E51" s="53">
        <v>1324045</v>
      </c>
      <c r="F51" s="53">
        <v>0</v>
      </c>
      <c r="G51" s="53">
        <v>0</v>
      </c>
      <c r="H51" s="53">
        <v>0</v>
      </c>
      <c r="I51" s="53">
        <v>1351708</v>
      </c>
      <c r="J51" s="53">
        <v>0</v>
      </c>
      <c r="K51" s="53">
        <v>0</v>
      </c>
      <c r="L51" s="53">
        <v>0</v>
      </c>
      <c r="M51" s="53">
        <v>1211209</v>
      </c>
      <c r="N51" s="53">
        <v>0</v>
      </c>
      <c r="O51" s="53">
        <v>0</v>
      </c>
      <c r="P51" s="53">
        <v>0</v>
      </c>
      <c r="Q51" s="53">
        <v>1525586</v>
      </c>
      <c r="R51" s="53">
        <v>0</v>
      </c>
      <c r="S51" s="53">
        <v>0</v>
      </c>
      <c r="T51" s="53">
        <v>0</v>
      </c>
      <c r="U51" s="53">
        <v>0</v>
      </c>
      <c r="V51" s="53">
        <v>2033414</v>
      </c>
      <c r="W51" s="53">
        <v>29738740</v>
      </c>
      <c r="X51" s="53">
        <v>41063738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69.5709767708799</v>
      </c>
      <c r="C58" s="5">
        <f>IF(C67=0,0,+(C76/C67)*100)</f>
        <v>0</v>
      </c>
      <c r="D58" s="6">
        <f aca="true" t="shared" si="6" ref="D58:Z58">IF(D67=0,0,+(D76/D67)*100)</f>
        <v>80.00000101433288</v>
      </c>
      <c r="E58" s="7">
        <f t="shared" si="6"/>
        <v>80.73448003760849</v>
      </c>
      <c r="F58" s="7">
        <f t="shared" si="6"/>
        <v>30.04692393265747</v>
      </c>
      <c r="G58" s="7">
        <f t="shared" si="6"/>
        <v>43.835024811205486</v>
      </c>
      <c r="H58" s="7">
        <f t="shared" si="6"/>
        <v>37.510620863541284</v>
      </c>
      <c r="I58" s="7">
        <f t="shared" si="6"/>
        <v>36.838971583941806</v>
      </c>
      <c r="J58" s="7">
        <f t="shared" si="6"/>
        <v>50.87720800911034</v>
      </c>
      <c r="K58" s="7">
        <f t="shared" si="6"/>
        <v>62.16348224510027</v>
      </c>
      <c r="L58" s="7">
        <f t="shared" si="6"/>
        <v>30.101622698667896</v>
      </c>
      <c r="M58" s="7">
        <f t="shared" si="6"/>
        <v>47.64994877452934</v>
      </c>
      <c r="N58" s="7">
        <f t="shared" si="6"/>
        <v>32.90390608931633</v>
      </c>
      <c r="O58" s="7">
        <f t="shared" si="6"/>
        <v>83.57466633505231</v>
      </c>
      <c r="P58" s="7">
        <f t="shared" si="6"/>
        <v>29.896047200804993</v>
      </c>
      <c r="Q58" s="7">
        <f t="shared" si="6"/>
        <v>48.59407099865038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44.53210508717438</v>
      </c>
      <c r="W58" s="7">
        <f t="shared" si="6"/>
        <v>49.72021086295925</v>
      </c>
      <c r="X58" s="7">
        <f t="shared" si="6"/>
        <v>0</v>
      </c>
      <c r="Y58" s="7">
        <f t="shared" si="6"/>
        <v>0</v>
      </c>
      <c r="Z58" s="8">
        <f t="shared" si="6"/>
        <v>80.73448003760849</v>
      </c>
    </row>
    <row r="59" spans="1:26" ht="13.5">
      <c r="A59" s="36" t="s">
        <v>31</v>
      </c>
      <c r="B59" s="9">
        <f aca="true" t="shared" si="7" ref="B59:Z66">IF(B68=0,0,+(B77/B68)*100)</f>
        <v>70.96664444789641</v>
      </c>
      <c r="C59" s="9">
        <f t="shared" si="7"/>
        <v>0</v>
      </c>
      <c r="D59" s="2">
        <f t="shared" si="7"/>
        <v>79.99999630167189</v>
      </c>
      <c r="E59" s="10">
        <f t="shared" si="7"/>
        <v>69.50694773942755</v>
      </c>
      <c r="F59" s="10">
        <f t="shared" si="7"/>
        <v>23.82525900095689</v>
      </c>
      <c r="G59" s="10">
        <f t="shared" si="7"/>
        <v>35.826866264267316</v>
      </c>
      <c r="H59" s="10">
        <f t="shared" si="7"/>
        <v>22.713243168880872</v>
      </c>
      <c r="I59" s="10">
        <f t="shared" si="7"/>
        <v>26.62764660370111</v>
      </c>
      <c r="J59" s="10">
        <f t="shared" si="7"/>
        <v>98.2550773110798</v>
      </c>
      <c r="K59" s="10">
        <f t="shared" si="7"/>
        <v>73.01690996471413</v>
      </c>
      <c r="L59" s="10">
        <f t="shared" si="7"/>
        <v>19.277753929315615</v>
      </c>
      <c r="M59" s="10">
        <f t="shared" si="7"/>
        <v>63.27226024206938</v>
      </c>
      <c r="N59" s="10">
        <f t="shared" si="7"/>
        <v>33.47497525909896</v>
      </c>
      <c r="O59" s="10">
        <f t="shared" si="7"/>
        <v>242.4149060845302</v>
      </c>
      <c r="P59" s="10">
        <f t="shared" si="7"/>
        <v>21.628051677178664</v>
      </c>
      <c r="Q59" s="10">
        <f t="shared" si="7"/>
        <v>99.24444262422567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64.91878881011456</v>
      </c>
      <c r="W59" s="10">
        <f t="shared" si="7"/>
        <v>61.14396422314549</v>
      </c>
      <c r="X59" s="10">
        <f t="shared" si="7"/>
        <v>0</v>
      </c>
      <c r="Y59" s="10">
        <f t="shared" si="7"/>
        <v>0</v>
      </c>
      <c r="Z59" s="11">
        <f t="shared" si="7"/>
        <v>69.50694773942755</v>
      </c>
    </row>
    <row r="60" spans="1:26" ht="13.5">
      <c r="A60" s="37" t="s">
        <v>32</v>
      </c>
      <c r="B60" s="12">
        <f t="shared" si="7"/>
        <v>65.5548278398712</v>
      </c>
      <c r="C60" s="12">
        <f t="shared" si="7"/>
        <v>0</v>
      </c>
      <c r="D60" s="3">
        <f t="shared" si="7"/>
        <v>80.00000310048749</v>
      </c>
      <c r="E60" s="13">
        <f t="shared" si="7"/>
        <v>81.2235658036415</v>
      </c>
      <c r="F60" s="13">
        <f t="shared" si="7"/>
        <v>35.9111492023276</v>
      </c>
      <c r="G60" s="13">
        <f t="shared" si="7"/>
        <v>50.00552580607217</v>
      </c>
      <c r="H60" s="13">
        <f t="shared" si="7"/>
        <v>45.77289378428414</v>
      </c>
      <c r="I60" s="13">
        <f t="shared" si="7"/>
        <v>43.70445969403454</v>
      </c>
      <c r="J60" s="13">
        <f t="shared" si="7"/>
        <v>41.50090805343153</v>
      </c>
      <c r="K60" s="13">
        <f t="shared" si="7"/>
        <v>66.27969755124073</v>
      </c>
      <c r="L60" s="13">
        <f t="shared" si="7"/>
        <v>37.44603536120433</v>
      </c>
      <c r="M60" s="13">
        <f t="shared" si="7"/>
        <v>48.25927989064615</v>
      </c>
      <c r="N60" s="13">
        <f t="shared" si="7"/>
        <v>36.59266653444227</v>
      </c>
      <c r="O60" s="13">
        <f t="shared" si="7"/>
        <v>42.53822798040975</v>
      </c>
      <c r="P60" s="13">
        <f t="shared" si="7"/>
        <v>35.84455219070238</v>
      </c>
      <c r="Q60" s="13">
        <f t="shared" si="7"/>
        <v>38.25653459762526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43.343053005402</v>
      </c>
      <c r="W60" s="13">
        <f t="shared" si="7"/>
        <v>48.76725968877557</v>
      </c>
      <c r="X60" s="13">
        <f t="shared" si="7"/>
        <v>0</v>
      </c>
      <c r="Y60" s="13">
        <f t="shared" si="7"/>
        <v>0</v>
      </c>
      <c r="Z60" s="14">
        <f t="shared" si="7"/>
        <v>81.2235658036415</v>
      </c>
    </row>
    <row r="61" spans="1:26" ht="13.5">
      <c r="A61" s="38" t="s">
        <v>106</v>
      </c>
      <c r="B61" s="12">
        <f t="shared" si="7"/>
        <v>69.81668412224974</v>
      </c>
      <c r="C61" s="12">
        <f t="shared" si="7"/>
        <v>0</v>
      </c>
      <c r="D61" s="3">
        <f t="shared" si="7"/>
        <v>82.74256696252557</v>
      </c>
      <c r="E61" s="13">
        <f t="shared" si="7"/>
        <v>57.234074861393445</v>
      </c>
      <c r="F61" s="13">
        <f t="shared" si="7"/>
        <v>65.50947706253244</v>
      </c>
      <c r="G61" s="13">
        <f t="shared" si="7"/>
        <v>86.74171169129603</v>
      </c>
      <c r="H61" s="13">
        <f t="shared" si="7"/>
        <v>97.7473731535304</v>
      </c>
      <c r="I61" s="13">
        <f t="shared" si="7"/>
        <v>82.59598746214813</v>
      </c>
      <c r="J61" s="13">
        <f t="shared" si="7"/>
        <v>88.09473925614223</v>
      </c>
      <c r="K61" s="13">
        <f t="shared" si="7"/>
        <v>94.76545167610756</v>
      </c>
      <c r="L61" s="13">
        <f t="shared" si="7"/>
        <v>82.32362554056964</v>
      </c>
      <c r="M61" s="13">
        <f t="shared" si="7"/>
        <v>88.4546205936872</v>
      </c>
      <c r="N61" s="13">
        <f t="shared" si="7"/>
        <v>68.7754135323506</v>
      </c>
      <c r="O61" s="13">
        <f t="shared" si="7"/>
        <v>93.23120869220384</v>
      </c>
      <c r="P61" s="13">
        <f t="shared" si="7"/>
        <v>71.38040108563347</v>
      </c>
      <c r="Q61" s="13">
        <f t="shared" si="7"/>
        <v>76.98091530469473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82.5153444606724</v>
      </c>
      <c r="W61" s="13">
        <f t="shared" si="7"/>
        <v>72.1116837886795</v>
      </c>
      <c r="X61" s="13">
        <f t="shared" si="7"/>
        <v>0</v>
      </c>
      <c r="Y61" s="13">
        <f t="shared" si="7"/>
        <v>0</v>
      </c>
      <c r="Z61" s="14">
        <f t="shared" si="7"/>
        <v>57.234074861393445</v>
      </c>
    </row>
    <row r="62" spans="1:26" ht="13.5">
      <c r="A62" s="38" t="s">
        <v>107</v>
      </c>
      <c r="B62" s="12">
        <f t="shared" si="7"/>
        <v>47.84854512320815</v>
      </c>
      <c r="C62" s="12">
        <f t="shared" si="7"/>
        <v>0</v>
      </c>
      <c r="D62" s="3">
        <f t="shared" si="7"/>
        <v>76.4298097646309</v>
      </c>
      <c r="E62" s="13">
        <f t="shared" si="7"/>
        <v>134.1170064904022</v>
      </c>
      <c r="F62" s="13">
        <f t="shared" si="7"/>
        <v>14.111755930074024</v>
      </c>
      <c r="G62" s="13">
        <f t="shared" si="7"/>
        <v>21.754894109020416</v>
      </c>
      <c r="H62" s="13">
        <f t="shared" si="7"/>
        <v>15.913430626192019</v>
      </c>
      <c r="I62" s="13">
        <f t="shared" si="7"/>
        <v>16.977570735448086</v>
      </c>
      <c r="J62" s="13">
        <f t="shared" si="7"/>
        <v>15.92611096392011</v>
      </c>
      <c r="K62" s="13">
        <f t="shared" si="7"/>
        <v>17.916782054832456</v>
      </c>
      <c r="L62" s="13">
        <f t="shared" si="7"/>
        <v>17.710728674184587</v>
      </c>
      <c r="M62" s="13">
        <f t="shared" si="7"/>
        <v>17.181979202785236</v>
      </c>
      <c r="N62" s="13">
        <f t="shared" si="7"/>
        <v>19.50243258469647</v>
      </c>
      <c r="O62" s="13">
        <f t="shared" si="7"/>
        <v>17.8107765802851</v>
      </c>
      <c r="P62" s="13">
        <f t="shared" si="7"/>
        <v>14.938351132473432</v>
      </c>
      <c r="Q62" s="13">
        <f t="shared" si="7"/>
        <v>17.41322548445773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17.201112375759994</v>
      </c>
      <c r="W62" s="13">
        <f t="shared" si="7"/>
        <v>28.488360983569628</v>
      </c>
      <c r="X62" s="13">
        <f t="shared" si="7"/>
        <v>0</v>
      </c>
      <c r="Y62" s="13">
        <f t="shared" si="7"/>
        <v>0</v>
      </c>
      <c r="Z62" s="14">
        <f t="shared" si="7"/>
        <v>134.1170064904022</v>
      </c>
    </row>
    <row r="63" spans="1:26" ht="13.5">
      <c r="A63" s="38" t="s">
        <v>108</v>
      </c>
      <c r="B63" s="12">
        <f t="shared" si="7"/>
        <v>93.09588485029415</v>
      </c>
      <c r="C63" s="12">
        <f t="shared" si="7"/>
        <v>0</v>
      </c>
      <c r="D63" s="3">
        <f t="shared" si="7"/>
        <v>80.00001624574928</v>
      </c>
      <c r="E63" s="13">
        <f t="shared" si="7"/>
        <v>54.62783265873657</v>
      </c>
      <c r="F63" s="13">
        <f t="shared" si="7"/>
        <v>14.403062221080143</v>
      </c>
      <c r="G63" s="13">
        <f t="shared" si="7"/>
        <v>21.39409982207917</v>
      </c>
      <c r="H63" s="13">
        <f t="shared" si="7"/>
        <v>19.496959818676856</v>
      </c>
      <c r="I63" s="13">
        <f t="shared" si="7"/>
        <v>18.333147197898732</v>
      </c>
      <c r="J63" s="13">
        <f t="shared" si="7"/>
        <v>16.699860568761505</v>
      </c>
      <c r="K63" s="13">
        <f t="shared" si="7"/>
        <v>16.989546081055057</v>
      </c>
      <c r="L63" s="13">
        <f t="shared" si="7"/>
        <v>13.787880254561541</v>
      </c>
      <c r="M63" s="13">
        <f t="shared" si="7"/>
        <v>15.825045057540846</v>
      </c>
      <c r="N63" s="13">
        <f t="shared" si="7"/>
        <v>15.335272313192272</v>
      </c>
      <c r="O63" s="13">
        <f t="shared" si="7"/>
        <v>18.394485678607992</v>
      </c>
      <c r="P63" s="13">
        <f t="shared" si="7"/>
        <v>15.8611211492618</v>
      </c>
      <c r="Q63" s="13">
        <f t="shared" si="7"/>
        <v>16.53307542064012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16.855529061097073</v>
      </c>
      <c r="W63" s="13">
        <f t="shared" si="7"/>
        <v>27.69791884827846</v>
      </c>
      <c r="X63" s="13">
        <f t="shared" si="7"/>
        <v>0</v>
      </c>
      <c r="Y63" s="13">
        <f t="shared" si="7"/>
        <v>0</v>
      </c>
      <c r="Z63" s="14">
        <f t="shared" si="7"/>
        <v>54.62783265873657</v>
      </c>
    </row>
    <row r="64" spans="1:26" ht="13.5">
      <c r="A64" s="38" t="s">
        <v>109</v>
      </c>
      <c r="B64" s="12">
        <f t="shared" si="7"/>
        <v>61.55676645231232</v>
      </c>
      <c r="C64" s="12">
        <f t="shared" si="7"/>
        <v>0</v>
      </c>
      <c r="D64" s="3">
        <f t="shared" si="7"/>
        <v>80.00000219258354</v>
      </c>
      <c r="E64" s="13">
        <f t="shared" si="7"/>
        <v>58.21323472270491</v>
      </c>
      <c r="F64" s="13">
        <f t="shared" si="7"/>
        <v>13.38779656969551</v>
      </c>
      <c r="G64" s="13">
        <f t="shared" si="7"/>
        <v>20.59728380627256</v>
      </c>
      <c r="H64" s="13">
        <f t="shared" si="7"/>
        <v>16.427439124174946</v>
      </c>
      <c r="I64" s="13">
        <f t="shared" si="7"/>
        <v>16.615383381980685</v>
      </c>
      <c r="J64" s="13">
        <f t="shared" si="7"/>
        <v>14.52706488941667</v>
      </c>
      <c r="K64" s="13">
        <f t="shared" si="7"/>
        <v>130.48631869319283</v>
      </c>
      <c r="L64" s="13">
        <f t="shared" si="7"/>
        <v>12.96896602772028</v>
      </c>
      <c r="M64" s="13">
        <f t="shared" si="7"/>
        <v>52.66682243984198</v>
      </c>
      <c r="N64" s="13">
        <f t="shared" si="7"/>
        <v>13.912348329242436</v>
      </c>
      <c r="O64" s="13">
        <f t="shared" si="7"/>
        <v>14.327103817474478</v>
      </c>
      <c r="P64" s="13">
        <f t="shared" si="7"/>
        <v>14.91590797087112</v>
      </c>
      <c r="Q64" s="13">
        <f t="shared" si="7"/>
        <v>14.38489112097679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28.257976328240353</v>
      </c>
      <c r="W64" s="13">
        <f t="shared" si="7"/>
        <v>47.955922501365656</v>
      </c>
      <c r="X64" s="13">
        <f t="shared" si="7"/>
        <v>0</v>
      </c>
      <c r="Y64" s="13">
        <f t="shared" si="7"/>
        <v>0</v>
      </c>
      <c r="Z64" s="14">
        <f t="shared" si="7"/>
        <v>58.21323472270491</v>
      </c>
    </row>
    <row r="65" spans="1:26" ht="13.5">
      <c r="A65" s="38" t="s">
        <v>110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100</v>
      </c>
      <c r="C66" s="15">
        <f t="shared" si="7"/>
        <v>0</v>
      </c>
      <c r="D66" s="4">
        <f t="shared" si="7"/>
        <v>79.99999531805322</v>
      </c>
      <c r="E66" s="16">
        <f t="shared" si="7"/>
        <v>100.00000375511202</v>
      </c>
      <c r="F66" s="16">
        <f t="shared" si="7"/>
        <v>0</v>
      </c>
      <c r="G66" s="16">
        <f t="shared" si="7"/>
        <v>15.206295099710157</v>
      </c>
      <c r="H66" s="16">
        <f t="shared" si="7"/>
        <v>11.135051568353555</v>
      </c>
      <c r="I66" s="16">
        <f t="shared" si="7"/>
        <v>8.807491626645998</v>
      </c>
      <c r="J66" s="16">
        <f t="shared" si="7"/>
        <v>8.223613173024889</v>
      </c>
      <c r="K66" s="16">
        <f t="shared" si="7"/>
        <v>9.852253088170142</v>
      </c>
      <c r="L66" s="16">
        <f t="shared" si="7"/>
        <v>6.190455570831276</v>
      </c>
      <c r="M66" s="16">
        <f t="shared" si="7"/>
        <v>8.073966128962146</v>
      </c>
      <c r="N66" s="16">
        <f t="shared" si="7"/>
        <v>6.301156241678285</v>
      </c>
      <c r="O66" s="16">
        <f t="shared" si="7"/>
        <v>8.475546189767131</v>
      </c>
      <c r="P66" s="16">
        <f t="shared" si="7"/>
        <v>9.298547804268429</v>
      </c>
      <c r="Q66" s="16">
        <f t="shared" si="7"/>
        <v>8.071702478169508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8.292687286524176</v>
      </c>
      <c r="W66" s="16">
        <f t="shared" si="7"/>
        <v>37.43469960152612</v>
      </c>
      <c r="X66" s="16">
        <f t="shared" si="7"/>
        <v>0</v>
      </c>
      <c r="Y66" s="16">
        <f t="shared" si="7"/>
        <v>0</v>
      </c>
      <c r="Z66" s="17">
        <f t="shared" si="7"/>
        <v>100.00000375511202</v>
      </c>
    </row>
    <row r="67" spans="1:26" ht="13.5" hidden="1">
      <c r="A67" s="40" t="s">
        <v>112</v>
      </c>
      <c r="B67" s="23">
        <v>227070805</v>
      </c>
      <c r="C67" s="23"/>
      <c r="D67" s="24">
        <v>236608717</v>
      </c>
      <c r="E67" s="25">
        <v>253608717</v>
      </c>
      <c r="F67" s="25">
        <v>23143414</v>
      </c>
      <c r="G67" s="25">
        <v>20139489</v>
      </c>
      <c r="H67" s="25">
        <v>24260033</v>
      </c>
      <c r="I67" s="25">
        <v>67542936</v>
      </c>
      <c r="J67" s="25">
        <v>23817327</v>
      </c>
      <c r="K67" s="25">
        <v>23297062</v>
      </c>
      <c r="L67" s="25">
        <v>23648260</v>
      </c>
      <c r="M67" s="25">
        <v>70762649</v>
      </c>
      <c r="N67" s="25">
        <v>24747770</v>
      </c>
      <c r="O67" s="25">
        <v>24253072</v>
      </c>
      <c r="P67" s="25">
        <v>24606360</v>
      </c>
      <c r="Q67" s="25">
        <v>73607202</v>
      </c>
      <c r="R67" s="25"/>
      <c r="S67" s="25"/>
      <c r="T67" s="25"/>
      <c r="U67" s="25"/>
      <c r="V67" s="25">
        <v>211912787</v>
      </c>
      <c r="W67" s="25">
        <v>176010050</v>
      </c>
      <c r="X67" s="25"/>
      <c r="Y67" s="24"/>
      <c r="Z67" s="26">
        <v>253608717</v>
      </c>
    </row>
    <row r="68" spans="1:26" ht="13.5" hidden="1">
      <c r="A68" s="36" t="s">
        <v>31</v>
      </c>
      <c r="B68" s="18">
        <v>44238872</v>
      </c>
      <c r="C68" s="18"/>
      <c r="D68" s="19">
        <v>43262792</v>
      </c>
      <c r="E68" s="20">
        <v>53262792</v>
      </c>
      <c r="F68" s="20">
        <v>5019383</v>
      </c>
      <c r="G68" s="20">
        <v>3757627</v>
      </c>
      <c r="H68" s="20">
        <v>5237319</v>
      </c>
      <c r="I68" s="20">
        <v>14014329</v>
      </c>
      <c r="J68" s="20">
        <v>5319548</v>
      </c>
      <c r="K68" s="20">
        <v>5408113</v>
      </c>
      <c r="L68" s="20">
        <v>5427790</v>
      </c>
      <c r="M68" s="20">
        <v>16155451</v>
      </c>
      <c r="N68" s="20">
        <v>5455541</v>
      </c>
      <c r="O68" s="20">
        <v>5475509</v>
      </c>
      <c r="P68" s="20">
        <v>5477234</v>
      </c>
      <c r="Q68" s="20">
        <v>16408284</v>
      </c>
      <c r="R68" s="20"/>
      <c r="S68" s="20"/>
      <c r="T68" s="20"/>
      <c r="U68" s="20"/>
      <c r="V68" s="20">
        <v>46578064</v>
      </c>
      <c r="W68" s="20">
        <v>31709663</v>
      </c>
      <c r="X68" s="20"/>
      <c r="Y68" s="19"/>
      <c r="Z68" s="22">
        <v>53262792</v>
      </c>
    </row>
    <row r="69" spans="1:26" ht="13.5" hidden="1">
      <c r="A69" s="37" t="s">
        <v>32</v>
      </c>
      <c r="B69" s="18">
        <v>163307063</v>
      </c>
      <c r="C69" s="18"/>
      <c r="D69" s="19">
        <v>167715561</v>
      </c>
      <c r="E69" s="20">
        <v>173715561</v>
      </c>
      <c r="F69" s="20">
        <v>16034026</v>
      </c>
      <c r="G69" s="20">
        <v>14341799</v>
      </c>
      <c r="H69" s="20">
        <v>16722563</v>
      </c>
      <c r="I69" s="20">
        <v>47098388</v>
      </c>
      <c r="J69" s="20">
        <v>16136165</v>
      </c>
      <c r="K69" s="20">
        <v>15543790</v>
      </c>
      <c r="L69" s="20">
        <v>15818692</v>
      </c>
      <c r="M69" s="20">
        <v>47498647</v>
      </c>
      <c r="N69" s="20">
        <v>16840060</v>
      </c>
      <c r="O69" s="20">
        <v>15866258</v>
      </c>
      <c r="P69" s="20">
        <v>16548551</v>
      </c>
      <c r="Q69" s="20">
        <v>49254869</v>
      </c>
      <c r="R69" s="20"/>
      <c r="S69" s="20"/>
      <c r="T69" s="20"/>
      <c r="U69" s="20"/>
      <c r="V69" s="20">
        <v>143851904</v>
      </c>
      <c r="W69" s="20">
        <v>124469727</v>
      </c>
      <c r="X69" s="20"/>
      <c r="Y69" s="19"/>
      <c r="Z69" s="22">
        <v>173715561</v>
      </c>
    </row>
    <row r="70" spans="1:26" ht="13.5" hidden="1">
      <c r="A70" s="38" t="s">
        <v>106</v>
      </c>
      <c r="B70" s="18">
        <v>62934974</v>
      </c>
      <c r="C70" s="18"/>
      <c r="D70" s="19">
        <v>66146848</v>
      </c>
      <c r="E70" s="20">
        <v>68146848</v>
      </c>
      <c r="F70" s="20">
        <v>6827432</v>
      </c>
      <c r="G70" s="20">
        <v>6288225</v>
      </c>
      <c r="H70" s="20">
        <v>5978842</v>
      </c>
      <c r="I70" s="20">
        <v>19094499</v>
      </c>
      <c r="J70" s="20">
        <v>5751449</v>
      </c>
      <c r="K70" s="20">
        <v>5377847</v>
      </c>
      <c r="L70" s="20">
        <v>5197989</v>
      </c>
      <c r="M70" s="20">
        <v>16327285</v>
      </c>
      <c r="N70" s="20">
        <v>6383902</v>
      </c>
      <c r="O70" s="20">
        <v>5323299</v>
      </c>
      <c r="P70" s="20">
        <v>6092664</v>
      </c>
      <c r="Q70" s="20">
        <v>17799865</v>
      </c>
      <c r="R70" s="20"/>
      <c r="S70" s="20"/>
      <c r="T70" s="20"/>
      <c r="U70" s="20"/>
      <c r="V70" s="20">
        <v>53221649</v>
      </c>
      <c r="W70" s="20">
        <v>49330454</v>
      </c>
      <c r="X70" s="20"/>
      <c r="Y70" s="19"/>
      <c r="Z70" s="22">
        <v>68146848</v>
      </c>
    </row>
    <row r="71" spans="1:26" ht="13.5" hidden="1">
      <c r="A71" s="38" t="s">
        <v>107</v>
      </c>
      <c r="B71" s="18">
        <v>49378958</v>
      </c>
      <c r="C71" s="18"/>
      <c r="D71" s="19">
        <v>50813001</v>
      </c>
      <c r="E71" s="20">
        <v>50811489</v>
      </c>
      <c r="F71" s="20">
        <v>4202730</v>
      </c>
      <c r="G71" s="20">
        <v>3712167</v>
      </c>
      <c r="H71" s="20">
        <v>5347018</v>
      </c>
      <c r="I71" s="20">
        <v>13261915</v>
      </c>
      <c r="J71" s="20">
        <v>4985963</v>
      </c>
      <c r="K71" s="20">
        <v>4766520</v>
      </c>
      <c r="L71" s="20">
        <v>5218464</v>
      </c>
      <c r="M71" s="20">
        <v>14970947</v>
      </c>
      <c r="N71" s="20">
        <v>5067655</v>
      </c>
      <c r="O71" s="20">
        <v>5153453</v>
      </c>
      <c r="P71" s="20">
        <v>5105771</v>
      </c>
      <c r="Q71" s="20">
        <v>15326879</v>
      </c>
      <c r="R71" s="20"/>
      <c r="S71" s="20"/>
      <c r="T71" s="20"/>
      <c r="U71" s="20"/>
      <c r="V71" s="20">
        <v>43559741</v>
      </c>
      <c r="W71" s="20">
        <v>38831374</v>
      </c>
      <c r="X71" s="20"/>
      <c r="Y71" s="19"/>
      <c r="Z71" s="22">
        <v>50811489</v>
      </c>
    </row>
    <row r="72" spans="1:26" ht="13.5" hidden="1">
      <c r="A72" s="38" t="s">
        <v>108</v>
      </c>
      <c r="B72" s="18">
        <v>25373925</v>
      </c>
      <c r="C72" s="18"/>
      <c r="D72" s="19">
        <v>23390734</v>
      </c>
      <c r="E72" s="20">
        <v>23392246</v>
      </c>
      <c r="F72" s="20">
        <v>2206503</v>
      </c>
      <c r="G72" s="20">
        <v>1931196</v>
      </c>
      <c r="H72" s="20">
        <v>2371898</v>
      </c>
      <c r="I72" s="20">
        <v>6509597</v>
      </c>
      <c r="J72" s="20">
        <v>2373930</v>
      </c>
      <c r="K72" s="20">
        <v>2373177</v>
      </c>
      <c r="L72" s="20">
        <v>2376007</v>
      </c>
      <c r="M72" s="20">
        <v>7123114</v>
      </c>
      <c r="N72" s="20">
        <v>2367568</v>
      </c>
      <c r="O72" s="20">
        <v>2365622</v>
      </c>
      <c r="P72" s="20">
        <v>2332767</v>
      </c>
      <c r="Q72" s="20">
        <v>7065957</v>
      </c>
      <c r="R72" s="20"/>
      <c r="S72" s="20"/>
      <c r="T72" s="20"/>
      <c r="U72" s="20"/>
      <c r="V72" s="20">
        <v>20698668</v>
      </c>
      <c r="W72" s="20">
        <v>16520660</v>
      </c>
      <c r="X72" s="20"/>
      <c r="Y72" s="19"/>
      <c r="Z72" s="22">
        <v>23392246</v>
      </c>
    </row>
    <row r="73" spans="1:26" ht="13.5" hidden="1">
      <c r="A73" s="38" t="s">
        <v>109</v>
      </c>
      <c r="B73" s="18">
        <v>25366875</v>
      </c>
      <c r="C73" s="18"/>
      <c r="D73" s="19">
        <v>27364978</v>
      </c>
      <c r="E73" s="20">
        <v>36364978</v>
      </c>
      <c r="F73" s="20">
        <v>2797361</v>
      </c>
      <c r="G73" s="20">
        <v>2410211</v>
      </c>
      <c r="H73" s="20">
        <v>3024805</v>
      </c>
      <c r="I73" s="20">
        <v>8232377</v>
      </c>
      <c r="J73" s="20">
        <v>3024823</v>
      </c>
      <c r="K73" s="20">
        <v>3026246</v>
      </c>
      <c r="L73" s="20">
        <v>3026232</v>
      </c>
      <c r="M73" s="20">
        <v>9077301</v>
      </c>
      <c r="N73" s="20">
        <v>3020935</v>
      </c>
      <c r="O73" s="20">
        <v>3023884</v>
      </c>
      <c r="P73" s="20">
        <v>3017349</v>
      </c>
      <c r="Q73" s="20">
        <v>9062168</v>
      </c>
      <c r="R73" s="20"/>
      <c r="S73" s="20"/>
      <c r="T73" s="20"/>
      <c r="U73" s="20"/>
      <c r="V73" s="20">
        <v>26371846</v>
      </c>
      <c r="W73" s="20">
        <v>19787239</v>
      </c>
      <c r="X73" s="20"/>
      <c r="Y73" s="19"/>
      <c r="Z73" s="22">
        <v>36364978</v>
      </c>
    </row>
    <row r="74" spans="1:26" ht="13.5" hidden="1">
      <c r="A74" s="38" t="s">
        <v>110</v>
      </c>
      <c r="B74" s="18">
        <v>252331</v>
      </c>
      <c r="C74" s="18"/>
      <c r="D74" s="19"/>
      <c r="E74" s="20">
        <v>-5000000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>
        <v>-5000000</v>
      </c>
    </row>
    <row r="75" spans="1:26" ht="13.5" hidden="1">
      <c r="A75" s="39" t="s">
        <v>111</v>
      </c>
      <c r="B75" s="27">
        <v>19524870</v>
      </c>
      <c r="C75" s="27"/>
      <c r="D75" s="28">
        <v>25630364</v>
      </c>
      <c r="E75" s="29">
        <v>26630364</v>
      </c>
      <c r="F75" s="29">
        <v>2090005</v>
      </c>
      <c r="G75" s="29">
        <v>2040063</v>
      </c>
      <c r="H75" s="29">
        <v>2300151</v>
      </c>
      <c r="I75" s="29">
        <v>6430219</v>
      </c>
      <c r="J75" s="29">
        <v>2361614</v>
      </c>
      <c r="K75" s="29">
        <v>2345159</v>
      </c>
      <c r="L75" s="29">
        <v>2401778</v>
      </c>
      <c r="M75" s="29">
        <v>7108551</v>
      </c>
      <c r="N75" s="29">
        <v>2452169</v>
      </c>
      <c r="O75" s="29">
        <v>2911305</v>
      </c>
      <c r="P75" s="29">
        <v>2580575</v>
      </c>
      <c r="Q75" s="29">
        <v>7944049</v>
      </c>
      <c r="R75" s="29"/>
      <c r="S75" s="29"/>
      <c r="T75" s="29"/>
      <c r="U75" s="29"/>
      <c r="V75" s="29">
        <v>21482819</v>
      </c>
      <c r="W75" s="29">
        <v>19830660</v>
      </c>
      <c r="X75" s="29"/>
      <c r="Y75" s="28"/>
      <c r="Z75" s="30">
        <v>26630364</v>
      </c>
    </row>
    <row r="76" spans="1:26" ht="13.5" hidden="1">
      <c r="A76" s="41" t="s">
        <v>113</v>
      </c>
      <c r="B76" s="31">
        <v>157975377</v>
      </c>
      <c r="C76" s="31"/>
      <c r="D76" s="32">
        <v>189286976</v>
      </c>
      <c r="E76" s="33">
        <v>204749679</v>
      </c>
      <c r="F76" s="33">
        <v>6953884</v>
      </c>
      <c r="G76" s="33">
        <v>8828150</v>
      </c>
      <c r="H76" s="33">
        <v>9100089</v>
      </c>
      <c r="I76" s="33">
        <v>24882123</v>
      </c>
      <c r="J76" s="33">
        <v>12117591</v>
      </c>
      <c r="K76" s="33">
        <v>14482265</v>
      </c>
      <c r="L76" s="33">
        <v>7118510</v>
      </c>
      <c r="M76" s="33">
        <v>33718366</v>
      </c>
      <c r="N76" s="33">
        <v>8142983</v>
      </c>
      <c r="O76" s="33">
        <v>20269424</v>
      </c>
      <c r="P76" s="33">
        <v>7356329</v>
      </c>
      <c r="Q76" s="33">
        <v>35768736</v>
      </c>
      <c r="R76" s="33"/>
      <c r="S76" s="33"/>
      <c r="T76" s="33"/>
      <c r="U76" s="33"/>
      <c r="V76" s="33">
        <v>94369225</v>
      </c>
      <c r="W76" s="33">
        <v>87512568</v>
      </c>
      <c r="X76" s="33"/>
      <c r="Y76" s="32"/>
      <c r="Z76" s="34">
        <v>204749679</v>
      </c>
    </row>
    <row r="77" spans="1:26" ht="13.5" hidden="1">
      <c r="A77" s="36" t="s">
        <v>31</v>
      </c>
      <c r="B77" s="18">
        <v>31394843</v>
      </c>
      <c r="C77" s="18"/>
      <c r="D77" s="19">
        <v>34610232</v>
      </c>
      <c r="E77" s="20">
        <v>37021341</v>
      </c>
      <c r="F77" s="20">
        <v>1195881</v>
      </c>
      <c r="G77" s="20">
        <v>1346240</v>
      </c>
      <c r="H77" s="20">
        <v>1189565</v>
      </c>
      <c r="I77" s="20">
        <v>3731686</v>
      </c>
      <c r="J77" s="20">
        <v>5226726</v>
      </c>
      <c r="K77" s="20">
        <v>3948837</v>
      </c>
      <c r="L77" s="20">
        <v>1046356</v>
      </c>
      <c r="M77" s="20">
        <v>10221919</v>
      </c>
      <c r="N77" s="20">
        <v>1826241</v>
      </c>
      <c r="O77" s="20">
        <v>13273450</v>
      </c>
      <c r="P77" s="20">
        <v>1184619</v>
      </c>
      <c r="Q77" s="20">
        <v>16284310</v>
      </c>
      <c r="R77" s="20"/>
      <c r="S77" s="20"/>
      <c r="T77" s="20"/>
      <c r="U77" s="20"/>
      <c r="V77" s="20">
        <v>30237915</v>
      </c>
      <c r="W77" s="20">
        <v>19388545</v>
      </c>
      <c r="X77" s="20"/>
      <c r="Y77" s="19"/>
      <c r="Z77" s="22">
        <v>37021341</v>
      </c>
    </row>
    <row r="78" spans="1:26" ht="13.5" hidden="1">
      <c r="A78" s="37" t="s">
        <v>32</v>
      </c>
      <c r="B78" s="18">
        <v>107055664</v>
      </c>
      <c r="C78" s="18"/>
      <c r="D78" s="19">
        <v>134172454</v>
      </c>
      <c r="E78" s="20">
        <v>141097973</v>
      </c>
      <c r="F78" s="20">
        <v>5758003</v>
      </c>
      <c r="G78" s="20">
        <v>7171692</v>
      </c>
      <c r="H78" s="20">
        <v>7654401</v>
      </c>
      <c r="I78" s="20">
        <v>20584096</v>
      </c>
      <c r="J78" s="20">
        <v>6696655</v>
      </c>
      <c r="K78" s="20">
        <v>10302377</v>
      </c>
      <c r="L78" s="20">
        <v>5923473</v>
      </c>
      <c r="M78" s="20">
        <v>22922505</v>
      </c>
      <c r="N78" s="20">
        <v>6162227</v>
      </c>
      <c r="O78" s="20">
        <v>6749225</v>
      </c>
      <c r="P78" s="20">
        <v>5931754</v>
      </c>
      <c r="Q78" s="20">
        <v>18843206</v>
      </c>
      <c r="R78" s="20"/>
      <c r="S78" s="20"/>
      <c r="T78" s="20"/>
      <c r="U78" s="20"/>
      <c r="V78" s="20">
        <v>62349807</v>
      </c>
      <c r="W78" s="20">
        <v>60700475</v>
      </c>
      <c r="X78" s="20"/>
      <c r="Y78" s="19"/>
      <c r="Z78" s="22">
        <v>141097973</v>
      </c>
    </row>
    <row r="79" spans="1:26" ht="13.5" hidden="1">
      <c r="A79" s="38" t="s">
        <v>106</v>
      </c>
      <c r="B79" s="18">
        <v>43939112</v>
      </c>
      <c r="C79" s="18"/>
      <c r="D79" s="19">
        <v>54731600</v>
      </c>
      <c r="E79" s="20">
        <v>39003218</v>
      </c>
      <c r="F79" s="20">
        <v>4472615</v>
      </c>
      <c r="G79" s="20">
        <v>5454514</v>
      </c>
      <c r="H79" s="20">
        <v>5844161</v>
      </c>
      <c r="I79" s="20">
        <v>15771290</v>
      </c>
      <c r="J79" s="20">
        <v>5066724</v>
      </c>
      <c r="K79" s="20">
        <v>5096341</v>
      </c>
      <c r="L79" s="20">
        <v>4279173</v>
      </c>
      <c r="M79" s="20">
        <v>14442238</v>
      </c>
      <c r="N79" s="20">
        <v>4390555</v>
      </c>
      <c r="O79" s="20">
        <v>4962976</v>
      </c>
      <c r="P79" s="20">
        <v>4348968</v>
      </c>
      <c r="Q79" s="20">
        <v>13702499</v>
      </c>
      <c r="R79" s="20"/>
      <c r="S79" s="20"/>
      <c r="T79" s="20"/>
      <c r="U79" s="20"/>
      <c r="V79" s="20">
        <v>43916027</v>
      </c>
      <c r="W79" s="20">
        <v>35573021</v>
      </c>
      <c r="X79" s="20"/>
      <c r="Y79" s="19"/>
      <c r="Z79" s="22">
        <v>39003218</v>
      </c>
    </row>
    <row r="80" spans="1:26" ht="13.5" hidden="1">
      <c r="A80" s="38" t="s">
        <v>107</v>
      </c>
      <c r="B80" s="18">
        <v>23627113</v>
      </c>
      <c r="C80" s="18"/>
      <c r="D80" s="19">
        <v>38836280</v>
      </c>
      <c r="E80" s="20">
        <v>68146848</v>
      </c>
      <c r="F80" s="20">
        <v>593079</v>
      </c>
      <c r="G80" s="20">
        <v>807578</v>
      </c>
      <c r="H80" s="20">
        <v>850894</v>
      </c>
      <c r="I80" s="20">
        <v>2251551</v>
      </c>
      <c r="J80" s="20">
        <v>794070</v>
      </c>
      <c r="K80" s="20">
        <v>854007</v>
      </c>
      <c r="L80" s="20">
        <v>924228</v>
      </c>
      <c r="M80" s="20">
        <v>2572305</v>
      </c>
      <c r="N80" s="20">
        <v>988316</v>
      </c>
      <c r="O80" s="20">
        <v>917870</v>
      </c>
      <c r="P80" s="20">
        <v>762718</v>
      </c>
      <c r="Q80" s="20">
        <v>2668904</v>
      </c>
      <c r="R80" s="20"/>
      <c r="S80" s="20"/>
      <c r="T80" s="20"/>
      <c r="U80" s="20"/>
      <c r="V80" s="20">
        <v>7492760</v>
      </c>
      <c r="W80" s="20">
        <v>11062422</v>
      </c>
      <c r="X80" s="20"/>
      <c r="Y80" s="19"/>
      <c r="Z80" s="22">
        <v>68146848</v>
      </c>
    </row>
    <row r="81" spans="1:26" ht="13.5" hidden="1">
      <c r="A81" s="38" t="s">
        <v>108</v>
      </c>
      <c r="B81" s="18">
        <v>23622080</v>
      </c>
      <c r="C81" s="18"/>
      <c r="D81" s="19">
        <v>18712591</v>
      </c>
      <c r="E81" s="20">
        <v>12778677</v>
      </c>
      <c r="F81" s="20">
        <v>317804</v>
      </c>
      <c r="G81" s="20">
        <v>413162</v>
      </c>
      <c r="H81" s="20">
        <v>462448</v>
      </c>
      <c r="I81" s="20">
        <v>1193414</v>
      </c>
      <c r="J81" s="20">
        <v>396443</v>
      </c>
      <c r="K81" s="20">
        <v>403192</v>
      </c>
      <c r="L81" s="20">
        <v>327601</v>
      </c>
      <c r="M81" s="20">
        <v>1127236</v>
      </c>
      <c r="N81" s="20">
        <v>363073</v>
      </c>
      <c r="O81" s="20">
        <v>435144</v>
      </c>
      <c r="P81" s="20">
        <v>370003</v>
      </c>
      <c r="Q81" s="20">
        <v>1168220</v>
      </c>
      <c r="R81" s="20"/>
      <c r="S81" s="20"/>
      <c r="T81" s="20"/>
      <c r="U81" s="20"/>
      <c r="V81" s="20">
        <v>3488870</v>
      </c>
      <c r="W81" s="20">
        <v>4575879</v>
      </c>
      <c r="X81" s="20"/>
      <c r="Y81" s="19"/>
      <c r="Z81" s="22">
        <v>12778677</v>
      </c>
    </row>
    <row r="82" spans="1:26" ht="13.5" hidden="1">
      <c r="A82" s="38" t="s">
        <v>109</v>
      </c>
      <c r="B82" s="18">
        <v>15615028</v>
      </c>
      <c r="C82" s="18"/>
      <c r="D82" s="19">
        <v>21891983</v>
      </c>
      <c r="E82" s="20">
        <v>21169230</v>
      </c>
      <c r="F82" s="20">
        <v>374505</v>
      </c>
      <c r="G82" s="20">
        <v>496438</v>
      </c>
      <c r="H82" s="20">
        <v>496898</v>
      </c>
      <c r="I82" s="20">
        <v>1367841</v>
      </c>
      <c r="J82" s="20">
        <v>439418</v>
      </c>
      <c r="K82" s="20">
        <v>3948837</v>
      </c>
      <c r="L82" s="20">
        <v>392471</v>
      </c>
      <c r="M82" s="20">
        <v>4780726</v>
      </c>
      <c r="N82" s="20">
        <v>420283</v>
      </c>
      <c r="O82" s="20">
        <v>433235</v>
      </c>
      <c r="P82" s="20">
        <v>450065</v>
      </c>
      <c r="Q82" s="20">
        <v>1303583</v>
      </c>
      <c r="R82" s="20"/>
      <c r="S82" s="20"/>
      <c r="T82" s="20"/>
      <c r="U82" s="20"/>
      <c r="V82" s="20">
        <v>7452150</v>
      </c>
      <c r="W82" s="20">
        <v>9489153</v>
      </c>
      <c r="X82" s="20"/>
      <c r="Y82" s="19"/>
      <c r="Z82" s="22">
        <v>21169230</v>
      </c>
    </row>
    <row r="83" spans="1:26" ht="13.5" hidden="1">
      <c r="A83" s="38" t="s">
        <v>110</v>
      </c>
      <c r="B83" s="18">
        <v>252331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19524870</v>
      </c>
      <c r="C84" s="27"/>
      <c r="D84" s="28">
        <v>20504290</v>
      </c>
      <c r="E84" s="29">
        <v>26630365</v>
      </c>
      <c r="F84" s="29"/>
      <c r="G84" s="29">
        <v>310218</v>
      </c>
      <c r="H84" s="29">
        <v>256123</v>
      </c>
      <c r="I84" s="29">
        <v>566341</v>
      </c>
      <c r="J84" s="29">
        <v>194210</v>
      </c>
      <c r="K84" s="29">
        <v>231051</v>
      </c>
      <c r="L84" s="29">
        <v>148681</v>
      </c>
      <c r="M84" s="29">
        <v>573942</v>
      </c>
      <c r="N84" s="29">
        <v>154515</v>
      </c>
      <c r="O84" s="29">
        <v>246749</v>
      </c>
      <c r="P84" s="29">
        <v>239956</v>
      </c>
      <c r="Q84" s="29">
        <v>641220</v>
      </c>
      <c r="R84" s="29"/>
      <c r="S84" s="29"/>
      <c r="T84" s="29"/>
      <c r="U84" s="29"/>
      <c r="V84" s="29">
        <v>1781503</v>
      </c>
      <c r="W84" s="29">
        <v>7423548</v>
      </c>
      <c r="X84" s="29"/>
      <c r="Y84" s="28"/>
      <c r="Z84" s="30">
        <v>26630365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91450921</v>
      </c>
      <c r="C5" s="18">
        <v>0</v>
      </c>
      <c r="D5" s="58">
        <v>152202518</v>
      </c>
      <c r="E5" s="59">
        <v>152202518</v>
      </c>
      <c r="F5" s="59">
        <v>43593539</v>
      </c>
      <c r="G5" s="59">
        <v>8520291</v>
      </c>
      <c r="H5" s="59">
        <v>8496108</v>
      </c>
      <c r="I5" s="59">
        <v>60609938</v>
      </c>
      <c r="J5" s="59">
        <v>8386911</v>
      </c>
      <c r="K5" s="59">
        <v>8292921</v>
      </c>
      <c r="L5" s="59">
        <v>8605508</v>
      </c>
      <c r="M5" s="59">
        <v>25285340</v>
      </c>
      <c r="N5" s="59">
        <v>8674761</v>
      </c>
      <c r="O5" s="59">
        <v>8767364</v>
      </c>
      <c r="P5" s="59">
        <v>8743026</v>
      </c>
      <c r="Q5" s="59">
        <v>26185151</v>
      </c>
      <c r="R5" s="59">
        <v>0</v>
      </c>
      <c r="S5" s="59">
        <v>0</v>
      </c>
      <c r="T5" s="59">
        <v>0</v>
      </c>
      <c r="U5" s="59">
        <v>0</v>
      </c>
      <c r="V5" s="59">
        <v>112080429</v>
      </c>
      <c r="W5" s="59">
        <v>114151887</v>
      </c>
      <c r="X5" s="59">
        <v>-2071458</v>
      </c>
      <c r="Y5" s="60">
        <v>-1.81</v>
      </c>
      <c r="Z5" s="61">
        <v>152202518</v>
      </c>
    </row>
    <row r="6" spans="1:26" ht="13.5">
      <c r="A6" s="57" t="s">
        <v>32</v>
      </c>
      <c r="B6" s="18">
        <v>331522093</v>
      </c>
      <c r="C6" s="18">
        <v>0</v>
      </c>
      <c r="D6" s="58">
        <v>392843238</v>
      </c>
      <c r="E6" s="59">
        <v>392843238</v>
      </c>
      <c r="F6" s="59">
        <v>30646115</v>
      </c>
      <c r="G6" s="59">
        <v>31813518</v>
      </c>
      <c r="H6" s="59">
        <v>31196669</v>
      </c>
      <c r="I6" s="59">
        <v>93656302</v>
      </c>
      <c r="J6" s="59">
        <v>28191037</v>
      </c>
      <c r="K6" s="59">
        <v>28904845</v>
      </c>
      <c r="L6" s="59">
        <v>25455955</v>
      </c>
      <c r="M6" s="59">
        <v>82551837</v>
      </c>
      <c r="N6" s="59">
        <v>26847274</v>
      </c>
      <c r="O6" s="59">
        <v>26278764</v>
      </c>
      <c r="P6" s="59">
        <v>25232944</v>
      </c>
      <c r="Q6" s="59">
        <v>78358982</v>
      </c>
      <c r="R6" s="59">
        <v>0</v>
      </c>
      <c r="S6" s="59">
        <v>0</v>
      </c>
      <c r="T6" s="59">
        <v>0</v>
      </c>
      <c r="U6" s="59">
        <v>0</v>
      </c>
      <c r="V6" s="59">
        <v>254567121</v>
      </c>
      <c r="W6" s="59">
        <v>294632424</v>
      </c>
      <c r="X6" s="59">
        <v>-40065303</v>
      </c>
      <c r="Y6" s="60">
        <v>-13.6</v>
      </c>
      <c r="Z6" s="61">
        <v>392843238</v>
      </c>
    </row>
    <row r="7" spans="1:26" ht="13.5">
      <c r="A7" s="57" t="s">
        <v>33</v>
      </c>
      <c r="B7" s="18">
        <v>0</v>
      </c>
      <c r="C7" s="18">
        <v>0</v>
      </c>
      <c r="D7" s="58">
        <v>0</v>
      </c>
      <c r="E7" s="59">
        <v>0</v>
      </c>
      <c r="F7" s="59">
        <v>15583</v>
      </c>
      <c r="G7" s="59">
        <v>124305</v>
      </c>
      <c r="H7" s="59">
        <v>35647</v>
      </c>
      <c r="I7" s="59">
        <v>175535</v>
      </c>
      <c r="J7" s="59">
        <v>16746</v>
      </c>
      <c r="K7" s="59">
        <v>-4628</v>
      </c>
      <c r="L7" s="59">
        <v>25549</v>
      </c>
      <c r="M7" s="59">
        <v>37667</v>
      </c>
      <c r="N7" s="59">
        <v>0</v>
      </c>
      <c r="O7" s="59">
        <v>-1341</v>
      </c>
      <c r="P7" s="59">
        <v>249</v>
      </c>
      <c r="Q7" s="59">
        <v>-1092</v>
      </c>
      <c r="R7" s="59">
        <v>0</v>
      </c>
      <c r="S7" s="59">
        <v>0</v>
      </c>
      <c r="T7" s="59">
        <v>0</v>
      </c>
      <c r="U7" s="59">
        <v>0</v>
      </c>
      <c r="V7" s="59">
        <v>212110</v>
      </c>
      <c r="W7" s="59"/>
      <c r="X7" s="59">
        <v>212110</v>
      </c>
      <c r="Y7" s="60">
        <v>0</v>
      </c>
      <c r="Z7" s="61">
        <v>0</v>
      </c>
    </row>
    <row r="8" spans="1:26" ht="13.5">
      <c r="A8" s="57" t="s">
        <v>34</v>
      </c>
      <c r="B8" s="18">
        <v>130615210</v>
      </c>
      <c r="C8" s="18">
        <v>0</v>
      </c>
      <c r="D8" s="58">
        <v>136329000</v>
      </c>
      <c r="E8" s="59">
        <v>136329000</v>
      </c>
      <c r="F8" s="59">
        <v>55769000</v>
      </c>
      <c r="G8" s="59">
        <v>250000</v>
      </c>
      <c r="H8" s="59">
        <v>0</v>
      </c>
      <c r="I8" s="59">
        <v>56019000</v>
      </c>
      <c r="J8" s="59">
        <v>1352884</v>
      </c>
      <c r="K8" s="59">
        <v>0</v>
      </c>
      <c r="L8" s="59">
        <v>43254000</v>
      </c>
      <c r="M8" s="59">
        <v>44606884</v>
      </c>
      <c r="N8" s="59">
        <v>1250000</v>
      </c>
      <c r="O8" s="59">
        <v>0</v>
      </c>
      <c r="P8" s="59">
        <v>34441000</v>
      </c>
      <c r="Q8" s="59">
        <v>35691000</v>
      </c>
      <c r="R8" s="59">
        <v>0</v>
      </c>
      <c r="S8" s="59">
        <v>0</v>
      </c>
      <c r="T8" s="59">
        <v>0</v>
      </c>
      <c r="U8" s="59">
        <v>0</v>
      </c>
      <c r="V8" s="59">
        <v>136316884</v>
      </c>
      <c r="W8" s="59">
        <v>136316650</v>
      </c>
      <c r="X8" s="59">
        <v>234</v>
      </c>
      <c r="Y8" s="60">
        <v>0</v>
      </c>
      <c r="Z8" s="61">
        <v>136329000</v>
      </c>
    </row>
    <row r="9" spans="1:26" ht="13.5">
      <c r="A9" s="57" t="s">
        <v>35</v>
      </c>
      <c r="B9" s="18">
        <v>63365424</v>
      </c>
      <c r="C9" s="18">
        <v>0</v>
      </c>
      <c r="D9" s="58">
        <v>50782713</v>
      </c>
      <c r="E9" s="59">
        <v>50782713</v>
      </c>
      <c r="F9" s="59">
        <v>4537269</v>
      </c>
      <c r="G9" s="59">
        <v>4720310</v>
      </c>
      <c r="H9" s="59">
        <v>4688099</v>
      </c>
      <c r="I9" s="59">
        <v>13945678</v>
      </c>
      <c r="J9" s="59">
        <v>4898355</v>
      </c>
      <c r="K9" s="59">
        <v>5949467</v>
      </c>
      <c r="L9" s="59">
        <v>6707189</v>
      </c>
      <c r="M9" s="59">
        <v>17555011</v>
      </c>
      <c r="N9" s="59">
        <v>4667449</v>
      </c>
      <c r="O9" s="59">
        <v>4827736</v>
      </c>
      <c r="P9" s="59">
        <v>6928870</v>
      </c>
      <c r="Q9" s="59">
        <v>16424055</v>
      </c>
      <c r="R9" s="59">
        <v>0</v>
      </c>
      <c r="S9" s="59">
        <v>0</v>
      </c>
      <c r="T9" s="59">
        <v>0</v>
      </c>
      <c r="U9" s="59">
        <v>0</v>
      </c>
      <c r="V9" s="59">
        <v>47924744</v>
      </c>
      <c r="W9" s="59">
        <v>38087037</v>
      </c>
      <c r="X9" s="59">
        <v>9837707</v>
      </c>
      <c r="Y9" s="60">
        <v>25.83</v>
      </c>
      <c r="Z9" s="61">
        <v>50782713</v>
      </c>
    </row>
    <row r="10" spans="1:26" ht="25.5">
      <c r="A10" s="62" t="s">
        <v>98</v>
      </c>
      <c r="B10" s="63">
        <f>SUM(B5:B9)</f>
        <v>616953648</v>
      </c>
      <c r="C10" s="63">
        <f>SUM(C5:C9)</f>
        <v>0</v>
      </c>
      <c r="D10" s="64">
        <f aca="true" t="shared" si="0" ref="D10:Z10">SUM(D5:D9)</f>
        <v>732157469</v>
      </c>
      <c r="E10" s="65">
        <f t="shared" si="0"/>
        <v>732157469</v>
      </c>
      <c r="F10" s="65">
        <f t="shared" si="0"/>
        <v>134561506</v>
      </c>
      <c r="G10" s="65">
        <f t="shared" si="0"/>
        <v>45428424</v>
      </c>
      <c r="H10" s="65">
        <f t="shared" si="0"/>
        <v>44416523</v>
      </c>
      <c r="I10" s="65">
        <f t="shared" si="0"/>
        <v>224406453</v>
      </c>
      <c r="J10" s="65">
        <f t="shared" si="0"/>
        <v>42845933</v>
      </c>
      <c r="K10" s="65">
        <f t="shared" si="0"/>
        <v>43142605</v>
      </c>
      <c r="L10" s="65">
        <f t="shared" si="0"/>
        <v>84048201</v>
      </c>
      <c r="M10" s="65">
        <f t="shared" si="0"/>
        <v>170036739</v>
      </c>
      <c r="N10" s="65">
        <f t="shared" si="0"/>
        <v>41439484</v>
      </c>
      <c r="O10" s="65">
        <f t="shared" si="0"/>
        <v>39872523</v>
      </c>
      <c r="P10" s="65">
        <f t="shared" si="0"/>
        <v>75346089</v>
      </c>
      <c r="Q10" s="65">
        <f t="shared" si="0"/>
        <v>156658096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551101288</v>
      </c>
      <c r="W10" s="65">
        <f t="shared" si="0"/>
        <v>583187998</v>
      </c>
      <c r="X10" s="65">
        <f t="shared" si="0"/>
        <v>-32086710</v>
      </c>
      <c r="Y10" s="66">
        <f>+IF(W10&lt;&gt;0,(X10/W10)*100,0)</f>
        <v>-5.501949647461709</v>
      </c>
      <c r="Z10" s="67">
        <f t="shared" si="0"/>
        <v>732157469</v>
      </c>
    </row>
    <row r="11" spans="1:26" ht="13.5">
      <c r="A11" s="57" t="s">
        <v>36</v>
      </c>
      <c r="B11" s="18">
        <v>212384802</v>
      </c>
      <c r="C11" s="18">
        <v>0</v>
      </c>
      <c r="D11" s="58">
        <v>205200730</v>
      </c>
      <c r="E11" s="59">
        <v>205200730</v>
      </c>
      <c r="F11" s="59">
        <v>19129508</v>
      </c>
      <c r="G11" s="59">
        <v>20168248</v>
      </c>
      <c r="H11" s="59">
        <v>18870895</v>
      </c>
      <c r="I11" s="59">
        <v>58168651</v>
      </c>
      <c r="J11" s="59">
        <v>18841829</v>
      </c>
      <c r="K11" s="59">
        <v>18888330</v>
      </c>
      <c r="L11" s="59">
        <v>20595137</v>
      </c>
      <c r="M11" s="59">
        <v>58325296</v>
      </c>
      <c r="N11" s="59">
        <v>19358025</v>
      </c>
      <c r="O11" s="59">
        <v>180385</v>
      </c>
      <c r="P11" s="59">
        <v>39279473</v>
      </c>
      <c r="Q11" s="59">
        <v>58817883</v>
      </c>
      <c r="R11" s="59">
        <v>0</v>
      </c>
      <c r="S11" s="59">
        <v>0</v>
      </c>
      <c r="T11" s="59">
        <v>0</v>
      </c>
      <c r="U11" s="59">
        <v>0</v>
      </c>
      <c r="V11" s="59">
        <v>175311830</v>
      </c>
      <c r="W11" s="59">
        <v>153900549</v>
      </c>
      <c r="X11" s="59">
        <v>21411281</v>
      </c>
      <c r="Y11" s="60">
        <v>13.91</v>
      </c>
      <c r="Z11" s="61">
        <v>205200730</v>
      </c>
    </row>
    <row r="12" spans="1:26" ht="13.5">
      <c r="A12" s="57" t="s">
        <v>37</v>
      </c>
      <c r="B12" s="18">
        <v>13440618</v>
      </c>
      <c r="C12" s="18">
        <v>0</v>
      </c>
      <c r="D12" s="58">
        <v>13039640</v>
      </c>
      <c r="E12" s="59">
        <v>13039640</v>
      </c>
      <c r="F12" s="59">
        <v>1248811</v>
      </c>
      <c r="G12" s="59">
        <v>1248811</v>
      </c>
      <c r="H12" s="59">
        <v>1248311</v>
      </c>
      <c r="I12" s="59">
        <v>3745933</v>
      </c>
      <c r="J12" s="59">
        <v>1247811</v>
      </c>
      <c r="K12" s="59">
        <v>1247811</v>
      </c>
      <c r="L12" s="59">
        <v>1305073</v>
      </c>
      <c r="M12" s="59">
        <v>3800695</v>
      </c>
      <c r="N12" s="59">
        <v>1708632</v>
      </c>
      <c r="O12" s="59">
        <v>0</v>
      </c>
      <c r="P12" s="59">
        <v>3014262</v>
      </c>
      <c r="Q12" s="59">
        <v>4722894</v>
      </c>
      <c r="R12" s="59">
        <v>0</v>
      </c>
      <c r="S12" s="59">
        <v>0</v>
      </c>
      <c r="T12" s="59">
        <v>0</v>
      </c>
      <c r="U12" s="59">
        <v>0</v>
      </c>
      <c r="V12" s="59">
        <v>12269522</v>
      </c>
      <c r="W12" s="59">
        <v>9779733</v>
      </c>
      <c r="X12" s="59">
        <v>2489789</v>
      </c>
      <c r="Y12" s="60">
        <v>25.46</v>
      </c>
      <c r="Z12" s="61">
        <v>13039640</v>
      </c>
    </row>
    <row r="13" spans="1:26" ht="13.5">
      <c r="A13" s="57" t="s">
        <v>99</v>
      </c>
      <c r="B13" s="18">
        <v>73321534</v>
      </c>
      <c r="C13" s="18">
        <v>0</v>
      </c>
      <c r="D13" s="58">
        <v>83101139</v>
      </c>
      <c r="E13" s="59">
        <v>83101139</v>
      </c>
      <c r="F13" s="59">
        <v>24999</v>
      </c>
      <c r="G13" s="59">
        <v>-24999</v>
      </c>
      <c r="H13" s="59">
        <v>-4228</v>
      </c>
      <c r="I13" s="59">
        <v>-4228</v>
      </c>
      <c r="J13" s="59">
        <v>0</v>
      </c>
      <c r="K13" s="59">
        <v>0</v>
      </c>
      <c r="L13" s="59">
        <v>0</v>
      </c>
      <c r="M13" s="59">
        <v>0</v>
      </c>
      <c r="N13" s="59">
        <v>677</v>
      </c>
      <c r="O13" s="59">
        <v>3702</v>
      </c>
      <c r="P13" s="59">
        <v>23</v>
      </c>
      <c r="Q13" s="59">
        <v>4402</v>
      </c>
      <c r="R13" s="59">
        <v>0</v>
      </c>
      <c r="S13" s="59">
        <v>0</v>
      </c>
      <c r="T13" s="59">
        <v>0</v>
      </c>
      <c r="U13" s="59">
        <v>0</v>
      </c>
      <c r="V13" s="59">
        <v>174</v>
      </c>
      <c r="W13" s="59"/>
      <c r="X13" s="59">
        <v>174</v>
      </c>
      <c r="Y13" s="60">
        <v>0</v>
      </c>
      <c r="Z13" s="61">
        <v>83101139</v>
      </c>
    </row>
    <row r="14" spans="1:26" ht="13.5">
      <c r="A14" s="57" t="s">
        <v>38</v>
      </c>
      <c r="B14" s="18">
        <v>16698775</v>
      </c>
      <c r="C14" s="18">
        <v>0</v>
      </c>
      <c r="D14" s="58">
        <v>10100000</v>
      </c>
      <c r="E14" s="59">
        <v>10100000</v>
      </c>
      <c r="F14" s="59">
        <v>641417</v>
      </c>
      <c r="G14" s="59">
        <v>10240</v>
      </c>
      <c r="H14" s="59">
        <v>925267</v>
      </c>
      <c r="I14" s="59">
        <v>1576924</v>
      </c>
      <c r="J14" s="59">
        <v>712317</v>
      </c>
      <c r="K14" s="59">
        <v>1117100</v>
      </c>
      <c r="L14" s="59">
        <v>683099</v>
      </c>
      <c r="M14" s="59">
        <v>2512516</v>
      </c>
      <c r="N14" s="59">
        <v>72948</v>
      </c>
      <c r="O14" s="59">
        <v>628057</v>
      </c>
      <c r="P14" s="59">
        <v>710256</v>
      </c>
      <c r="Q14" s="59">
        <v>1411261</v>
      </c>
      <c r="R14" s="59">
        <v>0</v>
      </c>
      <c r="S14" s="59">
        <v>0</v>
      </c>
      <c r="T14" s="59">
        <v>0</v>
      </c>
      <c r="U14" s="59">
        <v>0</v>
      </c>
      <c r="V14" s="59">
        <v>5500701</v>
      </c>
      <c r="W14" s="59">
        <v>7575003</v>
      </c>
      <c r="X14" s="59">
        <v>-2074302</v>
      </c>
      <c r="Y14" s="60">
        <v>-27.38</v>
      </c>
      <c r="Z14" s="61">
        <v>10100000</v>
      </c>
    </row>
    <row r="15" spans="1:26" ht="13.5">
      <c r="A15" s="57" t="s">
        <v>39</v>
      </c>
      <c r="B15" s="18">
        <v>169530034</v>
      </c>
      <c r="C15" s="18">
        <v>0</v>
      </c>
      <c r="D15" s="58">
        <v>189879056</v>
      </c>
      <c r="E15" s="59">
        <v>189879056</v>
      </c>
      <c r="F15" s="59">
        <v>233591</v>
      </c>
      <c r="G15" s="59">
        <v>5916674</v>
      </c>
      <c r="H15" s="59">
        <v>446087</v>
      </c>
      <c r="I15" s="59">
        <v>6596352</v>
      </c>
      <c r="J15" s="59">
        <v>6456080</v>
      </c>
      <c r="K15" s="59">
        <v>10508632</v>
      </c>
      <c r="L15" s="59">
        <v>25660527</v>
      </c>
      <c r="M15" s="59">
        <v>42625239</v>
      </c>
      <c r="N15" s="59">
        <v>4025062</v>
      </c>
      <c r="O15" s="59">
        <v>1233042</v>
      </c>
      <c r="P15" s="59">
        <v>21526230</v>
      </c>
      <c r="Q15" s="59">
        <v>26784334</v>
      </c>
      <c r="R15" s="59">
        <v>0</v>
      </c>
      <c r="S15" s="59">
        <v>0</v>
      </c>
      <c r="T15" s="59">
        <v>0</v>
      </c>
      <c r="U15" s="59">
        <v>0</v>
      </c>
      <c r="V15" s="59">
        <v>76005925</v>
      </c>
      <c r="W15" s="59">
        <v>142409295</v>
      </c>
      <c r="X15" s="59">
        <v>-66403370</v>
      </c>
      <c r="Y15" s="60">
        <v>-46.63</v>
      </c>
      <c r="Z15" s="61">
        <v>189879056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50503</v>
      </c>
      <c r="H16" s="59">
        <v>63681</v>
      </c>
      <c r="I16" s="59">
        <v>114184</v>
      </c>
      <c r="J16" s="59">
        <v>160000</v>
      </c>
      <c r="K16" s="59">
        <v>3000</v>
      </c>
      <c r="L16" s="59">
        <v>60000</v>
      </c>
      <c r="M16" s="59">
        <v>223000</v>
      </c>
      <c r="N16" s="59">
        <v>380624</v>
      </c>
      <c r="O16" s="59">
        <v>26253</v>
      </c>
      <c r="P16" s="59">
        <v>26500</v>
      </c>
      <c r="Q16" s="59">
        <v>433377</v>
      </c>
      <c r="R16" s="59">
        <v>0</v>
      </c>
      <c r="S16" s="59">
        <v>0</v>
      </c>
      <c r="T16" s="59">
        <v>0</v>
      </c>
      <c r="U16" s="59">
        <v>0</v>
      </c>
      <c r="V16" s="59">
        <v>770561</v>
      </c>
      <c r="W16" s="59"/>
      <c r="X16" s="59">
        <v>770561</v>
      </c>
      <c r="Y16" s="60">
        <v>0</v>
      </c>
      <c r="Z16" s="61">
        <v>0</v>
      </c>
    </row>
    <row r="17" spans="1:26" ht="13.5">
      <c r="A17" s="57" t="s">
        <v>41</v>
      </c>
      <c r="B17" s="18">
        <v>276134029</v>
      </c>
      <c r="C17" s="18">
        <v>0</v>
      </c>
      <c r="D17" s="58">
        <v>230836904</v>
      </c>
      <c r="E17" s="59">
        <v>230836904</v>
      </c>
      <c r="F17" s="59">
        <v>5548483</v>
      </c>
      <c r="G17" s="59">
        <v>15472086</v>
      </c>
      <c r="H17" s="59">
        <v>7914248</v>
      </c>
      <c r="I17" s="59">
        <v>28934817</v>
      </c>
      <c r="J17" s="59">
        <v>11800646</v>
      </c>
      <c r="K17" s="59">
        <v>53376747</v>
      </c>
      <c r="L17" s="59">
        <v>9461704</v>
      </c>
      <c r="M17" s="59">
        <v>74639097</v>
      </c>
      <c r="N17" s="59">
        <v>9166566</v>
      </c>
      <c r="O17" s="59">
        <v>8676512</v>
      </c>
      <c r="P17" s="59">
        <v>21559932</v>
      </c>
      <c r="Q17" s="59">
        <v>39403010</v>
      </c>
      <c r="R17" s="59">
        <v>0</v>
      </c>
      <c r="S17" s="59">
        <v>0</v>
      </c>
      <c r="T17" s="59">
        <v>0</v>
      </c>
      <c r="U17" s="59">
        <v>0</v>
      </c>
      <c r="V17" s="59">
        <v>142976924</v>
      </c>
      <c r="W17" s="59">
        <v>88026291</v>
      </c>
      <c r="X17" s="59">
        <v>54950633</v>
      </c>
      <c r="Y17" s="60">
        <v>62.43</v>
      </c>
      <c r="Z17" s="61">
        <v>230836904</v>
      </c>
    </row>
    <row r="18" spans="1:26" ht="13.5">
      <c r="A18" s="69" t="s">
        <v>42</v>
      </c>
      <c r="B18" s="70">
        <f>SUM(B11:B17)</f>
        <v>761509792</v>
      </c>
      <c r="C18" s="70">
        <f>SUM(C11:C17)</f>
        <v>0</v>
      </c>
      <c r="D18" s="71">
        <f aca="true" t="shared" si="1" ref="D18:Z18">SUM(D11:D17)</f>
        <v>732157469</v>
      </c>
      <c r="E18" s="72">
        <f t="shared" si="1"/>
        <v>732157469</v>
      </c>
      <c r="F18" s="72">
        <f t="shared" si="1"/>
        <v>26826809</v>
      </c>
      <c r="G18" s="72">
        <f t="shared" si="1"/>
        <v>42841563</v>
      </c>
      <c r="H18" s="72">
        <f t="shared" si="1"/>
        <v>29464261</v>
      </c>
      <c r="I18" s="72">
        <f t="shared" si="1"/>
        <v>99132633</v>
      </c>
      <c r="J18" s="72">
        <f t="shared" si="1"/>
        <v>39218683</v>
      </c>
      <c r="K18" s="72">
        <f t="shared" si="1"/>
        <v>85141620</v>
      </c>
      <c r="L18" s="72">
        <f t="shared" si="1"/>
        <v>57765540</v>
      </c>
      <c r="M18" s="72">
        <f t="shared" si="1"/>
        <v>182125843</v>
      </c>
      <c r="N18" s="72">
        <f t="shared" si="1"/>
        <v>34712534</v>
      </c>
      <c r="O18" s="72">
        <f t="shared" si="1"/>
        <v>10747951</v>
      </c>
      <c r="P18" s="72">
        <f t="shared" si="1"/>
        <v>86116676</v>
      </c>
      <c r="Q18" s="72">
        <f t="shared" si="1"/>
        <v>131577161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412835637</v>
      </c>
      <c r="W18" s="72">
        <f t="shared" si="1"/>
        <v>401690871</v>
      </c>
      <c r="X18" s="72">
        <f t="shared" si="1"/>
        <v>11144766</v>
      </c>
      <c r="Y18" s="66">
        <f>+IF(W18&lt;&gt;0,(X18/W18)*100,0)</f>
        <v>2.7744633509482965</v>
      </c>
      <c r="Z18" s="73">
        <f t="shared" si="1"/>
        <v>732157469</v>
      </c>
    </row>
    <row r="19" spans="1:26" ht="13.5">
      <c r="A19" s="69" t="s">
        <v>43</v>
      </c>
      <c r="B19" s="74">
        <f>+B10-B18</f>
        <v>-144556144</v>
      </c>
      <c r="C19" s="74">
        <f>+C10-C18</f>
        <v>0</v>
      </c>
      <c r="D19" s="75">
        <f aca="true" t="shared" si="2" ref="D19:Z19">+D10-D18</f>
        <v>0</v>
      </c>
      <c r="E19" s="76">
        <f t="shared" si="2"/>
        <v>0</v>
      </c>
      <c r="F19" s="76">
        <f t="shared" si="2"/>
        <v>107734697</v>
      </c>
      <c r="G19" s="76">
        <f t="shared" si="2"/>
        <v>2586861</v>
      </c>
      <c r="H19" s="76">
        <f t="shared" si="2"/>
        <v>14952262</v>
      </c>
      <c r="I19" s="76">
        <f t="shared" si="2"/>
        <v>125273820</v>
      </c>
      <c r="J19" s="76">
        <f t="shared" si="2"/>
        <v>3627250</v>
      </c>
      <c r="K19" s="76">
        <f t="shared" si="2"/>
        <v>-41999015</v>
      </c>
      <c r="L19" s="76">
        <f t="shared" si="2"/>
        <v>26282661</v>
      </c>
      <c r="M19" s="76">
        <f t="shared" si="2"/>
        <v>-12089104</v>
      </c>
      <c r="N19" s="76">
        <f t="shared" si="2"/>
        <v>6726950</v>
      </c>
      <c r="O19" s="76">
        <f t="shared" si="2"/>
        <v>29124572</v>
      </c>
      <c r="P19" s="76">
        <f t="shared" si="2"/>
        <v>-10770587</v>
      </c>
      <c r="Q19" s="76">
        <f t="shared" si="2"/>
        <v>25080935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138265651</v>
      </c>
      <c r="W19" s="76">
        <f>IF(E10=E18,0,W10-W18)</f>
        <v>0</v>
      </c>
      <c r="X19" s="76">
        <f t="shared" si="2"/>
        <v>-43231476</v>
      </c>
      <c r="Y19" s="77">
        <f>+IF(W19&lt;&gt;0,(X19/W19)*100,0)</f>
        <v>0</v>
      </c>
      <c r="Z19" s="78">
        <f t="shared" si="2"/>
        <v>0</v>
      </c>
    </row>
    <row r="20" spans="1:26" ht="13.5">
      <c r="A20" s="57" t="s">
        <v>44</v>
      </c>
      <c r="B20" s="18">
        <v>68640013</v>
      </c>
      <c r="C20" s="18">
        <v>0</v>
      </c>
      <c r="D20" s="58">
        <v>69280999</v>
      </c>
      <c r="E20" s="59">
        <v>69280999</v>
      </c>
      <c r="F20" s="59">
        <v>13739000</v>
      </c>
      <c r="G20" s="59">
        <v>9948517</v>
      </c>
      <c r="H20" s="59">
        <v>226429</v>
      </c>
      <c r="I20" s="59">
        <v>23913946</v>
      </c>
      <c r="J20" s="59">
        <v>4500000</v>
      </c>
      <c r="K20" s="59">
        <v>0</v>
      </c>
      <c r="L20" s="59">
        <v>13735000</v>
      </c>
      <c r="M20" s="59">
        <v>18235000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42148946</v>
      </c>
      <c r="W20" s="59"/>
      <c r="X20" s="59">
        <v>42148946</v>
      </c>
      <c r="Y20" s="60">
        <v>0</v>
      </c>
      <c r="Z20" s="61">
        <v>69280999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-75916131</v>
      </c>
      <c r="C22" s="85">
        <f>SUM(C19:C21)</f>
        <v>0</v>
      </c>
      <c r="D22" s="86">
        <f aca="true" t="shared" si="3" ref="D22:Z22">SUM(D19:D21)</f>
        <v>69280999</v>
      </c>
      <c r="E22" s="87">
        <f t="shared" si="3"/>
        <v>69280999</v>
      </c>
      <c r="F22" s="87">
        <f t="shared" si="3"/>
        <v>121473697</v>
      </c>
      <c r="G22" s="87">
        <f t="shared" si="3"/>
        <v>12535378</v>
      </c>
      <c r="H22" s="87">
        <f t="shared" si="3"/>
        <v>15178691</v>
      </c>
      <c r="I22" s="87">
        <f t="shared" si="3"/>
        <v>149187766</v>
      </c>
      <c r="J22" s="87">
        <f t="shared" si="3"/>
        <v>8127250</v>
      </c>
      <c r="K22" s="87">
        <f t="shared" si="3"/>
        <v>-41999015</v>
      </c>
      <c r="L22" s="87">
        <f t="shared" si="3"/>
        <v>40017661</v>
      </c>
      <c r="M22" s="87">
        <f t="shared" si="3"/>
        <v>6145896</v>
      </c>
      <c r="N22" s="87">
        <f t="shared" si="3"/>
        <v>6726950</v>
      </c>
      <c r="O22" s="87">
        <f t="shared" si="3"/>
        <v>29124572</v>
      </c>
      <c r="P22" s="87">
        <f t="shared" si="3"/>
        <v>-10770587</v>
      </c>
      <c r="Q22" s="87">
        <f t="shared" si="3"/>
        <v>25080935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180414597</v>
      </c>
      <c r="W22" s="87">
        <f t="shared" si="3"/>
        <v>0</v>
      </c>
      <c r="X22" s="87">
        <f t="shared" si="3"/>
        <v>-1082530</v>
      </c>
      <c r="Y22" s="88">
        <f>+IF(W22&lt;&gt;0,(X22/W22)*100,0)</f>
        <v>0</v>
      </c>
      <c r="Z22" s="89">
        <f t="shared" si="3"/>
        <v>69280999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-75916131</v>
      </c>
      <c r="C24" s="74">
        <f>SUM(C22:C23)</f>
        <v>0</v>
      </c>
      <c r="D24" s="75">
        <f aca="true" t="shared" si="4" ref="D24:Z24">SUM(D22:D23)</f>
        <v>69280999</v>
      </c>
      <c r="E24" s="76">
        <f t="shared" si="4"/>
        <v>69280999</v>
      </c>
      <c r="F24" s="76">
        <f t="shared" si="4"/>
        <v>121473697</v>
      </c>
      <c r="G24" s="76">
        <f t="shared" si="4"/>
        <v>12535378</v>
      </c>
      <c r="H24" s="76">
        <f t="shared" si="4"/>
        <v>15178691</v>
      </c>
      <c r="I24" s="76">
        <f t="shared" si="4"/>
        <v>149187766</v>
      </c>
      <c r="J24" s="76">
        <f t="shared" si="4"/>
        <v>8127250</v>
      </c>
      <c r="K24" s="76">
        <f t="shared" si="4"/>
        <v>-41999015</v>
      </c>
      <c r="L24" s="76">
        <f t="shared" si="4"/>
        <v>40017661</v>
      </c>
      <c r="M24" s="76">
        <f t="shared" si="4"/>
        <v>6145896</v>
      </c>
      <c r="N24" s="76">
        <f t="shared" si="4"/>
        <v>6726950</v>
      </c>
      <c r="O24" s="76">
        <f t="shared" si="4"/>
        <v>29124572</v>
      </c>
      <c r="P24" s="76">
        <f t="shared" si="4"/>
        <v>-10770587</v>
      </c>
      <c r="Q24" s="76">
        <f t="shared" si="4"/>
        <v>25080935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180414597</v>
      </c>
      <c r="W24" s="76">
        <f t="shared" si="4"/>
        <v>0</v>
      </c>
      <c r="X24" s="76">
        <f t="shared" si="4"/>
        <v>-1082530</v>
      </c>
      <c r="Y24" s="77">
        <f>+IF(W24&lt;&gt;0,(X24/W24)*100,0)</f>
        <v>0</v>
      </c>
      <c r="Z24" s="78">
        <f t="shared" si="4"/>
        <v>69280999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76086021</v>
      </c>
      <c r="C27" s="21">
        <v>0</v>
      </c>
      <c r="D27" s="98">
        <v>69280515</v>
      </c>
      <c r="E27" s="99">
        <v>69280515</v>
      </c>
      <c r="F27" s="99">
        <v>4641942</v>
      </c>
      <c r="G27" s="99">
        <v>10953043</v>
      </c>
      <c r="H27" s="99">
        <v>0</v>
      </c>
      <c r="I27" s="99">
        <v>15594985</v>
      </c>
      <c r="J27" s="99">
        <v>2745007</v>
      </c>
      <c r="K27" s="99">
        <v>611239</v>
      </c>
      <c r="L27" s="99">
        <v>7378444</v>
      </c>
      <c r="M27" s="99">
        <v>10734690</v>
      </c>
      <c r="N27" s="99">
        <v>0</v>
      </c>
      <c r="O27" s="99">
        <v>532323</v>
      </c>
      <c r="P27" s="99">
        <v>2281970</v>
      </c>
      <c r="Q27" s="99">
        <v>2814293</v>
      </c>
      <c r="R27" s="99">
        <v>0</v>
      </c>
      <c r="S27" s="99">
        <v>0</v>
      </c>
      <c r="T27" s="99">
        <v>0</v>
      </c>
      <c r="U27" s="99">
        <v>0</v>
      </c>
      <c r="V27" s="99">
        <v>29143968</v>
      </c>
      <c r="W27" s="99">
        <v>51960386</v>
      </c>
      <c r="X27" s="99">
        <v>-22816418</v>
      </c>
      <c r="Y27" s="100">
        <v>-43.91</v>
      </c>
      <c r="Z27" s="101">
        <v>69280515</v>
      </c>
    </row>
    <row r="28" spans="1:26" ht="13.5">
      <c r="A28" s="102" t="s">
        <v>44</v>
      </c>
      <c r="B28" s="18">
        <v>68640013</v>
      </c>
      <c r="C28" s="18">
        <v>0</v>
      </c>
      <c r="D28" s="58">
        <v>69280515</v>
      </c>
      <c r="E28" s="59">
        <v>69280515</v>
      </c>
      <c r="F28" s="59">
        <v>4641942</v>
      </c>
      <c r="G28" s="59">
        <v>10953043</v>
      </c>
      <c r="H28" s="59">
        <v>0</v>
      </c>
      <c r="I28" s="59">
        <v>15594985</v>
      </c>
      <c r="J28" s="59">
        <v>2745007</v>
      </c>
      <c r="K28" s="59">
        <v>611239</v>
      </c>
      <c r="L28" s="59">
        <v>7378445</v>
      </c>
      <c r="M28" s="59">
        <v>10734691</v>
      </c>
      <c r="N28" s="59">
        <v>0</v>
      </c>
      <c r="O28" s="59">
        <v>532323</v>
      </c>
      <c r="P28" s="59">
        <v>2281970</v>
      </c>
      <c r="Q28" s="59">
        <v>2814293</v>
      </c>
      <c r="R28" s="59">
        <v>0</v>
      </c>
      <c r="S28" s="59">
        <v>0</v>
      </c>
      <c r="T28" s="59">
        <v>0</v>
      </c>
      <c r="U28" s="59">
        <v>0</v>
      </c>
      <c r="V28" s="59">
        <v>29143969</v>
      </c>
      <c r="W28" s="59">
        <v>51960386</v>
      </c>
      <c r="X28" s="59">
        <v>-22816417</v>
      </c>
      <c r="Y28" s="60">
        <v>-43.91</v>
      </c>
      <c r="Z28" s="61">
        <v>69280515</v>
      </c>
    </row>
    <row r="29" spans="1:26" ht="13.5">
      <c r="A29" s="57" t="s">
        <v>103</v>
      </c>
      <c r="B29" s="18">
        <v>7446008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76086021</v>
      </c>
      <c r="C32" s="21">
        <f>SUM(C28:C31)</f>
        <v>0</v>
      </c>
      <c r="D32" s="98">
        <f aca="true" t="shared" si="5" ref="D32:Z32">SUM(D28:D31)</f>
        <v>69280515</v>
      </c>
      <c r="E32" s="99">
        <f t="shared" si="5"/>
        <v>69280515</v>
      </c>
      <c r="F32" s="99">
        <f t="shared" si="5"/>
        <v>4641942</v>
      </c>
      <c r="G32" s="99">
        <f t="shared" si="5"/>
        <v>10953043</v>
      </c>
      <c r="H32" s="99">
        <f t="shared" si="5"/>
        <v>0</v>
      </c>
      <c r="I32" s="99">
        <f t="shared" si="5"/>
        <v>15594985</v>
      </c>
      <c r="J32" s="99">
        <f t="shared" si="5"/>
        <v>2745007</v>
      </c>
      <c r="K32" s="99">
        <f t="shared" si="5"/>
        <v>611239</v>
      </c>
      <c r="L32" s="99">
        <f t="shared" si="5"/>
        <v>7378445</v>
      </c>
      <c r="M32" s="99">
        <f t="shared" si="5"/>
        <v>10734691</v>
      </c>
      <c r="N32" s="99">
        <f t="shared" si="5"/>
        <v>0</v>
      </c>
      <c r="O32" s="99">
        <f t="shared" si="5"/>
        <v>532323</v>
      </c>
      <c r="P32" s="99">
        <f t="shared" si="5"/>
        <v>2281970</v>
      </c>
      <c r="Q32" s="99">
        <f t="shared" si="5"/>
        <v>2814293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29143969</v>
      </c>
      <c r="W32" s="99">
        <f t="shared" si="5"/>
        <v>51960386</v>
      </c>
      <c r="X32" s="99">
        <f t="shared" si="5"/>
        <v>-22816417</v>
      </c>
      <c r="Y32" s="100">
        <f>+IF(W32&lt;&gt;0,(X32/W32)*100,0)</f>
        <v>-43.911176872319615</v>
      </c>
      <c r="Z32" s="101">
        <f t="shared" si="5"/>
        <v>69280515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95657118</v>
      </c>
      <c r="C35" s="18">
        <v>0</v>
      </c>
      <c r="D35" s="58">
        <v>102946822</v>
      </c>
      <c r="E35" s="59">
        <v>102946822</v>
      </c>
      <c r="F35" s="59">
        <v>100460813</v>
      </c>
      <c r="G35" s="59">
        <v>145899483</v>
      </c>
      <c r="H35" s="59">
        <v>0</v>
      </c>
      <c r="I35" s="59">
        <v>0</v>
      </c>
      <c r="J35" s="59">
        <v>126682365</v>
      </c>
      <c r="K35" s="59">
        <v>90671544</v>
      </c>
      <c r="L35" s="59">
        <v>105065243</v>
      </c>
      <c r="M35" s="59">
        <v>105065243</v>
      </c>
      <c r="N35" s="59">
        <v>113058703</v>
      </c>
      <c r="O35" s="59">
        <v>244285071</v>
      </c>
      <c r="P35" s="59">
        <v>126463492</v>
      </c>
      <c r="Q35" s="59">
        <v>126463492</v>
      </c>
      <c r="R35" s="59">
        <v>0</v>
      </c>
      <c r="S35" s="59">
        <v>0</v>
      </c>
      <c r="T35" s="59">
        <v>0</v>
      </c>
      <c r="U35" s="59">
        <v>0</v>
      </c>
      <c r="V35" s="59">
        <v>126463492</v>
      </c>
      <c r="W35" s="59">
        <v>77210117</v>
      </c>
      <c r="X35" s="59">
        <v>49253375</v>
      </c>
      <c r="Y35" s="60">
        <v>63.79</v>
      </c>
      <c r="Z35" s="61">
        <v>102946822</v>
      </c>
    </row>
    <row r="36" spans="1:26" ht="13.5">
      <c r="A36" s="57" t="s">
        <v>53</v>
      </c>
      <c r="B36" s="18">
        <v>1962290537</v>
      </c>
      <c r="C36" s="18">
        <v>0</v>
      </c>
      <c r="D36" s="58">
        <v>2172115824</v>
      </c>
      <c r="E36" s="59">
        <v>2172115824</v>
      </c>
      <c r="F36" s="59">
        <v>1962290566</v>
      </c>
      <c r="G36" s="59">
        <v>1933599245</v>
      </c>
      <c r="H36" s="59">
        <v>0</v>
      </c>
      <c r="I36" s="59">
        <v>0</v>
      </c>
      <c r="J36" s="59">
        <v>1962290539</v>
      </c>
      <c r="K36" s="59">
        <v>1962290539</v>
      </c>
      <c r="L36" s="59">
        <v>1962290539</v>
      </c>
      <c r="M36" s="59">
        <v>1962290539</v>
      </c>
      <c r="N36" s="59">
        <v>1962290539</v>
      </c>
      <c r="O36" s="59">
        <v>1846208847</v>
      </c>
      <c r="P36" s="59">
        <v>1962290539</v>
      </c>
      <c r="Q36" s="59">
        <v>1962290539</v>
      </c>
      <c r="R36" s="59">
        <v>0</v>
      </c>
      <c r="S36" s="59">
        <v>0</v>
      </c>
      <c r="T36" s="59">
        <v>0</v>
      </c>
      <c r="U36" s="59">
        <v>0</v>
      </c>
      <c r="V36" s="59">
        <v>1962290539</v>
      </c>
      <c r="W36" s="59">
        <v>1629086868</v>
      </c>
      <c r="X36" s="59">
        <v>333203671</v>
      </c>
      <c r="Y36" s="60">
        <v>20.45</v>
      </c>
      <c r="Z36" s="61">
        <v>2172115824</v>
      </c>
    </row>
    <row r="37" spans="1:26" ht="13.5">
      <c r="A37" s="57" t="s">
        <v>54</v>
      </c>
      <c r="B37" s="18">
        <v>350308287</v>
      </c>
      <c r="C37" s="18">
        <v>0</v>
      </c>
      <c r="D37" s="58">
        <v>284356800</v>
      </c>
      <c r="E37" s="59">
        <v>284356800</v>
      </c>
      <c r="F37" s="59">
        <v>214719523</v>
      </c>
      <c r="G37" s="59">
        <v>284688545</v>
      </c>
      <c r="H37" s="59">
        <v>0</v>
      </c>
      <c r="I37" s="59">
        <v>0</v>
      </c>
      <c r="J37" s="59">
        <v>276954774</v>
      </c>
      <c r="K37" s="59">
        <v>224475690</v>
      </c>
      <c r="L37" s="59">
        <v>207292239</v>
      </c>
      <c r="M37" s="59">
        <v>207292239</v>
      </c>
      <c r="N37" s="59">
        <v>209401811</v>
      </c>
      <c r="O37" s="59">
        <v>196042084</v>
      </c>
      <c r="P37" s="59">
        <v>207487922</v>
      </c>
      <c r="Q37" s="59">
        <v>207487922</v>
      </c>
      <c r="R37" s="59">
        <v>0</v>
      </c>
      <c r="S37" s="59">
        <v>0</v>
      </c>
      <c r="T37" s="59">
        <v>0</v>
      </c>
      <c r="U37" s="59">
        <v>0</v>
      </c>
      <c r="V37" s="59">
        <v>207487922</v>
      </c>
      <c r="W37" s="59">
        <v>213267600</v>
      </c>
      <c r="X37" s="59">
        <v>-5779678</v>
      </c>
      <c r="Y37" s="60">
        <v>-2.71</v>
      </c>
      <c r="Z37" s="61">
        <v>284356800</v>
      </c>
    </row>
    <row r="38" spans="1:26" ht="13.5">
      <c r="A38" s="57" t="s">
        <v>55</v>
      </c>
      <c r="B38" s="18">
        <v>72632752</v>
      </c>
      <c r="C38" s="18">
        <v>0</v>
      </c>
      <c r="D38" s="58">
        <v>93273301</v>
      </c>
      <c r="E38" s="59">
        <v>93273301</v>
      </c>
      <c r="F38" s="59">
        <v>95863239</v>
      </c>
      <c r="G38" s="59">
        <v>41409208</v>
      </c>
      <c r="H38" s="59">
        <v>0</v>
      </c>
      <c r="I38" s="59">
        <v>0</v>
      </c>
      <c r="J38" s="59">
        <v>37245635</v>
      </c>
      <c r="K38" s="59">
        <v>95863238</v>
      </c>
      <c r="L38" s="59">
        <v>95863239</v>
      </c>
      <c r="M38" s="59">
        <v>95863239</v>
      </c>
      <c r="N38" s="59">
        <v>95863239</v>
      </c>
      <c r="O38" s="59">
        <v>95863239</v>
      </c>
      <c r="P38" s="59">
        <v>95863239</v>
      </c>
      <c r="Q38" s="59">
        <v>95863239</v>
      </c>
      <c r="R38" s="59">
        <v>0</v>
      </c>
      <c r="S38" s="59">
        <v>0</v>
      </c>
      <c r="T38" s="59">
        <v>0</v>
      </c>
      <c r="U38" s="59">
        <v>0</v>
      </c>
      <c r="V38" s="59">
        <v>95863239</v>
      </c>
      <c r="W38" s="59">
        <v>69954976</v>
      </c>
      <c r="X38" s="59">
        <v>25908263</v>
      </c>
      <c r="Y38" s="60">
        <v>37.04</v>
      </c>
      <c r="Z38" s="61">
        <v>93273301</v>
      </c>
    </row>
    <row r="39" spans="1:26" ht="13.5">
      <c r="A39" s="57" t="s">
        <v>56</v>
      </c>
      <c r="B39" s="18">
        <v>1635006616</v>
      </c>
      <c r="C39" s="18">
        <v>0</v>
      </c>
      <c r="D39" s="58">
        <v>1897432545</v>
      </c>
      <c r="E39" s="59">
        <v>1897432545</v>
      </c>
      <c r="F39" s="59">
        <v>1752168617</v>
      </c>
      <c r="G39" s="59">
        <v>1753400975</v>
      </c>
      <c r="H39" s="59">
        <v>0</v>
      </c>
      <c r="I39" s="59">
        <v>0</v>
      </c>
      <c r="J39" s="59">
        <v>1774772495</v>
      </c>
      <c r="K39" s="59">
        <v>1732623155</v>
      </c>
      <c r="L39" s="59">
        <v>1764200304</v>
      </c>
      <c r="M39" s="59">
        <v>1764200304</v>
      </c>
      <c r="N39" s="59">
        <v>1770084192</v>
      </c>
      <c r="O39" s="59">
        <v>1798588595</v>
      </c>
      <c r="P39" s="59">
        <v>1785402870</v>
      </c>
      <c r="Q39" s="59">
        <v>1785402870</v>
      </c>
      <c r="R39" s="59">
        <v>0</v>
      </c>
      <c r="S39" s="59">
        <v>0</v>
      </c>
      <c r="T39" s="59">
        <v>0</v>
      </c>
      <c r="U39" s="59">
        <v>0</v>
      </c>
      <c r="V39" s="59">
        <v>1785402870</v>
      </c>
      <c r="W39" s="59">
        <v>1423074409</v>
      </c>
      <c r="X39" s="59">
        <v>362328461</v>
      </c>
      <c r="Y39" s="60">
        <v>25.46</v>
      </c>
      <c r="Z39" s="61">
        <v>1897432545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74633336</v>
      </c>
      <c r="C42" s="18">
        <v>0</v>
      </c>
      <c r="D42" s="58">
        <v>265850635</v>
      </c>
      <c r="E42" s="59">
        <v>265850635</v>
      </c>
      <c r="F42" s="59">
        <v>8004180</v>
      </c>
      <c r="G42" s="59">
        <v>-5778956</v>
      </c>
      <c r="H42" s="59">
        <v>-3671516</v>
      </c>
      <c r="I42" s="59">
        <v>-1446292</v>
      </c>
      <c r="J42" s="59">
        <v>-2439606</v>
      </c>
      <c r="K42" s="59">
        <v>12831269</v>
      </c>
      <c r="L42" s="59">
        <v>-11048042</v>
      </c>
      <c r="M42" s="59">
        <v>-656379</v>
      </c>
      <c r="N42" s="59">
        <v>-1087376</v>
      </c>
      <c r="O42" s="59">
        <v>-2550719</v>
      </c>
      <c r="P42" s="59">
        <v>7841</v>
      </c>
      <c r="Q42" s="59">
        <v>-3630254</v>
      </c>
      <c r="R42" s="59">
        <v>0</v>
      </c>
      <c r="S42" s="59">
        <v>0</v>
      </c>
      <c r="T42" s="59">
        <v>0</v>
      </c>
      <c r="U42" s="59">
        <v>0</v>
      </c>
      <c r="V42" s="59">
        <v>-5732925</v>
      </c>
      <c r="W42" s="59">
        <v>250778126</v>
      </c>
      <c r="X42" s="59">
        <v>-256511051</v>
      </c>
      <c r="Y42" s="60">
        <v>-102.29</v>
      </c>
      <c r="Z42" s="61">
        <v>265850635</v>
      </c>
    </row>
    <row r="43" spans="1:26" ht="13.5">
      <c r="A43" s="57" t="s">
        <v>59</v>
      </c>
      <c r="B43" s="18">
        <v>-68152037</v>
      </c>
      <c r="C43" s="18">
        <v>0</v>
      </c>
      <c r="D43" s="58">
        <v>-69280999</v>
      </c>
      <c r="E43" s="59">
        <v>-69280999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-69280999</v>
      </c>
      <c r="X43" s="59">
        <v>69280999</v>
      </c>
      <c r="Y43" s="60">
        <v>-100</v>
      </c>
      <c r="Z43" s="61">
        <v>-69280999</v>
      </c>
    </row>
    <row r="44" spans="1:26" ht="13.5">
      <c r="A44" s="57" t="s">
        <v>60</v>
      </c>
      <c r="B44" s="18">
        <v>-3171714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-4058751</v>
      </c>
      <c r="C45" s="21">
        <v>0</v>
      </c>
      <c r="D45" s="98">
        <v>372097646</v>
      </c>
      <c r="E45" s="99">
        <v>372097646</v>
      </c>
      <c r="F45" s="99">
        <v>8733641</v>
      </c>
      <c r="G45" s="99">
        <v>2954685</v>
      </c>
      <c r="H45" s="99">
        <v>-716831</v>
      </c>
      <c r="I45" s="99">
        <v>-716831</v>
      </c>
      <c r="J45" s="99">
        <v>-3156437</v>
      </c>
      <c r="K45" s="99">
        <v>9674832</v>
      </c>
      <c r="L45" s="99">
        <v>-1373210</v>
      </c>
      <c r="M45" s="99">
        <v>-1373210</v>
      </c>
      <c r="N45" s="99">
        <v>-2460586</v>
      </c>
      <c r="O45" s="99">
        <v>-5011305</v>
      </c>
      <c r="P45" s="99">
        <v>-5003464</v>
      </c>
      <c r="Q45" s="99">
        <v>-5003464</v>
      </c>
      <c r="R45" s="99">
        <v>0</v>
      </c>
      <c r="S45" s="99">
        <v>0</v>
      </c>
      <c r="T45" s="99">
        <v>0</v>
      </c>
      <c r="U45" s="99">
        <v>0</v>
      </c>
      <c r="V45" s="99">
        <v>-5003464</v>
      </c>
      <c r="W45" s="99">
        <v>357025137</v>
      </c>
      <c r="X45" s="99">
        <v>-362028601</v>
      </c>
      <c r="Y45" s="100">
        <v>-101.4</v>
      </c>
      <c r="Z45" s="101">
        <v>372097646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35828234</v>
      </c>
      <c r="C49" s="51">
        <v>0</v>
      </c>
      <c r="D49" s="128">
        <v>18161381</v>
      </c>
      <c r="E49" s="53">
        <v>15141049</v>
      </c>
      <c r="F49" s="53">
        <v>0</v>
      </c>
      <c r="G49" s="53">
        <v>0</v>
      </c>
      <c r="H49" s="53">
        <v>0</v>
      </c>
      <c r="I49" s="53">
        <v>14658396</v>
      </c>
      <c r="J49" s="53">
        <v>0</v>
      </c>
      <c r="K49" s="53">
        <v>0</v>
      </c>
      <c r="L49" s="53">
        <v>0</v>
      </c>
      <c r="M49" s="53">
        <v>13976679</v>
      </c>
      <c r="N49" s="53">
        <v>0</v>
      </c>
      <c r="O49" s="53">
        <v>0</v>
      </c>
      <c r="P49" s="53">
        <v>0</v>
      </c>
      <c r="Q49" s="53">
        <v>13507380</v>
      </c>
      <c r="R49" s="53">
        <v>0</v>
      </c>
      <c r="S49" s="53">
        <v>0</v>
      </c>
      <c r="T49" s="53">
        <v>0</v>
      </c>
      <c r="U49" s="53">
        <v>0</v>
      </c>
      <c r="V49" s="53">
        <v>99507617</v>
      </c>
      <c r="W49" s="53">
        <v>514983731</v>
      </c>
      <c r="X49" s="53">
        <v>725764467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22567671</v>
      </c>
      <c r="C51" s="51">
        <v>0</v>
      </c>
      <c r="D51" s="128">
        <v>15456873</v>
      </c>
      <c r="E51" s="53">
        <v>15100949</v>
      </c>
      <c r="F51" s="53">
        <v>0</v>
      </c>
      <c r="G51" s="53">
        <v>0</v>
      </c>
      <c r="H51" s="53">
        <v>0</v>
      </c>
      <c r="I51" s="53">
        <v>229644618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282770111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77.78341444686654</v>
      </c>
      <c r="C58" s="5">
        <f>IF(C67=0,0,+(C76/C67)*100)</f>
        <v>0</v>
      </c>
      <c r="D58" s="6">
        <f aca="true" t="shared" si="6" ref="D58:Z58">IF(D67=0,0,+(D76/D67)*100)</f>
        <v>99.9999994881347</v>
      </c>
      <c r="E58" s="7">
        <f t="shared" si="6"/>
        <v>99.9999994881347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89.85587627202933</v>
      </c>
      <c r="L58" s="7">
        <f t="shared" si="6"/>
        <v>89.35577922984177</v>
      </c>
      <c r="M58" s="7">
        <f t="shared" si="6"/>
        <v>59.27018703658322</v>
      </c>
      <c r="N58" s="7">
        <f t="shared" si="6"/>
        <v>76.0526165448619</v>
      </c>
      <c r="O58" s="7">
        <f t="shared" si="6"/>
        <v>89.46931055328517</v>
      </c>
      <c r="P58" s="7">
        <f t="shared" si="6"/>
        <v>89.29200594033114</v>
      </c>
      <c r="Q58" s="7">
        <f t="shared" si="6"/>
        <v>84.86402203154742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42.29624927631427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99.9999994881347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99.99999868596129</v>
      </c>
      <c r="E59" s="10">
        <f t="shared" si="7"/>
        <v>99.99999868596129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100</v>
      </c>
      <c r="L59" s="10">
        <f t="shared" si="7"/>
        <v>100</v>
      </c>
      <c r="M59" s="10">
        <f t="shared" si="7"/>
        <v>66.83093444660028</v>
      </c>
      <c r="N59" s="10">
        <f t="shared" si="7"/>
        <v>84.86747934611685</v>
      </c>
      <c r="O59" s="10">
        <f t="shared" si="7"/>
        <v>99.99998859406315</v>
      </c>
      <c r="P59" s="10">
        <f t="shared" si="7"/>
        <v>100</v>
      </c>
      <c r="Q59" s="10">
        <f t="shared" si="7"/>
        <v>94.98681141842566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37.26865552950373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99.99999868596129</v>
      </c>
    </row>
    <row r="60" spans="1:26" ht="13.5">
      <c r="A60" s="37" t="s">
        <v>32</v>
      </c>
      <c r="B60" s="12">
        <f t="shared" si="7"/>
        <v>108.17740976315567</v>
      </c>
      <c r="C60" s="12">
        <f t="shared" si="7"/>
        <v>0</v>
      </c>
      <c r="D60" s="3">
        <f t="shared" si="7"/>
        <v>99.99999847267321</v>
      </c>
      <c r="E60" s="13">
        <f t="shared" si="7"/>
        <v>99.99999847267321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99.99998616148955</v>
      </c>
      <c r="L60" s="13">
        <f t="shared" si="7"/>
        <v>99.99998035823052</v>
      </c>
      <c r="M60" s="13">
        <f t="shared" si="7"/>
        <v>65.85049221860442</v>
      </c>
      <c r="N60" s="13">
        <f t="shared" si="7"/>
        <v>84.74008571596505</v>
      </c>
      <c r="O60" s="13">
        <f t="shared" si="7"/>
        <v>100.00001522141604</v>
      </c>
      <c r="P60" s="13">
        <f t="shared" si="7"/>
        <v>99.99999603692696</v>
      </c>
      <c r="Q60" s="13">
        <f t="shared" si="7"/>
        <v>94.7716676564277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50.52612627064278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99.99999847267321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100.00000089207361</v>
      </c>
      <c r="E61" s="13">
        <f t="shared" si="7"/>
        <v>100.00000089207361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100.64143925147617</v>
      </c>
      <c r="L61" s="13">
        <f t="shared" si="7"/>
        <v>101.03655177630047</v>
      </c>
      <c r="M61" s="13">
        <f t="shared" si="7"/>
        <v>68.88190088477332</v>
      </c>
      <c r="N61" s="13">
        <f t="shared" si="7"/>
        <v>86.03644975338625</v>
      </c>
      <c r="O61" s="13">
        <f t="shared" si="7"/>
        <v>100.80853736737001</v>
      </c>
      <c r="P61" s="13">
        <f t="shared" si="7"/>
        <v>100.78428379804652</v>
      </c>
      <c r="Q61" s="13">
        <f t="shared" si="7"/>
        <v>95.51310363783219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49.9712997717282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100.00000089207361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99.99999277790252</v>
      </c>
      <c r="E62" s="13">
        <f t="shared" si="7"/>
        <v>99.99999277790252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99.83481791890554</v>
      </c>
      <c r="L62" s="13">
        <f t="shared" si="7"/>
        <v>99.99998449254169</v>
      </c>
      <c r="M62" s="13">
        <f t="shared" si="7"/>
        <v>60.6811462070483</v>
      </c>
      <c r="N62" s="13">
        <f t="shared" si="7"/>
        <v>81.5261423298467</v>
      </c>
      <c r="O62" s="13">
        <f t="shared" si="7"/>
        <v>100</v>
      </c>
      <c r="P62" s="13">
        <f t="shared" si="7"/>
        <v>100</v>
      </c>
      <c r="Q62" s="13">
        <f t="shared" si="7"/>
        <v>94.1874799722557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53.2703632633835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99.99999277790252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100.20558009023142</v>
      </c>
      <c r="L63" s="13">
        <f t="shared" si="7"/>
        <v>99.99997393513289</v>
      </c>
      <c r="M63" s="13">
        <f t="shared" si="7"/>
        <v>66.01869664019657</v>
      </c>
      <c r="N63" s="13">
        <f t="shared" si="7"/>
        <v>74.01952951966008</v>
      </c>
      <c r="O63" s="13">
        <f t="shared" si="7"/>
        <v>100.00008044953053</v>
      </c>
      <c r="P63" s="13">
        <f t="shared" si="7"/>
        <v>100</v>
      </c>
      <c r="Q63" s="13">
        <f t="shared" si="7"/>
        <v>91.2338844343739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50.154006324291565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99.99999370205889</v>
      </c>
      <c r="E64" s="13">
        <f t="shared" si="7"/>
        <v>99.99999370205889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99.99996879570455</v>
      </c>
      <c r="L64" s="13">
        <f t="shared" si="7"/>
        <v>99.99996768919591</v>
      </c>
      <c r="M64" s="13">
        <f t="shared" si="7"/>
        <v>64.72794253789328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50.43767569081892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99.99999370205889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13.886659256187054</v>
      </c>
      <c r="C66" s="15">
        <f t="shared" si="7"/>
        <v>0</v>
      </c>
      <c r="D66" s="4">
        <f t="shared" si="7"/>
        <v>100.00001218147068</v>
      </c>
      <c r="E66" s="16">
        <f t="shared" si="7"/>
        <v>100.00001218147068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100.00001218147068</v>
      </c>
    </row>
    <row r="67" spans="1:26" ht="13.5" hidden="1">
      <c r="A67" s="40" t="s">
        <v>112</v>
      </c>
      <c r="B67" s="23">
        <v>469343382</v>
      </c>
      <c r="C67" s="23"/>
      <c r="D67" s="24">
        <v>586091703</v>
      </c>
      <c r="E67" s="25">
        <v>586091703</v>
      </c>
      <c r="F67" s="25">
        <v>77991745</v>
      </c>
      <c r="G67" s="25">
        <v>44063411</v>
      </c>
      <c r="H67" s="25">
        <v>43759201</v>
      </c>
      <c r="I67" s="25">
        <v>165814357</v>
      </c>
      <c r="J67" s="25">
        <v>40711704</v>
      </c>
      <c r="K67" s="25">
        <v>41397139</v>
      </c>
      <c r="L67" s="25">
        <v>38118920</v>
      </c>
      <c r="M67" s="25">
        <v>120227763</v>
      </c>
      <c r="N67" s="25">
        <v>39594238</v>
      </c>
      <c r="O67" s="25">
        <v>39171120</v>
      </c>
      <c r="P67" s="25">
        <v>38050404</v>
      </c>
      <c r="Q67" s="25">
        <v>116815762</v>
      </c>
      <c r="R67" s="25"/>
      <c r="S67" s="25"/>
      <c r="T67" s="25"/>
      <c r="U67" s="25"/>
      <c r="V67" s="25">
        <v>402857882</v>
      </c>
      <c r="W67" s="25">
        <v>439568775</v>
      </c>
      <c r="X67" s="25"/>
      <c r="Y67" s="24"/>
      <c r="Z67" s="26">
        <v>586091703</v>
      </c>
    </row>
    <row r="68" spans="1:26" ht="13.5" hidden="1">
      <c r="A68" s="36" t="s">
        <v>31</v>
      </c>
      <c r="B68" s="18">
        <v>91450921</v>
      </c>
      <c r="C68" s="18"/>
      <c r="D68" s="19">
        <v>152202518</v>
      </c>
      <c r="E68" s="20">
        <v>152202518</v>
      </c>
      <c r="F68" s="20">
        <v>43593539</v>
      </c>
      <c r="G68" s="20">
        <v>8520291</v>
      </c>
      <c r="H68" s="20">
        <v>8496108</v>
      </c>
      <c r="I68" s="20">
        <v>60609938</v>
      </c>
      <c r="J68" s="20">
        <v>8386911</v>
      </c>
      <c r="K68" s="20">
        <v>8292921</v>
      </c>
      <c r="L68" s="20">
        <v>8605508</v>
      </c>
      <c r="M68" s="20">
        <v>25285340</v>
      </c>
      <c r="N68" s="20">
        <v>8674761</v>
      </c>
      <c r="O68" s="20">
        <v>8767364</v>
      </c>
      <c r="P68" s="20">
        <v>8743026</v>
      </c>
      <c r="Q68" s="20">
        <v>26185151</v>
      </c>
      <c r="R68" s="20"/>
      <c r="S68" s="20"/>
      <c r="T68" s="20"/>
      <c r="U68" s="20"/>
      <c r="V68" s="20">
        <v>112080429</v>
      </c>
      <c r="W68" s="20">
        <v>114151887</v>
      </c>
      <c r="X68" s="20"/>
      <c r="Y68" s="19"/>
      <c r="Z68" s="22">
        <v>152202518</v>
      </c>
    </row>
    <row r="69" spans="1:26" ht="13.5" hidden="1">
      <c r="A69" s="37" t="s">
        <v>32</v>
      </c>
      <c r="B69" s="18">
        <v>331522093</v>
      </c>
      <c r="C69" s="18"/>
      <c r="D69" s="19">
        <v>392843238</v>
      </c>
      <c r="E69" s="20">
        <v>392843238</v>
      </c>
      <c r="F69" s="20">
        <v>30646115</v>
      </c>
      <c r="G69" s="20">
        <v>31813518</v>
      </c>
      <c r="H69" s="20">
        <v>31196669</v>
      </c>
      <c r="I69" s="20">
        <v>93656302</v>
      </c>
      <c r="J69" s="20">
        <v>28191037</v>
      </c>
      <c r="K69" s="20">
        <v>28904845</v>
      </c>
      <c r="L69" s="20">
        <v>25455955</v>
      </c>
      <c r="M69" s="20">
        <v>82551837</v>
      </c>
      <c r="N69" s="20">
        <v>26847274</v>
      </c>
      <c r="O69" s="20">
        <v>26278764</v>
      </c>
      <c r="P69" s="20">
        <v>25232944</v>
      </c>
      <c r="Q69" s="20">
        <v>78358982</v>
      </c>
      <c r="R69" s="20"/>
      <c r="S69" s="20"/>
      <c r="T69" s="20"/>
      <c r="U69" s="20"/>
      <c r="V69" s="20">
        <v>254567121</v>
      </c>
      <c r="W69" s="20">
        <v>294632424</v>
      </c>
      <c r="X69" s="20"/>
      <c r="Y69" s="19"/>
      <c r="Z69" s="22">
        <v>392843238</v>
      </c>
    </row>
    <row r="70" spans="1:26" ht="13.5" hidden="1">
      <c r="A70" s="38" t="s">
        <v>106</v>
      </c>
      <c r="B70" s="18">
        <v>181686166</v>
      </c>
      <c r="C70" s="18"/>
      <c r="D70" s="19">
        <v>224196742</v>
      </c>
      <c r="E70" s="20">
        <v>224196742</v>
      </c>
      <c r="F70" s="20">
        <v>16570389</v>
      </c>
      <c r="G70" s="20">
        <v>18275475</v>
      </c>
      <c r="H70" s="20">
        <v>17613679</v>
      </c>
      <c r="I70" s="20">
        <v>52459543</v>
      </c>
      <c r="J70" s="20">
        <v>13383275</v>
      </c>
      <c r="K70" s="20">
        <v>16925687</v>
      </c>
      <c r="L70" s="20">
        <v>11952032</v>
      </c>
      <c r="M70" s="20">
        <v>42260994</v>
      </c>
      <c r="N70" s="20">
        <v>14323005</v>
      </c>
      <c r="O70" s="20">
        <v>12966995</v>
      </c>
      <c r="P70" s="20">
        <v>12723583</v>
      </c>
      <c r="Q70" s="20">
        <v>40013583</v>
      </c>
      <c r="R70" s="20"/>
      <c r="S70" s="20"/>
      <c r="T70" s="20"/>
      <c r="U70" s="20"/>
      <c r="V70" s="20">
        <v>134734120</v>
      </c>
      <c r="W70" s="20">
        <v>168147558</v>
      </c>
      <c r="X70" s="20"/>
      <c r="Y70" s="19"/>
      <c r="Z70" s="22">
        <v>224196742</v>
      </c>
    </row>
    <row r="71" spans="1:26" ht="13.5" hidden="1">
      <c r="A71" s="38" t="s">
        <v>107</v>
      </c>
      <c r="B71" s="18">
        <v>60976123</v>
      </c>
      <c r="C71" s="18"/>
      <c r="D71" s="19">
        <v>69231965</v>
      </c>
      <c r="E71" s="20">
        <v>69231965</v>
      </c>
      <c r="F71" s="20">
        <v>5286558</v>
      </c>
      <c r="G71" s="20">
        <v>4904830</v>
      </c>
      <c r="H71" s="20">
        <v>5601529</v>
      </c>
      <c r="I71" s="20">
        <v>15792917</v>
      </c>
      <c r="J71" s="20">
        <v>7279115</v>
      </c>
      <c r="K71" s="20">
        <v>4805606</v>
      </c>
      <c r="L71" s="20">
        <v>6448510</v>
      </c>
      <c r="M71" s="20">
        <v>18533231</v>
      </c>
      <c r="N71" s="20">
        <v>5413060</v>
      </c>
      <c r="O71" s="20">
        <v>6336639</v>
      </c>
      <c r="P71" s="20">
        <v>5454560</v>
      </c>
      <c r="Q71" s="20">
        <v>17204259</v>
      </c>
      <c r="R71" s="20"/>
      <c r="S71" s="20"/>
      <c r="T71" s="20"/>
      <c r="U71" s="20"/>
      <c r="V71" s="20">
        <v>51530407</v>
      </c>
      <c r="W71" s="20">
        <v>51923970</v>
      </c>
      <c r="X71" s="20"/>
      <c r="Y71" s="19"/>
      <c r="Z71" s="22">
        <v>69231965</v>
      </c>
    </row>
    <row r="72" spans="1:26" ht="13.5" hidden="1">
      <c r="A72" s="38" t="s">
        <v>108</v>
      </c>
      <c r="B72" s="18">
        <v>46846726</v>
      </c>
      <c r="C72" s="18"/>
      <c r="D72" s="19">
        <v>51779916</v>
      </c>
      <c r="E72" s="20">
        <v>51779916</v>
      </c>
      <c r="F72" s="20">
        <v>4490178</v>
      </c>
      <c r="G72" s="20">
        <v>4370595</v>
      </c>
      <c r="H72" s="20">
        <v>4174499</v>
      </c>
      <c r="I72" s="20">
        <v>13035272</v>
      </c>
      <c r="J72" s="20">
        <v>3973775</v>
      </c>
      <c r="K72" s="20">
        <v>3860296</v>
      </c>
      <c r="L72" s="20">
        <v>3836582</v>
      </c>
      <c r="M72" s="20">
        <v>11670653</v>
      </c>
      <c r="N72" s="20">
        <v>3849045</v>
      </c>
      <c r="O72" s="20">
        <v>3729046</v>
      </c>
      <c r="P72" s="20">
        <v>3829436</v>
      </c>
      <c r="Q72" s="20">
        <v>11407527</v>
      </c>
      <c r="R72" s="20"/>
      <c r="S72" s="20"/>
      <c r="T72" s="20"/>
      <c r="U72" s="20"/>
      <c r="V72" s="20">
        <v>36113452</v>
      </c>
      <c r="W72" s="20">
        <v>38834937</v>
      </c>
      <c r="X72" s="20"/>
      <c r="Y72" s="19"/>
      <c r="Z72" s="22">
        <v>51779916</v>
      </c>
    </row>
    <row r="73" spans="1:26" ht="13.5" hidden="1">
      <c r="A73" s="38" t="s">
        <v>109</v>
      </c>
      <c r="B73" s="18">
        <v>42013078</v>
      </c>
      <c r="C73" s="18"/>
      <c r="D73" s="19">
        <v>47634615</v>
      </c>
      <c r="E73" s="20">
        <v>47634615</v>
      </c>
      <c r="F73" s="20">
        <v>4212772</v>
      </c>
      <c r="G73" s="20">
        <v>4075360</v>
      </c>
      <c r="H73" s="20">
        <v>3737737</v>
      </c>
      <c r="I73" s="20">
        <v>12025869</v>
      </c>
      <c r="J73" s="20">
        <v>3432839</v>
      </c>
      <c r="K73" s="20">
        <v>3204687</v>
      </c>
      <c r="L73" s="20">
        <v>3094940</v>
      </c>
      <c r="M73" s="20">
        <v>9732466</v>
      </c>
      <c r="N73" s="20">
        <v>3165294</v>
      </c>
      <c r="O73" s="20">
        <v>3141242</v>
      </c>
      <c r="P73" s="20">
        <v>3125575</v>
      </c>
      <c r="Q73" s="20">
        <v>9432111</v>
      </c>
      <c r="R73" s="20"/>
      <c r="S73" s="20"/>
      <c r="T73" s="20"/>
      <c r="U73" s="20"/>
      <c r="V73" s="20">
        <v>31190446</v>
      </c>
      <c r="W73" s="20">
        <v>35725959</v>
      </c>
      <c r="X73" s="20"/>
      <c r="Y73" s="19"/>
      <c r="Z73" s="22">
        <v>47634615</v>
      </c>
    </row>
    <row r="74" spans="1:26" ht="13.5" hidden="1">
      <c r="A74" s="38" t="s">
        <v>110</v>
      </c>
      <c r="B74" s="18"/>
      <c r="C74" s="18"/>
      <c r="D74" s="19"/>
      <c r="E74" s="20"/>
      <c r="F74" s="20">
        <v>86218</v>
      </c>
      <c r="G74" s="20">
        <v>187258</v>
      </c>
      <c r="H74" s="20">
        <v>69225</v>
      </c>
      <c r="I74" s="20">
        <v>342701</v>
      </c>
      <c r="J74" s="20">
        <v>122033</v>
      </c>
      <c r="K74" s="20">
        <v>108569</v>
      </c>
      <c r="L74" s="20">
        <v>123891</v>
      </c>
      <c r="M74" s="20">
        <v>354493</v>
      </c>
      <c r="N74" s="20">
        <v>96870</v>
      </c>
      <c r="O74" s="20">
        <v>104842</v>
      </c>
      <c r="P74" s="20">
        <v>99790</v>
      </c>
      <c r="Q74" s="20">
        <v>301502</v>
      </c>
      <c r="R74" s="20"/>
      <c r="S74" s="20"/>
      <c r="T74" s="20"/>
      <c r="U74" s="20"/>
      <c r="V74" s="20">
        <v>998696</v>
      </c>
      <c r="W74" s="20"/>
      <c r="X74" s="20"/>
      <c r="Y74" s="19"/>
      <c r="Z74" s="22"/>
    </row>
    <row r="75" spans="1:26" ht="13.5" hidden="1">
      <c r="A75" s="39" t="s">
        <v>111</v>
      </c>
      <c r="B75" s="27">
        <v>46370368</v>
      </c>
      <c r="C75" s="27"/>
      <c r="D75" s="28">
        <v>41045947</v>
      </c>
      <c r="E75" s="29">
        <v>41045947</v>
      </c>
      <c r="F75" s="29">
        <v>3752091</v>
      </c>
      <c r="G75" s="29">
        <v>3729602</v>
      </c>
      <c r="H75" s="29">
        <v>4066424</v>
      </c>
      <c r="I75" s="29">
        <v>11548117</v>
      </c>
      <c r="J75" s="29">
        <v>4133756</v>
      </c>
      <c r="K75" s="29">
        <v>4199373</v>
      </c>
      <c r="L75" s="29">
        <v>4057457</v>
      </c>
      <c r="M75" s="29">
        <v>12390586</v>
      </c>
      <c r="N75" s="29">
        <v>4072203</v>
      </c>
      <c r="O75" s="29">
        <v>4124992</v>
      </c>
      <c r="P75" s="29">
        <v>4074434</v>
      </c>
      <c r="Q75" s="29">
        <v>12271629</v>
      </c>
      <c r="R75" s="29"/>
      <c r="S75" s="29"/>
      <c r="T75" s="29"/>
      <c r="U75" s="29"/>
      <c r="V75" s="29">
        <v>36210332</v>
      </c>
      <c r="W75" s="29">
        <v>30784464</v>
      </c>
      <c r="X75" s="29"/>
      <c r="Y75" s="28"/>
      <c r="Z75" s="30">
        <v>41045947</v>
      </c>
    </row>
    <row r="76" spans="1:26" ht="13.5" hidden="1">
      <c r="A76" s="41" t="s">
        <v>113</v>
      </c>
      <c r="B76" s="31">
        <v>365071308</v>
      </c>
      <c r="C76" s="31"/>
      <c r="D76" s="32">
        <v>586091700</v>
      </c>
      <c r="E76" s="33">
        <v>586091700</v>
      </c>
      <c r="F76" s="33"/>
      <c r="G76" s="33"/>
      <c r="H76" s="33"/>
      <c r="I76" s="33"/>
      <c r="J76" s="33"/>
      <c r="K76" s="33">
        <v>37197762</v>
      </c>
      <c r="L76" s="33">
        <v>34061458</v>
      </c>
      <c r="M76" s="33">
        <v>71259220</v>
      </c>
      <c r="N76" s="33">
        <v>30112454</v>
      </c>
      <c r="O76" s="33">
        <v>35046131</v>
      </c>
      <c r="P76" s="33">
        <v>33975969</v>
      </c>
      <c r="Q76" s="33">
        <v>99134554</v>
      </c>
      <c r="R76" s="33"/>
      <c r="S76" s="33"/>
      <c r="T76" s="33"/>
      <c r="U76" s="33"/>
      <c r="V76" s="33">
        <v>170393774</v>
      </c>
      <c r="W76" s="33">
        <v>439568775</v>
      </c>
      <c r="X76" s="33"/>
      <c r="Y76" s="32"/>
      <c r="Z76" s="34">
        <v>586091700</v>
      </c>
    </row>
    <row r="77" spans="1:26" ht="13.5" hidden="1">
      <c r="A77" s="36" t="s">
        <v>31</v>
      </c>
      <c r="B77" s="18"/>
      <c r="C77" s="18"/>
      <c r="D77" s="19">
        <v>152202516</v>
      </c>
      <c r="E77" s="20">
        <v>152202516</v>
      </c>
      <c r="F77" s="20"/>
      <c r="G77" s="20"/>
      <c r="H77" s="20"/>
      <c r="I77" s="20"/>
      <c r="J77" s="20"/>
      <c r="K77" s="20">
        <v>8292921</v>
      </c>
      <c r="L77" s="20">
        <v>8605508</v>
      </c>
      <c r="M77" s="20">
        <v>16898429</v>
      </c>
      <c r="N77" s="20">
        <v>7362051</v>
      </c>
      <c r="O77" s="20">
        <v>8767363</v>
      </c>
      <c r="P77" s="20">
        <v>8743026</v>
      </c>
      <c r="Q77" s="20">
        <v>24872440</v>
      </c>
      <c r="R77" s="20"/>
      <c r="S77" s="20"/>
      <c r="T77" s="20"/>
      <c r="U77" s="20"/>
      <c r="V77" s="20">
        <v>41770869</v>
      </c>
      <c r="W77" s="20">
        <v>114151887</v>
      </c>
      <c r="X77" s="20"/>
      <c r="Y77" s="19"/>
      <c r="Z77" s="22">
        <v>152202516</v>
      </c>
    </row>
    <row r="78" spans="1:26" ht="13.5" hidden="1">
      <c r="A78" s="37" t="s">
        <v>32</v>
      </c>
      <c r="B78" s="18">
        <v>358632013</v>
      </c>
      <c r="C78" s="18"/>
      <c r="D78" s="19">
        <v>392843232</v>
      </c>
      <c r="E78" s="20">
        <v>392843232</v>
      </c>
      <c r="F78" s="20"/>
      <c r="G78" s="20"/>
      <c r="H78" s="20"/>
      <c r="I78" s="20"/>
      <c r="J78" s="20"/>
      <c r="K78" s="20">
        <v>28904841</v>
      </c>
      <c r="L78" s="20">
        <v>25455950</v>
      </c>
      <c r="M78" s="20">
        <v>54360791</v>
      </c>
      <c r="N78" s="20">
        <v>22750403</v>
      </c>
      <c r="O78" s="20">
        <v>26278768</v>
      </c>
      <c r="P78" s="20">
        <v>25232943</v>
      </c>
      <c r="Q78" s="20">
        <v>74262114</v>
      </c>
      <c r="R78" s="20"/>
      <c r="S78" s="20"/>
      <c r="T78" s="20"/>
      <c r="U78" s="20"/>
      <c r="V78" s="20">
        <v>128622905</v>
      </c>
      <c r="W78" s="20">
        <v>294632424</v>
      </c>
      <c r="X78" s="20"/>
      <c r="Y78" s="19"/>
      <c r="Z78" s="22">
        <v>392843232</v>
      </c>
    </row>
    <row r="79" spans="1:26" ht="13.5" hidden="1">
      <c r="A79" s="38" t="s">
        <v>106</v>
      </c>
      <c r="B79" s="18"/>
      <c r="C79" s="18"/>
      <c r="D79" s="19">
        <v>224196744</v>
      </c>
      <c r="E79" s="20">
        <v>224196744</v>
      </c>
      <c r="F79" s="20"/>
      <c r="G79" s="20"/>
      <c r="H79" s="20"/>
      <c r="I79" s="20"/>
      <c r="J79" s="20"/>
      <c r="K79" s="20">
        <v>17034255</v>
      </c>
      <c r="L79" s="20">
        <v>12075921</v>
      </c>
      <c r="M79" s="20">
        <v>29110176</v>
      </c>
      <c r="N79" s="20">
        <v>12323005</v>
      </c>
      <c r="O79" s="20">
        <v>13071838</v>
      </c>
      <c r="P79" s="20">
        <v>12823372</v>
      </c>
      <c r="Q79" s="20">
        <v>38218215</v>
      </c>
      <c r="R79" s="20"/>
      <c r="S79" s="20"/>
      <c r="T79" s="20"/>
      <c r="U79" s="20"/>
      <c r="V79" s="20">
        <v>67328391</v>
      </c>
      <c r="W79" s="20">
        <v>168147558</v>
      </c>
      <c r="X79" s="20"/>
      <c r="Y79" s="19"/>
      <c r="Z79" s="22">
        <v>224196744</v>
      </c>
    </row>
    <row r="80" spans="1:26" ht="13.5" hidden="1">
      <c r="A80" s="38" t="s">
        <v>107</v>
      </c>
      <c r="B80" s="18"/>
      <c r="C80" s="18"/>
      <c r="D80" s="19">
        <v>69231960</v>
      </c>
      <c r="E80" s="20">
        <v>69231960</v>
      </c>
      <c r="F80" s="20"/>
      <c r="G80" s="20"/>
      <c r="H80" s="20"/>
      <c r="I80" s="20"/>
      <c r="J80" s="20"/>
      <c r="K80" s="20">
        <v>4797668</v>
      </c>
      <c r="L80" s="20">
        <v>6448509</v>
      </c>
      <c r="M80" s="20">
        <v>11246177</v>
      </c>
      <c r="N80" s="20">
        <v>4413059</v>
      </c>
      <c r="O80" s="20">
        <v>6336639</v>
      </c>
      <c r="P80" s="20">
        <v>5454560</v>
      </c>
      <c r="Q80" s="20">
        <v>16204258</v>
      </c>
      <c r="R80" s="20"/>
      <c r="S80" s="20"/>
      <c r="T80" s="20"/>
      <c r="U80" s="20"/>
      <c r="V80" s="20">
        <v>27450435</v>
      </c>
      <c r="W80" s="20">
        <v>51923970</v>
      </c>
      <c r="X80" s="20"/>
      <c r="Y80" s="19"/>
      <c r="Z80" s="22">
        <v>69231960</v>
      </c>
    </row>
    <row r="81" spans="1:26" ht="13.5" hidden="1">
      <c r="A81" s="38" t="s">
        <v>108</v>
      </c>
      <c r="B81" s="18"/>
      <c r="C81" s="18"/>
      <c r="D81" s="19">
        <v>51779916</v>
      </c>
      <c r="E81" s="20">
        <v>51779916</v>
      </c>
      <c r="F81" s="20"/>
      <c r="G81" s="20"/>
      <c r="H81" s="20"/>
      <c r="I81" s="20"/>
      <c r="J81" s="20"/>
      <c r="K81" s="20">
        <v>3868232</v>
      </c>
      <c r="L81" s="20">
        <v>3836581</v>
      </c>
      <c r="M81" s="20">
        <v>7704813</v>
      </c>
      <c r="N81" s="20">
        <v>2849045</v>
      </c>
      <c r="O81" s="20">
        <v>3729049</v>
      </c>
      <c r="P81" s="20">
        <v>3829436</v>
      </c>
      <c r="Q81" s="20">
        <v>10407530</v>
      </c>
      <c r="R81" s="20"/>
      <c r="S81" s="20"/>
      <c r="T81" s="20"/>
      <c r="U81" s="20"/>
      <c r="V81" s="20">
        <v>18112343</v>
      </c>
      <c r="W81" s="20">
        <v>38834937</v>
      </c>
      <c r="X81" s="20"/>
      <c r="Y81" s="19"/>
      <c r="Z81" s="22">
        <v>51779916</v>
      </c>
    </row>
    <row r="82" spans="1:26" ht="13.5" hidden="1">
      <c r="A82" s="38" t="s">
        <v>109</v>
      </c>
      <c r="B82" s="18"/>
      <c r="C82" s="18"/>
      <c r="D82" s="19">
        <v>47634612</v>
      </c>
      <c r="E82" s="20">
        <v>47634612</v>
      </c>
      <c r="F82" s="20"/>
      <c r="G82" s="20"/>
      <c r="H82" s="20"/>
      <c r="I82" s="20"/>
      <c r="J82" s="20"/>
      <c r="K82" s="20">
        <v>3204686</v>
      </c>
      <c r="L82" s="20">
        <v>3094939</v>
      </c>
      <c r="M82" s="20">
        <v>6299625</v>
      </c>
      <c r="N82" s="20">
        <v>3165294</v>
      </c>
      <c r="O82" s="20">
        <v>3141242</v>
      </c>
      <c r="P82" s="20">
        <v>3125575</v>
      </c>
      <c r="Q82" s="20">
        <v>9432111</v>
      </c>
      <c r="R82" s="20"/>
      <c r="S82" s="20"/>
      <c r="T82" s="20"/>
      <c r="U82" s="20"/>
      <c r="V82" s="20">
        <v>15731736</v>
      </c>
      <c r="W82" s="20">
        <v>35725959</v>
      </c>
      <c r="X82" s="20"/>
      <c r="Y82" s="19"/>
      <c r="Z82" s="22">
        <v>47634612</v>
      </c>
    </row>
    <row r="83" spans="1:26" ht="13.5" hidden="1">
      <c r="A83" s="38" t="s">
        <v>110</v>
      </c>
      <c r="B83" s="18">
        <v>358632013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6439295</v>
      </c>
      <c r="C84" s="27"/>
      <c r="D84" s="28">
        <v>41045952</v>
      </c>
      <c r="E84" s="29">
        <v>41045952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30784464</v>
      </c>
      <c r="X84" s="29"/>
      <c r="Y84" s="28"/>
      <c r="Z84" s="30">
        <v>41045952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17799341</v>
      </c>
      <c r="C5" s="18">
        <v>0</v>
      </c>
      <c r="D5" s="58">
        <v>20340678</v>
      </c>
      <c r="E5" s="59">
        <v>19875808</v>
      </c>
      <c r="F5" s="59">
        <v>-3294997</v>
      </c>
      <c r="G5" s="59">
        <v>1524244</v>
      </c>
      <c r="H5" s="59">
        <v>1508682</v>
      </c>
      <c r="I5" s="59">
        <v>-262071</v>
      </c>
      <c r="J5" s="59">
        <v>1522501</v>
      </c>
      <c r="K5" s="59">
        <v>1482226</v>
      </c>
      <c r="L5" s="59">
        <v>1517982</v>
      </c>
      <c r="M5" s="59">
        <v>4522709</v>
      </c>
      <c r="N5" s="59">
        <v>1517982</v>
      </c>
      <c r="O5" s="59">
        <v>1518913</v>
      </c>
      <c r="P5" s="59">
        <v>1518913</v>
      </c>
      <c r="Q5" s="59">
        <v>4555808</v>
      </c>
      <c r="R5" s="59">
        <v>0</v>
      </c>
      <c r="S5" s="59">
        <v>0</v>
      </c>
      <c r="T5" s="59">
        <v>0</v>
      </c>
      <c r="U5" s="59">
        <v>0</v>
      </c>
      <c r="V5" s="59">
        <v>8816446</v>
      </c>
      <c r="W5" s="59">
        <v>12078220</v>
      </c>
      <c r="X5" s="59">
        <v>-3261774</v>
      </c>
      <c r="Y5" s="60">
        <v>-27.01</v>
      </c>
      <c r="Z5" s="61">
        <v>19875808</v>
      </c>
    </row>
    <row r="6" spans="1:26" ht="13.5">
      <c r="A6" s="57" t="s">
        <v>32</v>
      </c>
      <c r="B6" s="18">
        <v>131777755</v>
      </c>
      <c r="C6" s="18">
        <v>0</v>
      </c>
      <c r="D6" s="58">
        <v>142569046</v>
      </c>
      <c r="E6" s="59">
        <v>144064177</v>
      </c>
      <c r="F6" s="59">
        <v>12285956</v>
      </c>
      <c r="G6" s="59">
        <v>14643499</v>
      </c>
      <c r="H6" s="59">
        <v>13272430</v>
      </c>
      <c r="I6" s="59">
        <v>40201885</v>
      </c>
      <c r="J6" s="59">
        <v>13063855</v>
      </c>
      <c r="K6" s="59">
        <v>13693500</v>
      </c>
      <c r="L6" s="59">
        <v>13437587</v>
      </c>
      <c r="M6" s="59">
        <v>40194942</v>
      </c>
      <c r="N6" s="59">
        <v>14439656</v>
      </c>
      <c r="O6" s="59">
        <v>13302166</v>
      </c>
      <c r="P6" s="59">
        <v>13302166</v>
      </c>
      <c r="Q6" s="59">
        <v>41043988</v>
      </c>
      <c r="R6" s="59">
        <v>0</v>
      </c>
      <c r="S6" s="59">
        <v>0</v>
      </c>
      <c r="T6" s="59">
        <v>0</v>
      </c>
      <c r="U6" s="59">
        <v>0</v>
      </c>
      <c r="V6" s="59">
        <v>121440815</v>
      </c>
      <c r="W6" s="59">
        <v>96319084</v>
      </c>
      <c r="X6" s="59">
        <v>25121731</v>
      </c>
      <c r="Y6" s="60">
        <v>26.08</v>
      </c>
      <c r="Z6" s="61">
        <v>144064177</v>
      </c>
    </row>
    <row r="7" spans="1:26" ht="13.5">
      <c r="A7" s="57" t="s">
        <v>33</v>
      </c>
      <c r="B7" s="18">
        <v>1049246</v>
      </c>
      <c r="C7" s="18">
        <v>0</v>
      </c>
      <c r="D7" s="58">
        <v>1303833</v>
      </c>
      <c r="E7" s="59">
        <v>1303833</v>
      </c>
      <c r="F7" s="59">
        <v>0</v>
      </c>
      <c r="G7" s="59">
        <v>0</v>
      </c>
      <c r="H7" s="59">
        <v>4582</v>
      </c>
      <c r="I7" s="59">
        <v>4582</v>
      </c>
      <c r="J7" s="59">
        <v>0</v>
      </c>
      <c r="K7" s="59">
        <v>4062</v>
      </c>
      <c r="L7" s="59">
        <v>53845</v>
      </c>
      <c r="M7" s="59">
        <v>57907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62489</v>
      </c>
      <c r="W7" s="59">
        <v>828219</v>
      </c>
      <c r="X7" s="59">
        <v>-765730</v>
      </c>
      <c r="Y7" s="60">
        <v>-92.46</v>
      </c>
      <c r="Z7" s="61">
        <v>1303833</v>
      </c>
    </row>
    <row r="8" spans="1:26" ht="13.5">
      <c r="A8" s="57" t="s">
        <v>34</v>
      </c>
      <c r="B8" s="18">
        <v>82741019</v>
      </c>
      <c r="C8" s="18">
        <v>0</v>
      </c>
      <c r="D8" s="58">
        <v>82579998</v>
      </c>
      <c r="E8" s="59">
        <v>82579998</v>
      </c>
      <c r="F8" s="59">
        <v>34984000</v>
      </c>
      <c r="G8" s="59">
        <v>2550</v>
      </c>
      <c r="H8" s="59">
        <v>0</v>
      </c>
      <c r="I8" s="59">
        <v>34986550</v>
      </c>
      <c r="J8" s="59">
        <v>0</v>
      </c>
      <c r="K8" s="59">
        <v>0</v>
      </c>
      <c r="L8" s="59">
        <v>26626300</v>
      </c>
      <c r="M8" s="59">
        <v>26626300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61612850</v>
      </c>
      <c r="W8" s="59">
        <v>82580000</v>
      </c>
      <c r="X8" s="59">
        <v>-20967150</v>
      </c>
      <c r="Y8" s="60">
        <v>-25.39</v>
      </c>
      <c r="Z8" s="61">
        <v>82579998</v>
      </c>
    </row>
    <row r="9" spans="1:26" ht="13.5">
      <c r="A9" s="57" t="s">
        <v>35</v>
      </c>
      <c r="B9" s="18">
        <v>39547875</v>
      </c>
      <c r="C9" s="18">
        <v>0</v>
      </c>
      <c r="D9" s="58">
        <v>56918117</v>
      </c>
      <c r="E9" s="59">
        <v>60450322</v>
      </c>
      <c r="F9" s="59">
        <v>3612872</v>
      </c>
      <c r="G9" s="59">
        <v>8934919</v>
      </c>
      <c r="H9" s="59">
        <v>6862169</v>
      </c>
      <c r="I9" s="59">
        <v>19409960</v>
      </c>
      <c r="J9" s="59">
        <v>11150635</v>
      </c>
      <c r="K9" s="59">
        <v>9200413</v>
      </c>
      <c r="L9" s="59">
        <v>8283013</v>
      </c>
      <c r="M9" s="59">
        <v>28634061</v>
      </c>
      <c r="N9" s="59">
        <v>6133061</v>
      </c>
      <c r="O9" s="59">
        <v>4937804</v>
      </c>
      <c r="P9" s="59">
        <v>4937804</v>
      </c>
      <c r="Q9" s="59">
        <v>16008669</v>
      </c>
      <c r="R9" s="59">
        <v>0</v>
      </c>
      <c r="S9" s="59">
        <v>0</v>
      </c>
      <c r="T9" s="59">
        <v>0</v>
      </c>
      <c r="U9" s="59">
        <v>0</v>
      </c>
      <c r="V9" s="59">
        <v>64052690</v>
      </c>
      <c r="W9" s="59">
        <v>37467265</v>
      </c>
      <c r="X9" s="59">
        <v>26585425</v>
      </c>
      <c r="Y9" s="60">
        <v>70.96</v>
      </c>
      <c r="Z9" s="61">
        <v>60450322</v>
      </c>
    </row>
    <row r="10" spans="1:26" ht="25.5">
      <c r="A10" s="62" t="s">
        <v>98</v>
      </c>
      <c r="B10" s="63">
        <f>SUM(B5:B9)</f>
        <v>272915236</v>
      </c>
      <c r="C10" s="63">
        <f>SUM(C5:C9)</f>
        <v>0</v>
      </c>
      <c r="D10" s="64">
        <f aca="true" t="shared" si="0" ref="D10:Z10">SUM(D5:D9)</f>
        <v>303711672</v>
      </c>
      <c r="E10" s="65">
        <f t="shared" si="0"/>
        <v>308274138</v>
      </c>
      <c r="F10" s="65">
        <f t="shared" si="0"/>
        <v>47587831</v>
      </c>
      <c r="G10" s="65">
        <f t="shared" si="0"/>
        <v>25105212</v>
      </c>
      <c r="H10" s="65">
        <f t="shared" si="0"/>
        <v>21647863</v>
      </c>
      <c r="I10" s="65">
        <f t="shared" si="0"/>
        <v>94340906</v>
      </c>
      <c r="J10" s="65">
        <f t="shared" si="0"/>
        <v>25736991</v>
      </c>
      <c r="K10" s="65">
        <f t="shared" si="0"/>
        <v>24380201</v>
      </c>
      <c r="L10" s="65">
        <f t="shared" si="0"/>
        <v>49918727</v>
      </c>
      <c r="M10" s="65">
        <f t="shared" si="0"/>
        <v>100035919</v>
      </c>
      <c r="N10" s="65">
        <f t="shared" si="0"/>
        <v>22090699</v>
      </c>
      <c r="O10" s="65">
        <f t="shared" si="0"/>
        <v>19758883</v>
      </c>
      <c r="P10" s="65">
        <f t="shared" si="0"/>
        <v>19758883</v>
      </c>
      <c r="Q10" s="65">
        <f t="shared" si="0"/>
        <v>61608465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255985290</v>
      </c>
      <c r="W10" s="65">
        <f t="shared" si="0"/>
        <v>229272788</v>
      </c>
      <c r="X10" s="65">
        <f t="shared" si="0"/>
        <v>26712502</v>
      </c>
      <c r="Y10" s="66">
        <f>+IF(W10&lt;&gt;0,(X10/W10)*100,0)</f>
        <v>11.6509692375704</v>
      </c>
      <c r="Z10" s="67">
        <f t="shared" si="0"/>
        <v>308274138</v>
      </c>
    </row>
    <row r="11" spans="1:26" ht="13.5">
      <c r="A11" s="57" t="s">
        <v>36</v>
      </c>
      <c r="B11" s="18">
        <v>95647405</v>
      </c>
      <c r="C11" s="18">
        <v>0</v>
      </c>
      <c r="D11" s="58">
        <v>93590546</v>
      </c>
      <c r="E11" s="59">
        <v>98459853</v>
      </c>
      <c r="F11" s="59">
        <v>7300662</v>
      </c>
      <c r="G11" s="59">
        <v>8077491</v>
      </c>
      <c r="H11" s="59">
        <v>8152001</v>
      </c>
      <c r="I11" s="59">
        <v>23530154</v>
      </c>
      <c r="J11" s="59">
        <v>8601439</v>
      </c>
      <c r="K11" s="59">
        <v>15187849</v>
      </c>
      <c r="L11" s="59">
        <v>8282819</v>
      </c>
      <c r="M11" s="59">
        <v>32072107</v>
      </c>
      <c r="N11" s="59">
        <v>8410901</v>
      </c>
      <c r="O11" s="59">
        <v>8470911</v>
      </c>
      <c r="P11" s="59">
        <v>8470911</v>
      </c>
      <c r="Q11" s="59">
        <v>25352723</v>
      </c>
      <c r="R11" s="59">
        <v>0</v>
      </c>
      <c r="S11" s="59">
        <v>0</v>
      </c>
      <c r="T11" s="59">
        <v>0</v>
      </c>
      <c r="U11" s="59">
        <v>0</v>
      </c>
      <c r="V11" s="59">
        <v>80954984</v>
      </c>
      <c r="W11" s="59">
        <v>69846664</v>
      </c>
      <c r="X11" s="59">
        <v>11108320</v>
      </c>
      <c r="Y11" s="60">
        <v>15.9</v>
      </c>
      <c r="Z11" s="61">
        <v>98459853</v>
      </c>
    </row>
    <row r="12" spans="1:26" ht="13.5">
      <c r="A12" s="57" t="s">
        <v>37</v>
      </c>
      <c r="B12" s="18">
        <v>7196419</v>
      </c>
      <c r="C12" s="18">
        <v>0</v>
      </c>
      <c r="D12" s="58">
        <v>9083085</v>
      </c>
      <c r="E12" s="59">
        <v>9501117</v>
      </c>
      <c r="F12" s="59">
        <v>520444</v>
      </c>
      <c r="G12" s="59">
        <v>823086</v>
      </c>
      <c r="H12" s="59">
        <v>823086</v>
      </c>
      <c r="I12" s="59">
        <v>2166616</v>
      </c>
      <c r="J12" s="59">
        <v>747286</v>
      </c>
      <c r="K12" s="59">
        <v>1319215</v>
      </c>
      <c r="L12" s="59">
        <v>695185</v>
      </c>
      <c r="M12" s="59">
        <v>2761686</v>
      </c>
      <c r="N12" s="59">
        <v>693606</v>
      </c>
      <c r="O12" s="59">
        <v>697988</v>
      </c>
      <c r="P12" s="59">
        <v>697988</v>
      </c>
      <c r="Q12" s="59">
        <v>2089582</v>
      </c>
      <c r="R12" s="59">
        <v>0</v>
      </c>
      <c r="S12" s="59">
        <v>0</v>
      </c>
      <c r="T12" s="59">
        <v>0</v>
      </c>
      <c r="U12" s="59">
        <v>0</v>
      </c>
      <c r="V12" s="59">
        <v>7017884</v>
      </c>
      <c r="W12" s="59">
        <v>6405996</v>
      </c>
      <c r="X12" s="59">
        <v>611888</v>
      </c>
      <c r="Y12" s="60">
        <v>9.55</v>
      </c>
      <c r="Z12" s="61">
        <v>9501117</v>
      </c>
    </row>
    <row r="13" spans="1:26" ht="13.5">
      <c r="A13" s="57" t="s">
        <v>99</v>
      </c>
      <c r="B13" s="18">
        <v>58861326</v>
      </c>
      <c r="C13" s="18">
        <v>0</v>
      </c>
      <c r="D13" s="58">
        <v>59672592</v>
      </c>
      <c r="E13" s="59">
        <v>58872593</v>
      </c>
      <c r="F13" s="59">
        <v>4972716</v>
      </c>
      <c r="G13" s="59">
        <v>4972716</v>
      </c>
      <c r="H13" s="59">
        <v>4972715</v>
      </c>
      <c r="I13" s="59">
        <v>14918147</v>
      </c>
      <c r="J13" s="59">
        <v>4972715</v>
      </c>
      <c r="K13" s="59">
        <v>4972715</v>
      </c>
      <c r="L13" s="59">
        <v>4972715</v>
      </c>
      <c r="M13" s="59">
        <v>14918145</v>
      </c>
      <c r="N13" s="59">
        <v>4972715</v>
      </c>
      <c r="O13" s="59">
        <v>4972714</v>
      </c>
      <c r="P13" s="59">
        <v>0</v>
      </c>
      <c r="Q13" s="59">
        <v>9945429</v>
      </c>
      <c r="R13" s="59">
        <v>0</v>
      </c>
      <c r="S13" s="59">
        <v>0</v>
      </c>
      <c r="T13" s="59">
        <v>0</v>
      </c>
      <c r="U13" s="59">
        <v>0</v>
      </c>
      <c r="V13" s="59">
        <v>39781721</v>
      </c>
      <c r="W13" s="59">
        <v>45475996</v>
      </c>
      <c r="X13" s="59">
        <v>-5694275</v>
      </c>
      <c r="Y13" s="60">
        <v>-12.52</v>
      </c>
      <c r="Z13" s="61">
        <v>58872593</v>
      </c>
    </row>
    <row r="14" spans="1:26" ht="13.5">
      <c r="A14" s="57" t="s">
        <v>38</v>
      </c>
      <c r="B14" s="18">
        <v>16591267</v>
      </c>
      <c r="C14" s="18">
        <v>0</v>
      </c>
      <c r="D14" s="58">
        <v>17835803</v>
      </c>
      <c r="E14" s="59">
        <v>17835803</v>
      </c>
      <c r="F14" s="59">
        <v>0</v>
      </c>
      <c r="G14" s="59">
        <v>1248879</v>
      </c>
      <c r="H14" s="59">
        <v>1496483</v>
      </c>
      <c r="I14" s="59">
        <v>2745362</v>
      </c>
      <c r="J14" s="59">
        <v>1630706</v>
      </c>
      <c r="K14" s="59">
        <v>380</v>
      </c>
      <c r="L14" s="59">
        <v>0</v>
      </c>
      <c r="M14" s="59">
        <v>1631086</v>
      </c>
      <c r="N14" s="59">
        <v>765222</v>
      </c>
      <c r="O14" s="59">
        <v>0</v>
      </c>
      <c r="P14" s="59">
        <v>0</v>
      </c>
      <c r="Q14" s="59">
        <v>765222</v>
      </c>
      <c r="R14" s="59">
        <v>0</v>
      </c>
      <c r="S14" s="59">
        <v>0</v>
      </c>
      <c r="T14" s="59">
        <v>0</v>
      </c>
      <c r="U14" s="59">
        <v>0</v>
      </c>
      <c r="V14" s="59">
        <v>5141670</v>
      </c>
      <c r="W14" s="59">
        <v>10900000</v>
      </c>
      <c r="X14" s="59">
        <v>-5758330</v>
      </c>
      <c r="Y14" s="60">
        <v>-52.83</v>
      </c>
      <c r="Z14" s="61">
        <v>17835803</v>
      </c>
    </row>
    <row r="15" spans="1:26" ht="13.5">
      <c r="A15" s="57" t="s">
        <v>39</v>
      </c>
      <c r="B15" s="18">
        <v>63578374</v>
      </c>
      <c r="C15" s="18">
        <v>0</v>
      </c>
      <c r="D15" s="58">
        <v>60643387</v>
      </c>
      <c r="E15" s="59">
        <v>59484838</v>
      </c>
      <c r="F15" s="59">
        <v>637228</v>
      </c>
      <c r="G15" s="59">
        <v>7827710</v>
      </c>
      <c r="H15" s="59">
        <v>1401894</v>
      </c>
      <c r="I15" s="59">
        <v>9866832</v>
      </c>
      <c r="J15" s="59">
        <v>5657232</v>
      </c>
      <c r="K15" s="59">
        <v>1025320</v>
      </c>
      <c r="L15" s="59">
        <v>889496</v>
      </c>
      <c r="M15" s="59">
        <v>7572048</v>
      </c>
      <c r="N15" s="59">
        <v>419450</v>
      </c>
      <c r="O15" s="59">
        <v>219968</v>
      </c>
      <c r="P15" s="59">
        <v>219968</v>
      </c>
      <c r="Q15" s="59">
        <v>859386</v>
      </c>
      <c r="R15" s="59">
        <v>0</v>
      </c>
      <c r="S15" s="59">
        <v>0</v>
      </c>
      <c r="T15" s="59">
        <v>0</v>
      </c>
      <c r="U15" s="59">
        <v>0</v>
      </c>
      <c r="V15" s="59">
        <v>18298266</v>
      </c>
      <c r="W15" s="59">
        <v>40355103</v>
      </c>
      <c r="X15" s="59">
        <v>-22056837</v>
      </c>
      <c r="Y15" s="60">
        <v>-54.66</v>
      </c>
      <c r="Z15" s="61">
        <v>59484838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153047131</v>
      </c>
      <c r="C17" s="18">
        <v>0</v>
      </c>
      <c r="D17" s="58">
        <v>96093074</v>
      </c>
      <c r="E17" s="59">
        <v>103405423</v>
      </c>
      <c r="F17" s="59">
        <v>22452298</v>
      </c>
      <c r="G17" s="59">
        <v>5978292</v>
      </c>
      <c r="H17" s="59">
        <v>16416258</v>
      </c>
      <c r="I17" s="59">
        <v>44846848</v>
      </c>
      <c r="J17" s="59">
        <v>1936050</v>
      </c>
      <c r="K17" s="59">
        <v>5330076</v>
      </c>
      <c r="L17" s="59">
        <v>18676621</v>
      </c>
      <c r="M17" s="59">
        <v>25942747</v>
      </c>
      <c r="N17" s="59">
        <v>7991768</v>
      </c>
      <c r="O17" s="59">
        <v>6181119</v>
      </c>
      <c r="P17" s="59">
        <v>6181119</v>
      </c>
      <c r="Q17" s="59">
        <v>20354006</v>
      </c>
      <c r="R17" s="59">
        <v>0</v>
      </c>
      <c r="S17" s="59">
        <v>0</v>
      </c>
      <c r="T17" s="59">
        <v>0</v>
      </c>
      <c r="U17" s="59">
        <v>0</v>
      </c>
      <c r="V17" s="59">
        <v>91143601</v>
      </c>
      <c r="W17" s="59">
        <v>65348451</v>
      </c>
      <c r="X17" s="59">
        <v>25795150</v>
      </c>
      <c r="Y17" s="60">
        <v>39.47</v>
      </c>
      <c r="Z17" s="61">
        <v>103405423</v>
      </c>
    </row>
    <row r="18" spans="1:26" ht="13.5">
      <c r="A18" s="69" t="s">
        <v>42</v>
      </c>
      <c r="B18" s="70">
        <f>SUM(B11:B17)</f>
        <v>394921922</v>
      </c>
      <c r="C18" s="70">
        <f>SUM(C11:C17)</f>
        <v>0</v>
      </c>
      <c r="D18" s="71">
        <f aca="true" t="shared" si="1" ref="D18:Z18">SUM(D11:D17)</f>
        <v>336918487</v>
      </c>
      <c r="E18" s="72">
        <f t="shared" si="1"/>
        <v>347559627</v>
      </c>
      <c r="F18" s="72">
        <f t="shared" si="1"/>
        <v>35883348</v>
      </c>
      <c r="G18" s="72">
        <f t="shared" si="1"/>
        <v>28928174</v>
      </c>
      <c r="H18" s="72">
        <f t="shared" si="1"/>
        <v>33262437</v>
      </c>
      <c r="I18" s="72">
        <f t="shared" si="1"/>
        <v>98073959</v>
      </c>
      <c r="J18" s="72">
        <f t="shared" si="1"/>
        <v>23545428</v>
      </c>
      <c r="K18" s="72">
        <f t="shared" si="1"/>
        <v>27835555</v>
      </c>
      <c r="L18" s="72">
        <f t="shared" si="1"/>
        <v>33516836</v>
      </c>
      <c r="M18" s="72">
        <f t="shared" si="1"/>
        <v>84897819</v>
      </c>
      <c r="N18" s="72">
        <f t="shared" si="1"/>
        <v>23253662</v>
      </c>
      <c r="O18" s="72">
        <f t="shared" si="1"/>
        <v>20542700</v>
      </c>
      <c r="P18" s="72">
        <f t="shared" si="1"/>
        <v>15569986</v>
      </c>
      <c r="Q18" s="72">
        <f t="shared" si="1"/>
        <v>59366348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242338126</v>
      </c>
      <c r="W18" s="72">
        <f t="shared" si="1"/>
        <v>238332210</v>
      </c>
      <c r="X18" s="72">
        <f t="shared" si="1"/>
        <v>4005916</v>
      </c>
      <c r="Y18" s="66">
        <f>+IF(W18&lt;&gt;0,(X18/W18)*100,0)</f>
        <v>1.6808118382320207</v>
      </c>
      <c r="Z18" s="73">
        <f t="shared" si="1"/>
        <v>347559627</v>
      </c>
    </row>
    <row r="19" spans="1:26" ht="13.5">
      <c r="A19" s="69" t="s">
        <v>43</v>
      </c>
      <c r="B19" s="74">
        <f>+B10-B18</f>
        <v>-122006686</v>
      </c>
      <c r="C19" s="74">
        <f>+C10-C18</f>
        <v>0</v>
      </c>
      <c r="D19" s="75">
        <f aca="true" t="shared" si="2" ref="D19:Z19">+D10-D18</f>
        <v>-33206815</v>
      </c>
      <c r="E19" s="76">
        <f t="shared" si="2"/>
        <v>-39285489</v>
      </c>
      <c r="F19" s="76">
        <f t="shared" si="2"/>
        <v>11704483</v>
      </c>
      <c r="G19" s="76">
        <f t="shared" si="2"/>
        <v>-3822962</v>
      </c>
      <c r="H19" s="76">
        <f t="shared" si="2"/>
        <v>-11614574</v>
      </c>
      <c r="I19" s="76">
        <f t="shared" si="2"/>
        <v>-3733053</v>
      </c>
      <c r="J19" s="76">
        <f t="shared" si="2"/>
        <v>2191563</v>
      </c>
      <c r="K19" s="76">
        <f t="shared" si="2"/>
        <v>-3455354</v>
      </c>
      <c r="L19" s="76">
        <f t="shared" si="2"/>
        <v>16401891</v>
      </c>
      <c r="M19" s="76">
        <f t="shared" si="2"/>
        <v>15138100</v>
      </c>
      <c r="N19" s="76">
        <f t="shared" si="2"/>
        <v>-1162963</v>
      </c>
      <c r="O19" s="76">
        <f t="shared" si="2"/>
        <v>-783817</v>
      </c>
      <c r="P19" s="76">
        <f t="shared" si="2"/>
        <v>4188897</v>
      </c>
      <c r="Q19" s="76">
        <f t="shared" si="2"/>
        <v>2242117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13647164</v>
      </c>
      <c r="W19" s="76">
        <f>IF(E10=E18,0,W10-W18)</f>
        <v>-9059422</v>
      </c>
      <c r="X19" s="76">
        <f t="shared" si="2"/>
        <v>22706586</v>
      </c>
      <c r="Y19" s="77">
        <f>+IF(W19&lt;&gt;0,(X19/W19)*100,0)</f>
        <v>-250.64055962952162</v>
      </c>
      <c r="Z19" s="78">
        <f t="shared" si="2"/>
        <v>-39285489</v>
      </c>
    </row>
    <row r="20" spans="1:26" ht="13.5">
      <c r="A20" s="57" t="s">
        <v>44</v>
      </c>
      <c r="B20" s="18">
        <v>48498602</v>
      </c>
      <c r="C20" s="18">
        <v>0</v>
      </c>
      <c r="D20" s="58">
        <v>98761001</v>
      </c>
      <c r="E20" s="59">
        <v>98761001</v>
      </c>
      <c r="F20" s="59">
        <v>15957729</v>
      </c>
      <c r="G20" s="59">
        <v>6909288</v>
      </c>
      <c r="H20" s="59">
        <v>3848146</v>
      </c>
      <c r="I20" s="59">
        <v>26715163</v>
      </c>
      <c r="J20" s="59">
        <v>0</v>
      </c>
      <c r="K20" s="59">
        <v>2299468</v>
      </c>
      <c r="L20" s="59">
        <v>6781212</v>
      </c>
      <c r="M20" s="59">
        <v>9080680</v>
      </c>
      <c r="N20" s="59">
        <v>1710793</v>
      </c>
      <c r="O20" s="59">
        <v>0</v>
      </c>
      <c r="P20" s="59">
        <v>0</v>
      </c>
      <c r="Q20" s="59">
        <v>1710793</v>
      </c>
      <c r="R20" s="59">
        <v>0</v>
      </c>
      <c r="S20" s="59">
        <v>0</v>
      </c>
      <c r="T20" s="59">
        <v>0</v>
      </c>
      <c r="U20" s="59">
        <v>0</v>
      </c>
      <c r="V20" s="59">
        <v>37506636</v>
      </c>
      <c r="W20" s="59">
        <v>98761000</v>
      </c>
      <c r="X20" s="59">
        <v>-61254364</v>
      </c>
      <c r="Y20" s="60">
        <v>-62.02</v>
      </c>
      <c r="Z20" s="61">
        <v>98761001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-73508084</v>
      </c>
      <c r="C22" s="85">
        <f>SUM(C19:C21)</f>
        <v>0</v>
      </c>
      <c r="D22" s="86">
        <f aca="true" t="shared" si="3" ref="D22:Z22">SUM(D19:D21)</f>
        <v>65554186</v>
      </c>
      <c r="E22" s="87">
        <f t="shared" si="3"/>
        <v>59475512</v>
      </c>
      <c r="F22" s="87">
        <f t="shared" si="3"/>
        <v>27662212</v>
      </c>
      <c r="G22" s="87">
        <f t="shared" si="3"/>
        <v>3086326</v>
      </c>
      <c r="H22" s="87">
        <f t="shared" si="3"/>
        <v>-7766428</v>
      </c>
      <c r="I22" s="87">
        <f t="shared" si="3"/>
        <v>22982110</v>
      </c>
      <c r="J22" s="87">
        <f t="shared" si="3"/>
        <v>2191563</v>
      </c>
      <c r="K22" s="87">
        <f t="shared" si="3"/>
        <v>-1155886</v>
      </c>
      <c r="L22" s="87">
        <f t="shared" si="3"/>
        <v>23183103</v>
      </c>
      <c r="M22" s="87">
        <f t="shared" si="3"/>
        <v>24218780</v>
      </c>
      <c r="N22" s="87">
        <f t="shared" si="3"/>
        <v>547830</v>
      </c>
      <c r="O22" s="87">
        <f t="shared" si="3"/>
        <v>-783817</v>
      </c>
      <c r="P22" s="87">
        <f t="shared" si="3"/>
        <v>4188897</v>
      </c>
      <c r="Q22" s="87">
        <f t="shared" si="3"/>
        <v>3952910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51153800</v>
      </c>
      <c r="W22" s="87">
        <f t="shared" si="3"/>
        <v>89701578</v>
      </c>
      <c r="X22" s="87">
        <f t="shared" si="3"/>
        <v>-38547778</v>
      </c>
      <c r="Y22" s="88">
        <f>+IF(W22&lt;&gt;0,(X22/W22)*100,0)</f>
        <v>-42.97335549660007</v>
      </c>
      <c r="Z22" s="89">
        <f t="shared" si="3"/>
        <v>59475512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-73508084</v>
      </c>
      <c r="C24" s="74">
        <f>SUM(C22:C23)</f>
        <v>0</v>
      </c>
      <c r="D24" s="75">
        <f aca="true" t="shared" si="4" ref="D24:Z24">SUM(D22:D23)</f>
        <v>65554186</v>
      </c>
      <c r="E24" s="76">
        <f t="shared" si="4"/>
        <v>59475512</v>
      </c>
      <c r="F24" s="76">
        <f t="shared" si="4"/>
        <v>27662212</v>
      </c>
      <c r="G24" s="76">
        <f t="shared" si="4"/>
        <v>3086326</v>
      </c>
      <c r="H24" s="76">
        <f t="shared" si="4"/>
        <v>-7766428</v>
      </c>
      <c r="I24" s="76">
        <f t="shared" si="4"/>
        <v>22982110</v>
      </c>
      <c r="J24" s="76">
        <f t="shared" si="4"/>
        <v>2191563</v>
      </c>
      <c r="K24" s="76">
        <f t="shared" si="4"/>
        <v>-1155886</v>
      </c>
      <c r="L24" s="76">
        <f t="shared" si="4"/>
        <v>23183103</v>
      </c>
      <c r="M24" s="76">
        <f t="shared" si="4"/>
        <v>24218780</v>
      </c>
      <c r="N24" s="76">
        <f t="shared" si="4"/>
        <v>547830</v>
      </c>
      <c r="O24" s="76">
        <f t="shared" si="4"/>
        <v>-783817</v>
      </c>
      <c r="P24" s="76">
        <f t="shared" si="4"/>
        <v>4188897</v>
      </c>
      <c r="Q24" s="76">
        <f t="shared" si="4"/>
        <v>3952910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51153800</v>
      </c>
      <c r="W24" s="76">
        <f t="shared" si="4"/>
        <v>89701578</v>
      </c>
      <c r="X24" s="76">
        <f t="shared" si="4"/>
        <v>-38547778</v>
      </c>
      <c r="Y24" s="77">
        <f>+IF(W24&lt;&gt;0,(X24/W24)*100,0)</f>
        <v>-42.97335549660007</v>
      </c>
      <c r="Z24" s="78">
        <f t="shared" si="4"/>
        <v>59475512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49447041</v>
      </c>
      <c r="C27" s="21">
        <v>0</v>
      </c>
      <c r="D27" s="98">
        <v>98761001</v>
      </c>
      <c r="E27" s="99">
        <v>98761001</v>
      </c>
      <c r="F27" s="99">
        <v>2500812</v>
      </c>
      <c r="G27" s="99">
        <v>2447626</v>
      </c>
      <c r="H27" s="99">
        <v>2538719</v>
      </c>
      <c r="I27" s="99">
        <v>7487157</v>
      </c>
      <c r="J27" s="99">
        <v>2291421</v>
      </c>
      <c r="K27" s="99">
        <v>1875092</v>
      </c>
      <c r="L27" s="99">
        <v>2914100</v>
      </c>
      <c r="M27" s="99">
        <v>7080613</v>
      </c>
      <c r="N27" s="99">
        <v>2056992</v>
      </c>
      <c r="O27" s="99">
        <v>1310838</v>
      </c>
      <c r="P27" s="99">
        <v>1516976</v>
      </c>
      <c r="Q27" s="99">
        <v>4884806</v>
      </c>
      <c r="R27" s="99">
        <v>0</v>
      </c>
      <c r="S27" s="99">
        <v>0</v>
      </c>
      <c r="T27" s="99">
        <v>0</v>
      </c>
      <c r="U27" s="99">
        <v>0</v>
      </c>
      <c r="V27" s="99">
        <v>19452576</v>
      </c>
      <c r="W27" s="99">
        <v>74070751</v>
      </c>
      <c r="X27" s="99">
        <v>-54618175</v>
      </c>
      <c r="Y27" s="100">
        <v>-73.74</v>
      </c>
      <c r="Z27" s="101">
        <v>98761001</v>
      </c>
    </row>
    <row r="28" spans="1:26" ht="13.5">
      <c r="A28" s="102" t="s">
        <v>44</v>
      </c>
      <c r="B28" s="18">
        <v>0</v>
      </c>
      <c r="C28" s="18">
        <v>0</v>
      </c>
      <c r="D28" s="58">
        <v>98761001</v>
      </c>
      <c r="E28" s="59">
        <v>98761001</v>
      </c>
      <c r="F28" s="59">
        <v>2500812</v>
      </c>
      <c r="G28" s="59">
        <v>2447626</v>
      </c>
      <c r="H28" s="59">
        <v>2288868</v>
      </c>
      <c r="I28" s="59">
        <v>7237306</v>
      </c>
      <c r="J28" s="59">
        <v>2291421</v>
      </c>
      <c r="K28" s="59">
        <v>1875092</v>
      </c>
      <c r="L28" s="59">
        <v>2914100</v>
      </c>
      <c r="M28" s="59">
        <v>7080613</v>
      </c>
      <c r="N28" s="59">
        <v>2056992</v>
      </c>
      <c r="O28" s="59">
        <v>1310838</v>
      </c>
      <c r="P28" s="59">
        <v>1516976</v>
      </c>
      <c r="Q28" s="59">
        <v>4884806</v>
      </c>
      <c r="R28" s="59">
        <v>0</v>
      </c>
      <c r="S28" s="59">
        <v>0</v>
      </c>
      <c r="T28" s="59">
        <v>0</v>
      </c>
      <c r="U28" s="59">
        <v>0</v>
      </c>
      <c r="V28" s="59">
        <v>19202725</v>
      </c>
      <c r="W28" s="59">
        <v>74070751</v>
      </c>
      <c r="X28" s="59">
        <v>-54868026</v>
      </c>
      <c r="Y28" s="60">
        <v>-74.08</v>
      </c>
      <c r="Z28" s="61">
        <v>98761001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49447041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249851</v>
      </c>
      <c r="I31" s="59">
        <v>249851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249851</v>
      </c>
      <c r="W31" s="59"/>
      <c r="X31" s="59">
        <v>249851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49447041</v>
      </c>
      <c r="C32" s="21">
        <f>SUM(C28:C31)</f>
        <v>0</v>
      </c>
      <c r="D32" s="98">
        <f aca="true" t="shared" si="5" ref="D32:Z32">SUM(D28:D31)</f>
        <v>98761001</v>
      </c>
      <c r="E32" s="99">
        <f t="shared" si="5"/>
        <v>98761001</v>
      </c>
      <c r="F32" s="99">
        <f t="shared" si="5"/>
        <v>2500812</v>
      </c>
      <c r="G32" s="99">
        <f t="shared" si="5"/>
        <v>2447626</v>
      </c>
      <c r="H32" s="99">
        <f t="shared" si="5"/>
        <v>2538719</v>
      </c>
      <c r="I32" s="99">
        <f t="shared" si="5"/>
        <v>7487157</v>
      </c>
      <c r="J32" s="99">
        <f t="shared" si="5"/>
        <v>2291421</v>
      </c>
      <c r="K32" s="99">
        <f t="shared" si="5"/>
        <v>1875092</v>
      </c>
      <c r="L32" s="99">
        <f t="shared" si="5"/>
        <v>2914100</v>
      </c>
      <c r="M32" s="99">
        <f t="shared" si="5"/>
        <v>7080613</v>
      </c>
      <c r="N32" s="99">
        <f t="shared" si="5"/>
        <v>2056992</v>
      </c>
      <c r="O32" s="99">
        <f t="shared" si="5"/>
        <v>1310838</v>
      </c>
      <c r="P32" s="99">
        <f t="shared" si="5"/>
        <v>1516976</v>
      </c>
      <c r="Q32" s="99">
        <f t="shared" si="5"/>
        <v>4884806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19452576</v>
      </c>
      <c r="W32" s="99">
        <f t="shared" si="5"/>
        <v>74070751</v>
      </c>
      <c r="X32" s="99">
        <f t="shared" si="5"/>
        <v>-54618175</v>
      </c>
      <c r="Y32" s="100">
        <f>+IF(W32&lt;&gt;0,(X32/W32)*100,0)</f>
        <v>-73.73784424029938</v>
      </c>
      <c r="Z32" s="101">
        <f t="shared" si="5"/>
        <v>98761001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23431569</v>
      </c>
      <c r="C35" s="18">
        <v>0</v>
      </c>
      <c r="D35" s="58">
        <v>369814253</v>
      </c>
      <c r="E35" s="59">
        <v>369814253</v>
      </c>
      <c r="F35" s="59">
        <v>426660269</v>
      </c>
      <c r="G35" s="59">
        <v>107609995</v>
      </c>
      <c r="H35" s="59">
        <v>122245287</v>
      </c>
      <c r="I35" s="59">
        <v>122245287</v>
      </c>
      <c r="J35" s="59">
        <v>122245287</v>
      </c>
      <c r="K35" s="59">
        <v>122245287</v>
      </c>
      <c r="L35" s="59">
        <v>122245287</v>
      </c>
      <c r="M35" s="59">
        <v>122245287</v>
      </c>
      <c r="N35" s="59">
        <v>122245287</v>
      </c>
      <c r="O35" s="59">
        <v>122245287</v>
      </c>
      <c r="P35" s="59">
        <v>122245287</v>
      </c>
      <c r="Q35" s="59">
        <v>122245287</v>
      </c>
      <c r="R35" s="59">
        <v>0</v>
      </c>
      <c r="S35" s="59">
        <v>0</v>
      </c>
      <c r="T35" s="59">
        <v>0</v>
      </c>
      <c r="U35" s="59">
        <v>0</v>
      </c>
      <c r="V35" s="59">
        <v>122245287</v>
      </c>
      <c r="W35" s="59">
        <v>277360690</v>
      </c>
      <c r="X35" s="59">
        <v>-155115403</v>
      </c>
      <c r="Y35" s="60">
        <v>-55.93</v>
      </c>
      <c r="Z35" s="61">
        <v>369814253</v>
      </c>
    </row>
    <row r="36" spans="1:26" ht="13.5">
      <c r="A36" s="57" t="s">
        <v>53</v>
      </c>
      <c r="B36" s="18">
        <v>1008063861</v>
      </c>
      <c r="C36" s="18">
        <v>0</v>
      </c>
      <c r="D36" s="58">
        <v>1047427369</v>
      </c>
      <c r="E36" s="59">
        <v>1047427369</v>
      </c>
      <c r="F36" s="59">
        <v>1019467821</v>
      </c>
      <c r="G36" s="59">
        <v>1013714738</v>
      </c>
      <c r="H36" s="59">
        <v>1013913408</v>
      </c>
      <c r="I36" s="59">
        <v>1013913408</v>
      </c>
      <c r="J36" s="59">
        <v>1013913408</v>
      </c>
      <c r="K36" s="59">
        <v>1013913408</v>
      </c>
      <c r="L36" s="59">
        <v>1013913408</v>
      </c>
      <c r="M36" s="59">
        <v>1013913408</v>
      </c>
      <c r="N36" s="59">
        <v>1013913408</v>
      </c>
      <c r="O36" s="59">
        <v>1013913408</v>
      </c>
      <c r="P36" s="59">
        <v>1013913408</v>
      </c>
      <c r="Q36" s="59">
        <v>1013913408</v>
      </c>
      <c r="R36" s="59">
        <v>0</v>
      </c>
      <c r="S36" s="59">
        <v>0</v>
      </c>
      <c r="T36" s="59">
        <v>0</v>
      </c>
      <c r="U36" s="59">
        <v>0</v>
      </c>
      <c r="V36" s="59">
        <v>1013913408</v>
      </c>
      <c r="W36" s="59">
        <v>785570527</v>
      </c>
      <c r="X36" s="59">
        <v>228342881</v>
      </c>
      <c r="Y36" s="60">
        <v>29.07</v>
      </c>
      <c r="Z36" s="61">
        <v>1047427369</v>
      </c>
    </row>
    <row r="37" spans="1:26" ht="13.5">
      <c r="A37" s="57" t="s">
        <v>54</v>
      </c>
      <c r="B37" s="18">
        <v>224872117</v>
      </c>
      <c r="C37" s="18">
        <v>0</v>
      </c>
      <c r="D37" s="58">
        <v>173147450</v>
      </c>
      <c r="E37" s="59">
        <v>173147450</v>
      </c>
      <c r="F37" s="59">
        <v>223416854</v>
      </c>
      <c r="G37" s="59">
        <v>184085441</v>
      </c>
      <c r="H37" s="59">
        <v>186308379</v>
      </c>
      <c r="I37" s="59">
        <v>186308379</v>
      </c>
      <c r="J37" s="59">
        <v>186308379</v>
      </c>
      <c r="K37" s="59">
        <v>186308379</v>
      </c>
      <c r="L37" s="59">
        <v>186308379</v>
      </c>
      <c r="M37" s="59">
        <v>186308379</v>
      </c>
      <c r="N37" s="59">
        <v>186308379</v>
      </c>
      <c r="O37" s="59">
        <v>186308379</v>
      </c>
      <c r="P37" s="59">
        <v>186308379</v>
      </c>
      <c r="Q37" s="59">
        <v>186308379</v>
      </c>
      <c r="R37" s="59">
        <v>0</v>
      </c>
      <c r="S37" s="59">
        <v>0</v>
      </c>
      <c r="T37" s="59">
        <v>0</v>
      </c>
      <c r="U37" s="59">
        <v>0</v>
      </c>
      <c r="V37" s="59">
        <v>186308379</v>
      </c>
      <c r="W37" s="59">
        <v>129860588</v>
      </c>
      <c r="X37" s="59">
        <v>56447791</v>
      </c>
      <c r="Y37" s="60">
        <v>43.47</v>
      </c>
      <c r="Z37" s="61">
        <v>173147450</v>
      </c>
    </row>
    <row r="38" spans="1:26" ht="13.5">
      <c r="A38" s="57" t="s">
        <v>55</v>
      </c>
      <c r="B38" s="18">
        <v>25563995</v>
      </c>
      <c r="C38" s="18">
        <v>0</v>
      </c>
      <c r="D38" s="58">
        <v>315435287</v>
      </c>
      <c r="E38" s="59">
        <v>315435287</v>
      </c>
      <c r="F38" s="59">
        <v>346952369</v>
      </c>
      <c r="G38" s="59">
        <v>8576133</v>
      </c>
      <c r="H38" s="59">
        <v>8576133</v>
      </c>
      <c r="I38" s="59">
        <v>8576133</v>
      </c>
      <c r="J38" s="59">
        <v>8576133</v>
      </c>
      <c r="K38" s="59">
        <v>8576133</v>
      </c>
      <c r="L38" s="59">
        <v>8576133</v>
      </c>
      <c r="M38" s="59">
        <v>8576133</v>
      </c>
      <c r="N38" s="59">
        <v>8576133</v>
      </c>
      <c r="O38" s="59">
        <v>8576133</v>
      </c>
      <c r="P38" s="59">
        <v>8576133</v>
      </c>
      <c r="Q38" s="59">
        <v>8576133</v>
      </c>
      <c r="R38" s="59">
        <v>0</v>
      </c>
      <c r="S38" s="59">
        <v>0</v>
      </c>
      <c r="T38" s="59">
        <v>0</v>
      </c>
      <c r="U38" s="59">
        <v>0</v>
      </c>
      <c r="V38" s="59">
        <v>8576133</v>
      </c>
      <c r="W38" s="59">
        <v>236576465</v>
      </c>
      <c r="X38" s="59">
        <v>-228000332</v>
      </c>
      <c r="Y38" s="60">
        <v>-96.37</v>
      </c>
      <c r="Z38" s="61">
        <v>315435287</v>
      </c>
    </row>
    <row r="39" spans="1:26" ht="13.5">
      <c r="A39" s="57" t="s">
        <v>56</v>
      </c>
      <c r="B39" s="18">
        <v>781059318</v>
      </c>
      <c r="C39" s="18">
        <v>0</v>
      </c>
      <c r="D39" s="58">
        <v>928658887</v>
      </c>
      <c r="E39" s="59">
        <v>928658887</v>
      </c>
      <c r="F39" s="59">
        <v>875758867</v>
      </c>
      <c r="G39" s="59">
        <v>928663159</v>
      </c>
      <c r="H39" s="59">
        <v>941274183</v>
      </c>
      <c r="I39" s="59">
        <v>941274183</v>
      </c>
      <c r="J39" s="59">
        <v>941274183</v>
      </c>
      <c r="K39" s="59">
        <v>941274183</v>
      </c>
      <c r="L39" s="59">
        <v>941274183</v>
      </c>
      <c r="M39" s="59">
        <v>941274183</v>
      </c>
      <c r="N39" s="59">
        <v>941274183</v>
      </c>
      <c r="O39" s="59">
        <v>941274183</v>
      </c>
      <c r="P39" s="59">
        <v>941274183</v>
      </c>
      <c r="Q39" s="59">
        <v>941274183</v>
      </c>
      <c r="R39" s="59">
        <v>0</v>
      </c>
      <c r="S39" s="59">
        <v>0</v>
      </c>
      <c r="T39" s="59">
        <v>0</v>
      </c>
      <c r="U39" s="59">
        <v>0</v>
      </c>
      <c r="V39" s="59">
        <v>941274183</v>
      </c>
      <c r="W39" s="59">
        <v>696494165</v>
      </c>
      <c r="X39" s="59">
        <v>244780018</v>
      </c>
      <c r="Y39" s="60">
        <v>35.14</v>
      </c>
      <c r="Z39" s="61">
        <v>928658887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46382064</v>
      </c>
      <c r="C42" s="18">
        <v>0</v>
      </c>
      <c r="D42" s="58">
        <v>102988102</v>
      </c>
      <c r="E42" s="59">
        <v>27126057</v>
      </c>
      <c r="F42" s="59">
        <v>45257432</v>
      </c>
      <c r="G42" s="59">
        <v>-4650096</v>
      </c>
      <c r="H42" s="59">
        <v>-16504525</v>
      </c>
      <c r="I42" s="59">
        <v>24102811</v>
      </c>
      <c r="J42" s="59">
        <v>-11355407</v>
      </c>
      <c r="K42" s="59">
        <v>-5552280</v>
      </c>
      <c r="L42" s="59">
        <v>20530059</v>
      </c>
      <c r="M42" s="59">
        <v>3622372</v>
      </c>
      <c r="N42" s="59">
        <v>-10749203</v>
      </c>
      <c r="O42" s="59">
        <v>-8547140</v>
      </c>
      <c r="P42" s="59">
        <v>8894378</v>
      </c>
      <c r="Q42" s="59">
        <v>-10401965</v>
      </c>
      <c r="R42" s="59">
        <v>0</v>
      </c>
      <c r="S42" s="59">
        <v>0</v>
      </c>
      <c r="T42" s="59">
        <v>0</v>
      </c>
      <c r="U42" s="59">
        <v>0</v>
      </c>
      <c r="V42" s="59">
        <v>17323218</v>
      </c>
      <c r="W42" s="59">
        <v>80517595</v>
      </c>
      <c r="X42" s="59">
        <v>-63194377</v>
      </c>
      <c r="Y42" s="60">
        <v>-78.49</v>
      </c>
      <c r="Z42" s="61">
        <v>27126057</v>
      </c>
    </row>
    <row r="43" spans="1:26" ht="13.5">
      <c r="A43" s="57" t="s">
        <v>59</v>
      </c>
      <c r="B43" s="18">
        <v>-49617536</v>
      </c>
      <c r="C43" s="18">
        <v>0</v>
      </c>
      <c r="D43" s="58">
        <v>-98761000</v>
      </c>
      <c r="E43" s="59">
        <v>-98761000</v>
      </c>
      <c r="F43" s="59">
        <v>-2500812</v>
      </c>
      <c r="G43" s="59">
        <v>-5100355</v>
      </c>
      <c r="H43" s="59">
        <v>-6264332</v>
      </c>
      <c r="I43" s="59">
        <v>-13865499</v>
      </c>
      <c r="J43" s="59">
        <v>-2291422</v>
      </c>
      <c r="K43" s="59">
        <v>-1875091</v>
      </c>
      <c r="L43" s="59">
        <v>-3106190</v>
      </c>
      <c r="M43" s="59">
        <v>-7272703</v>
      </c>
      <c r="N43" s="59">
        <v>-2056991</v>
      </c>
      <c r="O43" s="59">
        <v>-1310838</v>
      </c>
      <c r="P43" s="59">
        <v>-1516975</v>
      </c>
      <c r="Q43" s="59">
        <v>-4884804</v>
      </c>
      <c r="R43" s="59">
        <v>0</v>
      </c>
      <c r="S43" s="59">
        <v>0</v>
      </c>
      <c r="T43" s="59">
        <v>0</v>
      </c>
      <c r="U43" s="59">
        <v>0</v>
      </c>
      <c r="V43" s="59">
        <v>-26023006</v>
      </c>
      <c r="W43" s="59">
        <v>-62260307</v>
      </c>
      <c r="X43" s="59">
        <v>36237301</v>
      </c>
      <c r="Y43" s="60">
        <v>-58.2</v>
      </c>
      <c r="Z43" s="61">
        <v>-98761000</v>
      </c>
    </row>
    <row r="44" spans="1:26" ht="13.5">
      <c r="A44" s="57" t="s">
        <v>60</v>
      </c>
      <c r="B44" s="18">
        <v>-317574</v>
      </c>
      <c r="C44" s="18">
        <v>0</v>
      </c>
      <c r="D44" s="58">
        <v>-341113</v>
      </c>
      <c r="E44" s="59">
        <v>144887</v>
      </c>
      <c r="F44" s="59">
        <v>0</v>
      </c>
      <c r="G44" s="59">
        <v>-3000000</v>
      </c>
      <c r="H44" s="59">
        <v>0</v>
      </c>
      <c r="I44" s="59">
        <v>-3000000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-3000000</v>
      </c>
      <c r="W44" s="59">
        <v>110664</v>
      </c>
      <c r="X44" s="59">
        <v>-3110664</v>
      </c>
      <c r="Y44" s="60">
        <v>-2810.91</v>
      </c>
      <c r="Z44" s="61">
        <v>144887</v>
      </c>
    </row>
    <row r="45" spans="1:26" ht="13.5">
      <c r="A45" s="69" t="s">
        <v>61</v>
      </c>
      <c r="B45" s="21">
        <v>-5322918</v>
      </c>
      <c r="C45" s="21">
        <v>0</v>
      </c>
      <c r="D45" s="98">
        <v>6413010</v>
      </c>
      <c r="E45" s="99">
        <v>-68963035</v>
      </c>
      <c r="F45" s="99">
        <v>45283641</v>
      </c>
      <c r="G45" s="99">
        <v>32533190</v>
      </c>
      <c r="H45" s="99">
        <v>9764333</v>
      </c>
      <c r="I45" s="99">
        <v>9764333</v>
      </c>
      <c r="J45" s="99">
        <v>-3882496</v>
      </c>
      <c r="K45" s="99">
        <v>-11309867</v>
      </c>
      <c r="L45" s="99">
        <v>6114002</v>
      </c>
      <c r="M45" s="99">
        <v>6114002</v>
      </c>
      <c r="N45" s="99">
        <v>-6692192</v>
      </c>
      <c r="O45" s="99">
        <v>-16550170</v>
      </c>
      <c r="P45" s="99">
        <v>-9172767</v>
      </c>
      <c r="Q45" s="99">
        <v>-9172767</v>
      </c>
      <c r="R45" s="99">
        <v>0</v>
      </c>
      <c r="S45" s="99">
        <v>0</v>
      </c>
      <c r="T45" s="99">
        <v>0</v>
      </c>
      <c r="U45" s="99">
        <v>0</v>
      </c>
      <c r="V45" s="99">
        <v>-9172767</v>
      </c>
      <c r="W45" s="99">
        <v>20894973</v>
      </c>
      <c r="X45" s="99">
        <v>-30067740</v>
      </c>
      <c r="Y45" s="100">
        <v>-143.9</v>
      </c>
      <c r="Z45" s="101">
        <v>-68963035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16062128</v>
      </c>
      <c r="C49" s="51">
        <v>0</v>
      </c>
      <c r="D49" s="128">
        <v>10890549</v>
      </c>
      <c r="E49" s="53">
        <v>10743669</v>
      </c>
      <c r="F49" s="53">
        <v>0</v>
      </c>
      <c r="G49" s="53">
        <v>0</v>
      </c>
      <c r="H49" s="53">
        <v>0</v>
      </c>
      <c r="I49" s="53">
        <v>9040279</v>
      </c>
      <c r="J49" s="53">
        <v>0</v>
      </c>
      <c r="K49" s="53">
        <v>0</v>
      </c>
      <c r="L49" s="53">
        <v>0</v>
      </c>
      <c r="M49" s="53">
        <v>9567256</v>
      </c>
      <c r="N49" s="53">
        <v>0</v>
      </c>
      <c r="O49" s="53">
        <v>0</v>
      </c>
      <c r="P49" s="53">
        <v>0</v>
      </c>
      <c r="Q49" s="53">
        <v>354537783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410841664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6882586</v>
      </c>
      <c r="C51" s="51">
        <v>0</v>
      </c>
      <c r="D51" s="128">
        <v>4886</v>
      </c>
      <c r="E51" s="53">
        <v>6410997</v>
      </c>
      <c r="F51" s="53">
        <v>0</v>
      </c>
      <c r="G51" s="53">
        <v>0</v>
      </c>
      <c r="H51" s="53">
        <v>0</v>
      </c>
      <c r="I51" s="53">
        <v>8161935</v>
      </c>
      <c r="J51" s="53">
        <v>0</v>
      </c>
      <c r="K51" s="53">
        <v>0</v>
      </c>
      <c r="L51" s="53">
        <v>0</v>
      </c>
      <c r="M51" s="53">
        <v>163471721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184932125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40.78415398580999</v>
      </c>
      <c r="C58" s="5">
        <f>IF(C67=0,0,+(C76/C67)*100)</f>
        <v>0</v>
      </c>
      <c r="D58" s="6">
        <f aca="true" t="shared" si="6" ref="D58:Z58">IF(D67=0,0,+(D76/D67)*100)</f>
        <v>69.99999990115211</v>
      </c>
      <c r="E58" s="7">
        <f t="shared" si="6"/>
        <v>38.810737904105615</v>
      </c>
      <c r="F58" s="7">
        <f t="shared" si="6"/>
        <v>49.01740727595488</v>
      </c>
      <c r="G58" s="7">
        <f t="shared" si="6"/>
        <v>28.72032392690539</v>
      </c>
      <c r="H58" s="7">
        <f t="shared" si="6"/>
        <v>30.942640409052803</v>
      </c>
      <c r="I58" s="7">
        <f t="shared" si="6"/>
        <v>34.51417115619312</v>
      </c>
      <c r="J58" s="7">
        <f t="shared" si="6"/>
        <v>36.02070574087492</v>
      </c>
      <c r="K58" s="7">
        <f t="shared" si="6"/>
        <v>33.61764673690723</v>
      </c>
      <c r="L58" s="7">
        <f t="shared" si="6"/>
        <v>24.856459207213792</v>
      </c>
      <c r="M58" s="7">
        <f t="shared" si="6"/>
        <v>31.474076778777533</v>
      </c>
      <c r="N58" s="7">
        <f t="shared" si="6"/>
        <v>23.611643712088053</v>
      </c>
      <c r="O58" s="7">
        <f t="shared" si="6"/>
        <v>29.90748278441131</v>
      </c>
      <c r="P58" s="7">
        <f t="shared" si="6"/>
        <v>19.81782082515153</v>
      </c>
      <c r="Q58" s="7">
        <f t="shared" si="6"/>
        <v>24.428699745578932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29.957482759482286</v>
      </c>
      <c r="W58" s="7">
        <f t="shared" si="6"/>
        <v>41.582007881823515</v>
      </c>
      <c r="X58" s="7">
        <f t="shared" si="6"/>
        <v>0</v>
      </c>
      <c r="Y58" s="7">
        <f t="shared" si="6"/>
        <v>0</v>
      </c>
      <c r="Z58" s="8">
        <f t="shared" si="6"/>
        <v>38.810737904105615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70.0000019665028</v>
      </c>
      <c r="E59" s="10">
        <f t="shared" si="7"/>
        <v>46.7636435208068</v>
      </c>
      <c r="F59" s="10">
        <f t="shared" si="7"/>
        <v>-13.90635560517961</v>
      </c>
      <c r="G59" s="10">
        <f t="shared" si="7"/>
        <v>41.28656566796392</v>
      </c>
      <c r="H59" s="10">
        <f t="shared" si="7"/>
        <v>30.39633269303936</v>
      </c>
      <c r="I59" s="10">
        <f t="shared" si="7"/>
        <v>-589.9569200712784</v>
      </c>
      <c r="J59" s="10">
        <f t="shared" si="7"/>
        <v>84.32014166164751</v>
      </c>
      <c r="K59" s="10">
        <f t="shared" si="7"/>
        <v>56.39328955233548</v>
      </c>
      <c r="L59" s="10">
        <f t="shared" si="7"/>
        <v>24.729937509140424</v>
      </c>
      <c r="M59" s="10">
        <f t="shared" si="7"/>
        <v>55.167091227845965</v>
      </c>
      <c r="N59" s="10">
        <f t="shared" si="7"/>
        <v>26.107885337243786</v>
      </c>
      <c r="O59" s="10">
        <f t="shared" si="7"/>
        <v>89.0453896964474</v>
      </c>
      <c r="P59" s="10">
        <f t="shared" si="7"/>
        <v>35.02116316076036</v>
      </c>
      <c r="Q59" s="10">
        <f t="shared" si="7"/>
        <v>50.06304040907782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71.7060933623367</v>
      </c>
      <c r="W59" s="10">
        <f t="shared" si="7"/>
        <v>55.534648317384516</v>
      </c>
      <c r="X59" s="10">
        <f t="shared" si="7"/>
        <v>0</v>
      </c>
      <c r="Y59" s="10">
        <f t="shared" si="7"/>
        <v>0</v>
      </c>
      <c r="Z59" s="11">
        <f t="shared" si="7"/>
        <v>46.7636435208068</v>
      </c>
    </row>
    <row r="60" spans="1:26" ht="13.5">
      <c r="A60" s="37" t="s">
        <v>32</v>
      </c>
      <c r="B60" s="12">
        <f t="shared" si="7"/>
        <v>58.046809190215754</v>
      </c>
      <c r="C60" s="12">
        <f t="shared" si="7"/>
        <v>0</v>
      </c>
      <c r="D60" s="3">
        <f t="shared" si="7"/>
        <v>69.9999998597171</v>
      </c>
      <c r="E60" s="13">
        <f t="shared" si="7"/>
        <v>47.6219018694703</v>
      </c>
      <c r="F60" s="13">
        <f t="shared" si="7"/>
        <v>44.11504485283847</v>
      </c>
      <c r="G60" s="13">
        <f t="shared" si="7"/>
        <v>33.06408529819274</v>
      </c>
      <c r="H60" s="13">
        <f t="shared" si="7"/>
        <v>37.97835814541874</v>
      </c>
      <c r="I60" s="13">
        <f t="shared" si="7"/>
        <v>38.06374999580244</v>
      </c>
      <c r="J60" s="13">
        <f t="shared" si="7"/>
        <v>38.900776225700604</v>
      </c>
      <c r="K60" s="13">
        <f t="shared" si="7"/>
        <v>38.99229561470771</v>
      </c>
      <c r="L60" s="13">
        <f t="shared" si="7"/>
        <v>30.54896686436337</v>
      </c>
      <c r="M60" s="13">
        <f t="shared" si="7"/>
        <v>36.13985809458315</v>
      </c>
      <c r="N60" s="13">
        <f t="shared" si="7"/>
        <v>28.430033236248843</v>
      </c>
      <c r="O60" s="13">
        <f t="shared" si="7"/>
        <v>30.228084659295334</v>
      </c>
      <c r="P60" s="13">
        <f t="shared" si="7"/>
        <v>22.10302442474406</v>
      </c>
      <c r="Q60" s="13">
        <f t="shared" si="7"/>
        <v>26.96221916837126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33.674930458923555</v>
      </c>
      <c r="W60" s="13">
        <f t="shared" si="7"/>
        <v>49.7414593353068</v>
      </c>
      <c r="X60" s="13">
        <f t="shared" si="7"/>
        <v>0</v>
      </c>
      <c r="Y60" s="13">
        <f t="shared" si="7"/>
        <v>0</v>
      </c>
      <c r="Z60" s="14">
        <f t="shared" si="7"/>
        <v>47.6219018694703</v>
      </c>
    </row>
    <row r="61" spans="1:26" ht="13.5">
      <c r="A61" s="38" t="s">
        <v>106</v>
      </c>
      <c r="B61" s="12">
        <f t="shared" si="7"/>
        <v>58.046809240568365</v>
      </c>
      <c r="C61" s="12">
        <f t="shared" si="7"/>
        <v>0</v>
      </c>
      <c r="D61" s="3">
        <f t="shared" si="7"/>
        <v>69.9999997997604</v>
      </c>
      <c r="E61" s="13">
        <f t="shared" si="7"/>
        <v>66.49400965796613</v>
      </c>
      <c r="F61" s="13">
        <f t="shared" si="7"/>
        <v>83.1224135526871</v>
      </c>
      <c r="G61" s="13">
        <f t="shared" si="7"/>
        <v>81.39075198952168</v>
      </c>
      <c r="H61" s="13">
        <f t="shared" si="7"/>
        <v>32.10217897135968</v>
      </c>
      <c r="I61" s="13">
        <f t="shared" si="7"/>
        <v>66.91105660542274</v>
      </c>
      <c r="J61" s="13">
        <f t="shared" si="7"/>
        <v>118.85061710084858</v>
      </c>
      <c r="K61" s="13">
        <f t="shared" si="7"/>
        <v>87.11713710941834</v>
      </c>
      <c r="L61" s="13">
        <f t="shared" si="7"/>
        <v>80.97560115578628</v>
      </c>
      <c r="M61" s="13">
        <f t="shared" si="7"/>
        <v>95.54378105444665</v>
      </c>
      <c r="N61" s="13">
        <f t="shared" si="7"/>
        <v>38.427407360669186</v>
      </c>
      <c r="O61" s="13">
        <f t="shared" si="7"/>
        <v>73.12065009805305</v>
      </c>
      <c r="P61" s="13">
        <f t="shared" si="7"/>
        <v>60.427944190232864</v>
      </c>
      <c r="Q61" s="13">
        <f t="shared" si="7"/>
        <v>57.658788360125754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72.11609552143835</v>
      </c>
      <c r="W61" s="13">
        <f t="shared" si="7"/>
        <v>72.55566203558139</v>
      </c>
      <c r="X61" s="13">
        <f t="shared" si="7"/>
        <v>0</v>
      </c>
      <c r="Y61" s="13">
        <f t="shared" si="7"/>
        <v>0</v>
      </c>
      <c r="Z61" s="14">
        <f t="shared" si="7"/>
        <v>66.49400965796613</v>
      </c>
    </row>
    <row r="62" spans="1:26" ht="13.5">
      <c r="A62" s="38" t="s">
        <v>107</v>
      </c>
      <c r="B62" s="12">
        <f t="shared" si="7"/>
        <v>58.04680867522363</v>
      </c>
      <c r="C62" s="12">
        <f t="shared" si="7"/>
        <v>0</v>
      </c>
      <c r="D62" s="3">
        <f t="shared" si="7"/>
        <v>69.99999941548258</v>
      </c>
      <c r="E62" s="13">
        <f t="shared" si="7"/>
        <v>40.83341630784034</v>
      </c>
      <c r="F62" s="13">
        <f t="shared" si="7"/>
        <v>22.0569659194514</v>
      </c>
      <c r="G62" s="13">
        <f t="shared" si="7"/>
        <v>15.83843708222257</v>
      </c>
      <c r="H62" s="13">
        <f t="shared" si="7"/>
        <v>57.35324592574439</v>
      </c>
      <c r="I62" s="13">
        <f t="shared" si="7"/>
        <v>30.801375868162058</v>
      </c>
      <c r="J62" s="13">
        <f t="shared" si="7"/>
        <v>16.84500343771795</v>
      </c>
      <c r="K62" s="13">
        <f t="shared" si="7"/>
        <v>33.9534182647984</v>
      </c>
      <c r="L62" s="13">
        <f t="shared" si="7"/>
        <v>17.823519144642976</v>
      </c>
      <c r="M62" s="13">
        <f t="shared" si="7"/>
        <v>22.934911397875037</v>
      </c>
      <c r="N62" s="13">
        <f t="shared" si="7"/>
        <v>29.827971004206265</v>
      </c>
      <c r="O62" s="13">
        <f t="shared" si="7"/>
        <v>16.23305210816882</v>
      </c>
      <c r="P62" s="13">
        <f t="shared" si="7"/>
        <v>9.926561459419482</v>
      </c>
      <c r="Q62" s="13">
        <f t="shared" si="7"/>
        <v>19.062311435945574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23.849949528119094</v>
      </c>
      <c r="W62" s="13">
        <f t="shared" si="7"/>
        <v>41.29910533915134</v>
      </c>
      <c r="X62" s="13">
        <f t="shared" si="7"/>
        <v>0</v>
      </c>
      <c r="Y62" s="13">
        <f t="shared" si="7"/>
        <v>0</v>
      </c>
      <c r="Z62" s="14">
        <f t="shared" si="7"/>
        <v>40.83341630784034</v>
      </c>
    </row>
    <row r="63" spans="1:26" ht="13.5">
      <c r="A63" s="38" t="s">
        <v>108</v>
      </c>
      <c r="B63" s="12">
        <f t="shared" si="7"/>
        <v>58.046808987043306</v>
      </c>
      <c r="C63" s="12">
        <f t="shared" si="7"/>
        <v>0</v>
      </c>
      <c r="D63" s="3">
        <f t="shared" si="7"/>
        <v>70.00000189259539</v>
      </c>
      <c r="E63" s="13">
        <f t="shared" si="7"/>
        <v>39.134332489175115</v>
      </c>
      <c r="F63" s="13">
        <f t="shared" si="7"/>
        <v>29.681418272026256</v>
      </c>
      <c r="G63" s="13">
        <f t="shared" si="7"/>
        <v>28.824683187505627</v>
      </c>
      <c r="H63" s="13">
        <f t="shared" si="7"/>
        <v>25.660163168900763</v>
      </c>
      <c r="I63" s="13">
        <f t="shared" si="7"/>
        <v>27.9310800363877</v>
      </c>
      <c r="J63" s="13">
        <f t="shared" si="7"/>
        <v>25.151528448026355</v>
      </c>
      <c r="K63" s="13">
        <f t="shared" si="7"/>
        <v>24.423488706480985</v>
      </c>
      <c r="L63" s="13">
        <f t="shared" si="7"/>
        <v>23.78374426324024</v>
      </c>
      <c r="M63" s="13">
        <f t="shared" si="7"/>
        <v>24.450680346595384</v>
      </c>
      <c r="N63" s="13">
        <f t="shared" si="7"/>
        <v>24.841073680784408</v>
      </c>
      <c r="O63" s="13">
        <f t="shared" si="7"/>
        <v>30.306576900245048</v>
      </c>
      <c r="P63" s="13">
        <f t="shared" si="7"/>
        <v>17.668923956437215</v>
      </c>
      <c r="Q63" s="13">
        <f t="shared" si="7"/>
        <v>24.328212034033175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25.587717268916695</v>
      </c>
      <c r="W63" s="13">
        <f t="shared" si="7"/>
        <v>44.576767354391436</v>
      </c>
      <c r="X63" s="13">
        <f t="shared" si="7"/>
        <v>0</v>
      </c>
      <c r="Y63" s="13">
        <f t="shared" si="7"/>
        <v>0</v>
      </c>
      <c r="Z63" s="14">
        <f t="shared" si="7"/>
        <v>39.134332489175115</v>
      </c>
    </row>
    <row r="64" spans="1:26" ht="13.5">
      <c r="A64" s="38" t="s">
        <v>109</v>
      </c>
      <c r="B64" s="12">
        <f t="shared" si="7"/>
        <v>58.04681059236224</v>
      </c>
      <c r="C64" s="12">
        <f t="shared" si="7"/>
        <v>0</v>
      </c>
      <c r="D64" s="3">
        <f t="shared" si="7"/>
        <v>69.9999990084031</v>
      </c>
      <c r="E64" s="13">
        <f t="shared" si="7"/>
        <v>27.60855520264201</v>
      </c>
      <c r="F64" s="13">
        <f t="shared" si="7"/>
        <v>19.034329216212647</v>
      </c>
      <c r="G64" s="13">
        <f t="shared" si="7"/>
        <v>18.82794535121846</v>
      </c>
      <c r="H64" s="13">
        <f t="shared" si="7"/>
        <v>17.5243330707768</v>
      </c>
      <c r="I64" s="13">
        <f t="shared" si="7"/>
        <v>18.411512563627106</v>
      </c>
      <c r="J64" s="13">
        <f t="shared" si="7"/>
        <v>24.921727516355553</v>
      </c>
      <c r="K64" s="13">
        <f t="shared" si="7"/>
        <v>17.348321547749844</v>
      </c>
      <c r="L64" s="13">
        <f t="shared" si="7"/>
        <v>15.99898423308574</v>
      </c>
      <c r="M64" s="13">
        <f t="shared" si="7"/>
        <v>18.83105334143558</v>
      </c>
      <c r="N64" s="13">
        <f t="shared" si="7"/>
        <v>17.01148371533941</v>
      </c>
      <c r="O64" s="13">
        <f t="shared" si="7"/>
        <v>16.79564515322988</v>
      </c>
      <c r="P64" s="13">
        <f t="shared" si="7"/>
        <v>12.536364805667954</v>
      </c>
      <c r="Q64" s="13">
        <f t="shared" si="7"/>
        <v>15.448287780201616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17.494346074493862</v>
      </c>
      <c r="W64" s="13">
        <f t="shared" si="7"/>
        <v>24.61363492020708</v>
      </c>
      <c r="X64" s="13">
        <f t="shared" si="7"/>
        <v>0</v>
      </c>
      <c r="Y64" s="13">
        <f t="shared" si="7"/>
        <v>0</v>
      </c>
      <c r="Z64" s="14">
        <f t="shared" si="7"/>
        <v>27.60855520264201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69.99999898532145</v>
      </c>
      <c r="E66" s="16">
        <f t="shared" si="7"/>
        <v>2.618192480105926</v>
      </c>
      <c r="F66" s="16">
        <f t="shared" si="7"/>
        <v>2.7281698269118335</v>
      </c>
      <c r="G66" s="16">
        <f t="shared" si="7"/>
        <v>2.86987770043713</v>
      </c>
      <c r="H66" s="16">
        <f t="shared" si="7"/>
        <v>2.1325365671300323</v>
      </c>
      <c r="I66" s="16">
        <f t="shared" si="7"/>
        <v>2.5759747359712164</v>
      </c>
      <c r="J66" s="16">
        <f t="shared" si="7"/>
        <v>2.289096960413273</v>
      </c>
      <c r="K66" s="16">
        <f t="shared" si="7"/>
        <v>1.77338381838433</v>
      </c>
      <c r="L66" s="16">
        <f t="shared" si="7"/>
        <v>1.996891999219854</v>
      </c>
      <c r="M66" s="16">
        <f t="shared" si="7"/>
        <v>2.0178258357672183</v>
      </c>
      <c r="N66" s="16">
        <f t="shared" si="7"/>
        <v>2.0975906006358165</v>
      </c>
      <c r="O66" s="16">
        <f t="shared" si="7"/>
        <v>2.3309476078265865</v>
      </c>
      <c r="P66" s="16">
        <f t="shared" si="7"/>
        <v>4.1404061008921555</v>
      </c>
      <c r="Q66" s="16">
        <f t="shared" si="7"/>
        <v>2.856452442993337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2.485007159896374</v>
      </c>
      <c r="W66" s="16">
        <f t="shared" si="7"/>
        <v>2.8263991184630815</v>
      </c>
      <c r="X66" s="16">
        <f t="shared" si="7"/>
        <v>0</v>
      </c>
      <c r="Y66" s="16">
        <f t="shared" si="7"/>
        <v>0</v>
      </c>
      <c r="Z66" s="17">
        <f t="shared" si="7"/>
        <v>2.618192480105926</v>
      </c>
    </row>
    <row r="67" spans="1:26" ht="13.5" hidden="1">
      <c r="A67" s="40" t="s">
        <v>112</v>
      </c>
      <c r="B67" s="23">
        <v>187555152</v>
      </c>
      <c r="C67" s="23"/>
      <c r="D67" s="24">
        <v>202331076</v>
      </c>
      <c r="E67" s="25">
        <v>203380248</v>
      </c>
      <c r="F67" s="25">
        <v>12168877</v>
      </c>
      <c r="G67" s="25">
        <v>19369308</v>
      </c>
      <c r="H67" s="25">
        <v>17993765</v>
      </c>
      <c r="I67" s="25">
        <v>49531950</v>
      </c>
      <c r="J67" s="25">
        <v>17881804</v>
      </c>
      <c r="K67" s="25">
        <v>18547021</v>
      </c>
      <c r="L67" s="25">
        <v>18293406</v>
      </c>
      <c r="M67" s="25">
        <v>54722231</v>
      </c>
      <c r="N67" s="25">
        <v>19367741</v>
      </c>
      <c r="O67" s="25">
        <v>18233039</v>
      </c>
      <c r="P67" s="25">
        <v>18233039</v>
      </c>
      <c r="Q67" s="25">
        <v>55833819</v>
      </c>
      <c r="R67" s="25"/>
      <c r="S67" s="25"/>
      <c r="T67" s="25"/>
      <c r="U67" s="25"/>
      <c r="V67" s="25">
        <v>160088000</v>
      </c>
      <c r="W67" s="25">
        <v>133024293</v>
      </c>
      <c r="X67" s="25"/>
      <c r="Y67" s="24"/>
      <c r="Z67" s="26">
        <v>203380248</v>
      </c>
    </row>
    <row r="68" spans="1:26" ht="13.5" hidden="1">
      <c r="A68" s="36" t="s">
        <v>31</v>
      </c>
      <c r="B68" s="18">
        <v>17799341</v>
      </c>
      <c r="C68" s="18"/>
      <c r="D68" s="19">
        <v>20340678</v>
      </c>
      <c r="E68" s="20">
        <v>19875808</v>
      </c>
      <c r="F68" s="20">
        <v>-3294997</v>
      </c>
      <c r="G68" s="20">
        <v>1524244</v>
      </c>
      <c r="H68" s="20">
        <v>1508682</v>
      </c>
      <c r="I68" s="20">
        <v>-262071</v>
      </c>
      <c r="J68" s="20">
        <v>1522501</v>
      </c>
      <c r="K68" s="20">
        <v>1482226</v>
      </c>
      <c r="L68" s="20">
        <v>1517982</v>
      </c>
      <c r="M68" s="20">
        <v>4522709</v>
      </c>
      <c r="N68" s="20">
        <v>1517982</v>
      </c>
      <c r="O68" s="20">
        <v>1518913</v>
      </c>
      <c r="P68" s="20">
        <v>1518913</v>
      </c>
      <c r="Q68" s="20">
        <v>4555808</v>
      </c>
      <c r="R68" s="20"/>
      <c r="S68" s="20"/>
      <c r="T68" s="20"/>
      <c r="U68" s="20"/>
      <c r="V68" s="20">
        <v>8816446</v>
      </c>
      <c r="W68" s="20">
        <v>12078220</v>
      </c>
      <c r="X68" s="20"/>
      <c r="Y68" s="19"/>
      <c r="Z68" s="22">
        <v>19875808</v>
      </c>
    </row>
    <row r="69" spans="1:26" ht="13.5" hidden="1">
      <c r="A69" s="37" t="s">
        <v>32</v>
      </c>
      <c r="B69" s="18">
        <v>131777755</v>
      </c>
      <c r="C69" s="18"/>
      <c r="D69" s="19">
        <v>142569046</v>
      </c>
      <c r="E69" s="20">
        <v>144064177</v>
      </c>
      <c r="F69" s="20">
        <v>12285956</v>
      </c>
      <c r="G69" s="20">
        <v>14643499</v>
      </c>
      <c r="H69" s="20">
        <v>13272430</v>
      </c>
      <c r="I69" s="20">
        <v>40201885</v>
      </c>
      <c r="J69" s="20">
        <v>13063855</v>
      </c>
      <c r="K69" s="20">
        <v>13693500</v>
      </c>
      <c r="L69" s="20">
        <v>13437587</v>
      </c>
      <c r="M69" s="20">
        <v>40194942</v>
      </c>
      <c r="N69" s="20">
        <v>14439656</v>
      </c>
      <c r="O69" s="20">
        <v>13302166</v>
      </c>
      <c r="P69" s="20">
        <v>13302166</v>
      </c>
      <c r="Q69" s="20">
        <v>41043988</v>
      </c>
      <c r="R69" s="20"/>
      <c r="S69" s="20"/>
      <c r="T69" s="20"/>
      <c r="U69" s="20"/>
      <c r="V69" s="20">
        <v>121440815</v>
      </c>
      <c r="W69" s="20">
        <v>96319084</v>
      </c>
      <c r="X69" s="20"/>
      <c r="Y69" s="19"/>
      <c r="Z69" s="22">
        <v>144064177</v>
      </c>
    </row>
    <row r="70" spans="1:26" ht="13.5" hidden="1">
      <c r="A70" s="38" t="s">
        <v>106</v>
      </c>
      <c r="B70" s="18">
        <v>48911710</v>
      </c>
      <c r="C70" s="18"/>
      <c r="D70" s="19">
        <v>49940173</v>
      </c>
      <c r="E70" s="20">
        <v>50161493</v>
      </c>
      <c r="F70" s="20">
        <v>4295709</v>
      </c>
      <c r="G70" s="20">
        <v>3261588</v>
      </c>
      <c r="H70" s="20">
        <v>3357364</v>
      </c>
      <c r="I70" s="20">
        <v>10914661</v>
      </c>
      <c r="J70" s="20">
        <v>2494730</v>
      </c>
      <c r="K70" s="20">
        <v>2487444</v>
      </c>
      <c r="L70" s="20">
        <v>2552375</v>
      </c>
      <c r="M70" s="20">
        <v>7534549</v>
      </c>
      <c r="N70" s="20">
        <v>2662584</v>
      </c>
      <c r="O70" s="20">
        <v>2808684</v>
      </c>
      <c r="P70" s="20">
        <v>2808684</v>
      </c>
      <c r="Q70" s="20">
        <v>8279952</v>
      </c>
      <c r="R70" s="20"/>
      <c r="S70" s="20"/>
      <c r="T70" s="20"/>
      <c r="U70" s="20"/>
      <c r="V70" s="20">
        <v>26729162</v>
      </c>
      <c r="W70" s="20">
        <v>32669664</v>
      </c>
      <c r="X70" s="20"/>
      <c r="Y70" s="19"/>
      <c r="Z70" s="22">
        <v>50161493</v>
      </c>
    </row>
    <row r="71" spans="1:26" ht="13.5" hidden="1">
      <c r="A71" s="38" t="s">
        <v>107</v>
      </c>
      <c r="B71" s="18">
        <v>46176654</v>
      </c>
      <c r="C71" s="18"/>
      <c r="D71" s="19">
        <v>51324389</v>
      </c>
      <c r="E71" s="20">
        <v>52064184</v>
      </c>
      <c r="F71" s="20">
        <v>4290776</v>
      </c>
      <c r="G71" s="20">
        <v>6543556</v>
      </c>
      <c r="H71" s="20">
        <v>5100625</v>
      </c>
      <c r="I71" s="20">
        <v>15934957</v>
      </c>
      <c r="J71" s="20">
        <v>6469408</v>
      </c>
      <c r="K71" s="20">
        <v>6382244</v>
      </c>
      <c r="L71" s="20">
        <v>6050152</v>
      </c>
      <c r="M71" s="20">
        <v>18901804</v>
      </c>
      <c r="N71" s="20">
        <v>6974115</v>
      </c>
      <c r="O71" s="20">
        <v>6275043</v>
      </c>
      <c r="P71" s="20">
        <v>6275043</v>
      </c>
      <c r="Q71" s="20">
        <v>19524201</v>
      </c>
      <c r="R71" s="20"/>
      <c r="S71" s="20"/>
      <c r="T71" s="20"/>
      <c r="U71" s="20"/>
      <c r="V71" s="20">
        <v>54360962</v>
      </c>
      <c r="W71" s="20">
        <v>35135996</v>
      </c>
      <c r="X71" s="20"/>
      <c r="Y71" s="19"/>
      <c r="Z71" s="22">
        <v>52064184</v>
      </c>
    </row>
    <row r="72" spans="1:26" ht="13.5" hidden="1">
      <c r="A72" s="38" t="s">
        <v>108</v>
      </c>
      <c r="B72" s="18">
        <v>18766439</v>
      </c>
      <c r="C72" s="18"/>
      <c r="D72" s="19">
        <v>21134998</v>
      </c>
      <c r="E72" s="20">
        <v>21179679</v>
      </c>
      <c r="F72" s="20">
        <v>1865989</v>
      </c>
      <c r="G72" s="20">
        <v>2398264</v>
      </c>
      <c r="H72" s="20">
        <v>2381949</v>
      </c>
      <c r="I72" s="20">
        <v>6646202</v>
      </c>
      <c r="J72" s="20">
        <v>2370182</v>
      </c>
      <c r="K72" s="20">
        <v>2382694</v>
      </c>
      <c r="L72" s="20">
        <v>2393555</v>
      </c>
      <c r="M72" s="20">
        <v>7146431</v>
      </c>
      <c r="N72" s="20">
        <v>2359584</v>
      </c>
      <c r="O72" s="20">
        <v>1777205</v>
      </c>
      <c r="P72" s="20">
        <v>1777205</v>
      </c>
      <c r="Q72" s="20">
        <v>5913994</v>
      </c>
      <c r="R72" s="20"/>
      <c r="S72" s="20"/>
      <c r="T72" s="20"/>
      <c r="U72" s="20"/>
      <c r="V72" s="20">
        <v>19706627</v>
      </c>
      <c r="W72" s="20">
        <v>13413651</v>
      </c>
      <c r="X72" s="20"/>
      <c r="Y72" s="19"/>
      <c r="Z72" s="22">
        <v>21179679</v>
      </c>
    </row>
    <row r="73" spans="1:26" ht="13.5" hidden="1">
      <c r="A73" s="38" t="s">
        <v>109</v>
      </c>
      <c r="B73" s="18">
        <v>17922952</v>
      </c>
      <c r="C73" s="18"/>
      <c r="D73" s="19">
        <v>20169486</v>
      </c>
      <c r="E73" s="20">
        <v>20658821</v>
      </c>
      <c r="F73" s="20">
        <v>1833482</v>
      </c>
      <c r="G73" s="20">
        <v>2440091</v>
      </c>
      <c r="H73" s="20">
        <v>2432492</v>
      </c>
      <c r="I73" s="20">
        <v>6706065</v>
      </c>
      <c r="J73" s="20">
        <v>1729535</v>
      </c>
      <c r="K73" s="20">
        <v>2441118</v>
      </c>
      <c r="L73" s="20">
        <v>2441505</v>
      </c>
      <c r="M73" s="20">
        <v>6612158</v>
      </c>
      <c r="N73" s="20">
        <v>2443373</v>
      </c>
      <c r="O73" s="20">
        <v>2441234</v>
      </c>
      <c r="P73" s="20">
        <v>2441234</v>
      </c>
      <c r="Q73" s="20">
        <v>7325841</v>
      </c>
      <c r="R73" s="20"/>
      <c r="S73" s="20"/>
      <c r="T73" s="20"/>
      <c r="U73" s="20"/>
      <c r="V73" s="20">
        <v>20644064</v>
      </c>
      <c r="W73" s="20">
        <v>15099773</v>
      </c>
      <c r="X73" s="20"/>
      <c r="Y73" s="19"/>
      <c r="Z73" s="22">
        <v>20658821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37978056</v>
      </c>
      <c r="C75" s="27"/>
      <c r="D75" s="28">
        <v>39421352</v>
      </c>
      <c r="E75" s="29">
        <v>39440263</v>
      </c>
      <c r="F75" s="29">
        <v>3177918</v>
      </c>
      <c r="G75" s="29">
        <v>3201565</v>
      </c>
      <c r="H75" s="29">
        <v>3212653</v>
      </c>
      <c r="I75" s="29">
        <v>9592136</v>
      </c>
      <c r="J75" s="29">
        <v>3295448</v>
      </c>
      <c r="K75" s="29">
        <v>3371295</v>
      </c>
      <c r="L75" s="29">
        <v>3337837</v>
      </c>
      <c r="M75" s="29">
        <v>10004580</v>
      </c>
      <c r="N75" s="29">
        <v>3410103</v>
      </c>
      <c r="O75" s="29">
        <v>3411960</v>
      </c>
      <c r="P75" s="29">
        <v>3411960</v>
      </c>
      <c r="Q75" s="29">
        <v>10234023</v>
      </c>
      <c r="R75" s="29"/>
      <c r="S75" s="29"/>
      <c r="T75" s="29"/>
      <c r="U75" s="29"/>
      <c r="V75" s="29">
        <v>29830739</v>
      </c>
      <c r="W75" s="29">
        <v>24626989</v>
      </c>
      <c r="X75" s="29"/>
      <c r="Y75" s="28"/>
      <c r="Z75" s="30">
        <v>39440263</v>
      </c>
    </row>
    <row r="76" spans="1:26" ht="13.5" hidden="1">
      <c r="A76" s="41" t="s">
        <v>113</v>
      </c>
      <c r="B76" s="31">
        <v>76492782</v>
      </c>
      <c r="C76" s="31"/>
      <c r="D76" s="32">
        <v>141631753</v>
      </c>
      <c r="E76" s="33">
        <v>78933375</v>
      </c>
      <c r="F76" s="33">
        <v>5964868</v>
      </c>
      <c r="G76" s="33">
        <v>5562928</v>
      </c>
      <c r="H76" s="33">
        <v>5567746</v>
      </c>
      <c r="I76" s="33">
        <v>17095542</v>
      </c>
      <c r="J76" s="33">
        <v>6441152</v>
      </c>
      <c r="K76" s="33">
        <v>6235072</v>
      </c>
      <c r="L76" s="33">
        <v>4547093</v>
      </c>
      <c r="M76" s="33">
        <v>17223317</v>
      </c>
      <c r="N76" s="33">
        <v>4573042</v>
      </c>
      <c r="O76" s="33">
        <v>5453043</v>
      </c>
      <c r="P76" s="33">
        <v>3613391</v>
      </c>
      <c r="Q76" s="33">
        <v>13639476</v>
      </c>
      <c r="R76" s="33"/>
      <c r="S76" s="33"/>
      <c r="T76" s="33"/>
      <c r="U76" s="33"/>
      <c r="V76" s="33">
        <v>47958335</v>
      </c>
      <c r="W76" s="33">
        <v>55314172</v>
      </c>
      <c r="X76" s="33"/>
      <c r="Y76" s="32"/>
      <c r="Z76" s="34">
        <v>78933375</v>
      </c>
    </row>
    <row r="77" spans="1:26" ht="13.5" hidden="1">
      <c r="A77" s="36" t="s">
        <v>31</v>
      </c>
      <c r="B77" s="18"/>
      <c r="C77" s="18"/>
      <c r="D77" s="19">
        <v>14238475</v>
      </c>
      <c r="E77" s="20">
        <v>9294652</v>
      </c>
      <c r="F77" s="20">
        <v>458214</v>
      </c>
      <c r="G77" s="20">
        <v>629308</v>
      </c>
      <c r="H77" s="20">
        <v>458584</v>
      </c>
      <c r="I77" s="20">
        <v>1546106</v>
      </c>
      <c r="J77" s="20">
        <v>1283775</v>
      </c>
      <c r="K77" s="20">
        <v>835876</v>
      </c>
      <c r="L77" s="20">
        <v>375396</v>
      </c>
      <c r="M77" s="20">
        <v>2495047</v>
      </c>
      <c r="N77" s="20">
        <v>396313</v>
      </c>
      <c r="O77" s="20">
        <v>1352522</v>
      </c>
      <c r="P77" s="20">
        <v>531941</v>
      </c>
      <c r="Q77" s="20">
        <v>2280776</v>
      </c>
      <c r="R77" s="20"/>
      <c r="S77" s="20"/>
      <c r="T77" s="20"/>
      <c r="U77" s="20"/>
      <c r="V77" s="20">
        <v>6321929</v>
      </c>
      <c r="W77" s="20">
        <v>6707597</v>
      </c>
      <c r="X77" s="20"/>
      <c r="Y77" s="19"/>
      <c r="Z77" s="22">
        <v>9294652</v>
      </c>
    </row>
    <row r="78" spans="1:26" ht="13.5" hidden="1">
      <c r="A78" s="37" t="s">
        <v>32</v>
      </c>
      <c r="B78" s="18">
        <v>76492782</v>
      </c>
      <c r="C78" s="18"/>
      <c r="D78" s="19">
        <v>99798332</v>
      </c>
      <c r="E78" s="20">
        <v>68606101</v>
      </c>
      <c r="F78" s="20">
        <v>5419955</v>
      </c>
      <c r="G78" s="20">
        <v>4841739</v>
      </c>
      <c r="H78" s="20">
        <v>5040651</v>
      </c>
      <c r="I78" s="20">
        <v>15302345</v>
      </c>
      <c r="J78" s="20">
        <v>5081941</v>
      </c>
      <c r="K78" s="20">
        <v>5339410</v>
      </c>
      <c r="L78" s="20">
        <v>4105044</v>
      </c>
      <c r="M78" s="20">
        <v>14526395</v>
      </c>
      <c r="N78" s="20">
        <v>4105199</v>
      </c>
      <c r="O78" s="20">
        <v>4020990</v>
      </c>
      <c r="P78" s="20">
        <v>2940181</v>
      </c>
      <c r="Q78" s="20">
        <v>11066370</v>
      </c>
      <c r="R78" s="20"/>
      <c r="S78" s="20"/>
      <c r="T78" s="20"/>
      <c r="U78" s="20"/>
      <c r="V78" s="20">
        <v>40895110</v>
      </c>
      <c r="W78" s="20">
        <v>47910518</v>
      </c>
      <c r="X78" s="20"/>
      <c r="Y78" s="19"/>
      <c r="Z78" s="22">
        <v>68606101</v>
      </c>
    </row>
    <row r="79" spans="1:26" ht="13.5" hidden="1">
      <c r="A79" s="38" t="s">
        <v>106</v>
      </c>
      <c r="B79" s="18">
        <v>28391687</v>
      </c>
      <c r="C79" s="18"/>
      <c r="D79" s="19">
        <v>34958121</v>
      </c>
      <c r="E79" s="20">
        <v>33354388</v>
      </c>
      <c r="F79" s="20">
        <v>3570697</v>
      </c>
      <c r="G79" s="20">
        <v>2654631</v>
      </c>
      <c r="H79" s="20">
        <v>1077787</v>
      </c>
      <c r="I79" s="20">
        <v>7303115</v>
      </c>
      <c r="J79" s="20">
        <v>2965002</v>
      </c>
      <c r="K79" s="20">
        <v>2166990</v>
      </c>
      <c r="L79" s="20">
        <v>2066801</v>
      </c>
      <c r="M79" s="20">
        <v>7198793</v>
      </c>
      <c r="N79" s="20">
        <v>1023162</v>
      </c>
      <c r="O79" s="20">
        <v>2053728</v>
      </c>
      <c r="P79" s="20">
        <v>1697230</v>
      </c>
      <c r="Q79" s="20">
        <v>4774120</v>
      </c>
      <c r="R79" s="20"/>
      <c r="S79" s="20"/>
      <c r="T79" s="20"/>
      <c r="U79" s="20"/>
      <c r="V79" s="20">
        <v>19276028</v>
      </c>
      <c r="W79" s="20">
        <v>23703691</v>
      </c>
      <c r="X79" s="20"/>
      <c r="Y79" s="19"/>
      <c r="Z79" s="22">
        <v>33354388</v>
      </c>
    </row>
    <row r="80" spans="1:26" ht="13.5" hidden="1">
      <c r="A80" s="38" t="s">
        <v>107</v>
      </c>
      <c r="B80" s="18">
        <v>26804074</v>
      </c>
      <c r="C80" s="18"/>
      <c r="D80" s="19">
        <v>35927072</v>
      </c>
      <c r="E80" s="20">
        <v>21259585</v>
      </c>
      <c r="F80" s="20">
        <v>946415</v>
      </c>
      <c r="G80" s="20">
        <v>1036397</v>
      </c>
      <c r="H80" s="20">
        <v>2925374</v>
      </c>
      <c r="I80" s="20">
        <v>4908186</v>
      </c>
      <c r="J80" s="20">
        <v>1089772</v>
      </c>
      <c r="K80" s="20">
        <v>2166990</v>
      </c>
      <c r="L80" s="20">
        <v>1078350</v>
      </c>
      <c r="M80" s="20">
        <v>4335112</v>
      </c>
      <c r="N80" s="20">
        <v>2080237</v>
      </c>
      <c r="O80" s="20">
        <v>1018631</v>
      </c>
      <c r="P80" s="20">
        <v>622896</v>
      </c>
      <c r="Q80" s="20">
        <v>3721764</v>
      </c>
      <c r="R80" s="20"/>
      <c r="S80" s="20"/>
      <c r="T80" s="20"/>
      <c r="U80" s="20"/>
      <c r="V80" s="20">
        <v>12965062</v>
      </c>
      <c r="W80" s="20">
        <v>14510852</v>
      </c>
      <c r="X80" s="20"/>
      <c r="Y80" s="19"/>
      <c r="Z80" s="22">
        <v>21259585</v>
      </c>
    </row>
    <row r="81" spans="1:26" ht="13.5" hidden="1">
      <c r="A81" s="38" t="s">
        <v>108</v>
      </c>
      <c r="B81" s="18">
        <v>10893319</v>
      </c>
      <c r="C81" s="18"/>
      <c r="D81" s="19">
        <v>14794499</v>
      </c>
      <c r="E81" s="20">
        <v>8288526</v>
      </c>
      <c r="F81" s="20">
        <v>553852</v>
      </c>
      <c r="G81" s="20">
        <v>691292</v>
      </c>
      <c r="H81" s="20">
        <v>611212</v>
      </c>
      <c r="I81" s="20">
        <v>1856356</v>
      </c>
      <c r="J81" s="20">
        <v>596137</v>
      </c>
      <c r="K81" s="20">
        <v>581937</v>
      </c>
      <c r="L81" s="20">
        <v>569277</v>
      </c>
      <c r="M81" s="20">
        <v>1747351</v>
      </c>
      <c r="N81" s="20">
        <v>586146</v>
      </c>
      <c r="O81" s="20">
        <v>538610</v>
      </c>
      <c r="P81" s="20">
        <v>314013</v>
      </c>
      <c r="Q81" s="20">
        <v>1438769</v>
      </c>
      <c r="R81" s="20"/>
      <c r="S81" s="20"/>
      <c r="T81" s="20"/>
      <c r="U81" s="20"/>
      <c r="V81" s="20">
        <v>5042476</v>
      </c>
      <c r="W81" s="20">
        <v>5979372</v>
      </c>
      <c r="X81" s="20"/>
      <c r="Y81" s="19"/>
      <c r="Z81" s="22">
        <v>8288526</v>
      </c>
    </row>
    <row r="82" spans="1:26" ht="13.5" hidden="1">
      <c r="A82" s="38" t="s">
        <v>109</v>
      </c>
      <c r="B82" s="18">
        <v>10403702</v>
      </c>
      <c r="C82" s="18"/>
      <c r="D82" s="19">
        <v>14118640</v>
      </c>
      <c r="E82" s="20">
        <v>5703602</v>
      </c>
      <c r="F82" s="20">
        <v>348991</v>
      </c>
      <c r="G82" s="20">
        <v>459419</v>
      </c>
      <c r="H82" s="20">
        <v>426278</v>
      </c>
      <c r="I82" s="20">
        <v>1234688</v>
      </c>
      <c r="J82" s="20">
        <v>431030</v>
      </c>
      <c r="K82" s="20">
        <v>423493</v>
      </c>
      <c r="L82" s="20">
        <v>390616</v>
      </c>
      <c r="M82" s="20">
        <v>1245139</v>
      </c>
      <c r="N82" s="20">
        <v>415654</v>
      </c>
      <c r="O82" s="20">
        <v>410021</v>
      </c>
      <c r="P82" s="20">
        <v>306042</v>
      </c>
      <c r="Q82" s="20">
        <v>1131717</v>
      </c>
      <c r="R82" s="20"/>
      <c r="S82" s="20"/>
      <c r="T82" s="20"/>
      <c r="U82" s="20"/>
      <c r="V82" s="20">
        <v>3611544</v>
      </c>
      <c r="W82" s="20">
        <v>3716603</v>
      </c>
      <c r="X82" s="20"/>
      <c r="Y82" s="19"/>
      <c r="Z82" s="22">
        <v>5703602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27594946</v>
      </c>
      <c r="E84" s="29">
        <v>1032622</v>
      </c>
      <c r="F84" s="29">
        <v>86699</v>
      </c>
      <c r="G84" s="29">
        <v>91881</v>
      </c>
      <c r="H84" s="29">
        <v>68511</v>
      </c>
      <c r="I84" s="29">
        <v>247091</v>
      </c>
      <c r="J84" s="29">
        <v>75436</v>
      </c>
      <c r="K84" s="29">
        <v>59786</v>
      </c>
      <c r="L84" s="29">
        <v>66653</v>
      </c>
      <c r="M84" s="29">
        <v>201875</v>
      </c>
      <c r="N84" s="29">
        <v>71530</v>
      </c>
      <c r="O84" s="29">
        <v>79531</v>
      </c>
      <c r="P84" s="29">
        <v>141269</v>
      </c>
      <c r="Q84" s="29">
        <v>292330</v>
      </c>
      <c r="R84" s="29"/>
      <c r="S84" s="29"/>
      <c r="T84" s="29"/>
      <c r="U84" s="29"/>
      <c r="V84" s="29">
        <v>741296</v>
      </c>
      <c r="W84" s="29">
        <v>696057</v>
      </c>
      <c r="X84" s="29"/>
      <c r="Y84" s="28"/>
      <c r="Z84" s="30">
        <v>1032622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158750217</v>
      </c>
      <c r="C5" s="18">
        <v>0</v>
      </c>
      <c r="D5" s="58">
        <v>207596000</v>
      </c>
      <c r="E5" s="59">
        <v>207596000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137428552</v>
      </c>
      <c r="X5" s="59">
        <v>-137428552</v>
      </c>
      <c r="Y5" s="60">
        <v>-100</v>
      </c>
      <c r="Z5" s="61">
        <v>207596000</v>
      </c>
    </row>
    <row r="6" spans="1:26" ht="13.5">
      <c r="A6" s="57" t="s">
        <v>32</v>
      </c>
      <c r="B6" s="18">
        <v>426429572</v>
      </c>
      <c r="C6" s="18">
        <v>0</v>
      </c>
      <c r="D6" s="58">
        <v>712889476</v>
      </c>
      <c r="E6" s="59">
        <v>712889476</v>
      </c>
      <c r="F6" s="59">
        <v>12061221</v>
      </c>
      <c r="G6" s="59">
        <v>13900000</v>
      </c>
      <c r="H6" s="59">
        <v>0</v>
      </c>
      <c r="I6" s="59">
        <v>25961221</v>
      </c>
      <c r="J6" s="59">
        <v>11170113</v>
      </c>
      <c r="K6" s="59">
        <v>9693921</v>
      </c>
      <c r="L6" s="59">
        <v>8047964</v>
      </c>
      <c r="M6" s="59">
        <v>28911998</v>
      </c>
      <c r="N6" s="59">
        <v>9424792</v>
      </c>
      <c r="O6" s="59">
        <v>7723957</v>
      </c>
      <c r="P6" s="59">
        <v>9467453</v>
      </c>
      <c r="Q6" s="59">
        <v>26616202</v>
      </c>
      <c r="R6" s="59">
        <v>0</v>
      </c>
      <c r="S6" s="59">
        <v>0</v>
      </c>
      <c r="T6" s="59">
        <v>0</v>
      </c>
      <c r="U6" s="59">
        <v>0</v>
      </c>
      <c r="V6" s="59">
        <v>81489421</v>
      </c>
      <c r="W6" s="59">
        <v>480689819</v>
      </c>
      <c r="X6" s="59">
        <v>-399200398</v>
      </c>
      <c r="Y6" s="60">
        <v>-83.05</v>
      </c>
      <c r="Z6" s="61">
        <v>712889476</v>
      </c>
    </row>
    <row r="7" spans="1:26" ht="13.5">
      <c r="A7" s="57" t="s">
        <v>33</v>
      </c>
      <c r="B7" s="18">
        <v>2303804</v>
      </c>
      <c r="C7" s="18">
        <v>0</v>
      </c>
      <c r="D7" s="58">
        <v>2900000</v>
      </c>
      <c r="E7" s="59">
        <v>2900000</v>
      </c>
      <c r="F7" s="59">
        <v>255216</v>
      </c>
      <c r="G7" s="59">
        <v>0</v>
      </c>
      <c r="H7" s="59">
        <v>0</v>
      </c>
      <c r="I7" s="59">
        <v>255216</v>
      </c>
      <c r="J7" s="59">
        <v>14359</v>
      </c>
      <c r="K7" s="59">
        <v>0</v>
      </c>
      <c r="L7" s="59">
        <v>0</v>
      </c>
      <c r="M7" s="59">
        <v>14359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269575</v>
      </c>
      <c r="W7" s="59">
        <v>2148900</v>
      </c>
      <c r="X7" s="59">
        <v>-1879325</v>
      </c>
      <c r="Y7" s="60">
        <v>-87.46</v>
      </c>
      <c r="Z7" s="61">
        <v>2900000</v>
      </c>
    </row>
    <row r="8" spans="1:26" ht="13.5">
      <c r="A8" s="57" t="s">
        <v>34</v>
      </c>
      <c r="B8" s="18">
        <v>458944253</v>
      </c>
      <c r="C8" s="18">
        <v>0</v>
      </c>
      <c r="D8" s="58">
        <v>503632000</v>
      </c>
      <c r="E8" s="59">
        <v>503632000</v>
      </c>
      <c r="F8" s="59">
        <v>207882000</v>
      </c>
      <c r="G8" s="59">
        <v>1305000</v>
      </c>
      <c r="H8" s="59">
        <v>0</v>
      </c>
      <c r="I8" s="59">
        <v>209187000</v>
      </c>
      <c r="J8" s="59">
        <v>0</v>
      </c>
      <c r="K8" s="59">
        <v>2348000</v>
      </c>
      <c r="L8" s="59">
        <v>161674000</v>
      </c>
      <c r="M8" s="59">
        <v>164022000</v>
      </c>
      <c r="N8" s="59">
        <v>0</v>
      </c>
      <c r="O8" s="59">
        <v>0</v>
      </c>
      <c r="P8" s="59">
        <v>123442000</v>
      </c>
      <c r="Q8" s="59">
        <v>123442000</v>
      </c>
      <c r="R8" s="59">
        <v>0</v>
      </c>
      <c r="S8" s="59">
        <v>0</v>
      </c>
      <c r="T8" s="59">
        <v>0</v>
      </c>
      <c r="U8" s="59">
        <v>0</v>
      </c>
      <c r="V8" s="59">
        <v>496651000</v>
      </c>
      <c r="W8" s="59">
        <v>503632000</v>
      </c>
      <c r="X8" s="59">
        <v>-6981000</v>
      </c>
      <c r="Y8" s="60">
        <v>-1.39</v>
      </c>
      <c r="Z8" s="61">
        <v>503632000</v>
      </c>
    </row>
    <row r="9" spans="1:26" ht="13.5">
      <c r="A9" s="57" t="s">
        <v>35</v>
      </c>
      <c r="B9" s="18">
        <v>70005965</v>
      </c>
      <c r="C9" s="18">
        <v>0</v>
      </c>
      <c r="D9" s="58">
        <v>283860460</v>
      </c>
      <c r="E9" s="59">
        <v>283860460</v>
      </c>
      <c r="F9" s="59">
        <v>10662401</v>
      </c>
      <c r="G9" s="59">
        <v>16432291</v>
      </c>
      <c r="H9" s="59">
        <v>0</v>
      </c>
      <c r="I9" s="59">
        <v>27094692</v>
      </c>
      <c r="J9" s="59">
        <v>22167909</v>
      </c>
      <c r="K9" s="59">
        <v>38266091</v>
      </c>
      <c r="L9" s="59">
        <v>21218246</v>
      </c>
      <c r="M9" s="59">
        <v>81652246</v>
      </c>
      <c r="N9" s="59">
        <v>28721200</v>
      </c>
      <c r="O9" s="59">
        <v>21418908</v>
      </c>
      <c r="P9" s="59">
        <v>26582290</v>
      </c>
      <c r="Q9" s="59">
        <v>76722398</v>
      </c>
      <c r="R9" s="59">
        <v>0</v>
      </c>
      <c r="S9" s="59">
        <v>0</v>
      </c>
      <c r="T9" s="59">
        <v>0</v>
      </c>
      <c r="U9" s="59">
        <v>0</v>
      </c>
      <c r="V9" s="59">
        <v>185469336</v>
      </c>
      <c r="W9" s="59">
        <v>219636950</v>
      </c>
      <c r="X9" s="59">
        <v>-34167614</v>
      </c>
      <c r="Y9" s="60">
        <v>-15.56</v>
      </c>
      <c r="Z9" s="61">
        <v>283860460</v>
      </c>
    </row>
    <row r="10" spans="1:26" ht="25.5">
      <c r="A10" s="62" t="s">
        <v>98</v>
      </c>
      <c r="B10" s="63">
        <f>SUM(B5:B9)</f>
        <v>1116433811</v>
      </c>
      <c r="C10" s="63">
        <f>SUM(C5:C9)</f>
        <v>0</v>
      </c>
      <c r="D10" s="64">
        <f aca="true" t="shared" si="0" ref="D10:Z10">SUM(D5:D9)</f>
        <v>1710877936</v>
      </c>
      <c r="E10" s="65">
        <f t="shared" si="0"/>
        <v>1710877936</v>
      </c>
      <c r="F10" s="65">
        <f t="shared" si="0"/>
        <v>230860838</v>
      </c>
      <c r="G10" s="65">
        <f t="shared" si="0"/>
        <v>31637291</v>
      </c>
      <c r="H10" s="65">
        <f t="shared" si="0"/>
        <v>0</v>
      </c>
      <c r="I10" s="65">
        <f t="shared" si="0"/>
        <v>262498129</v>
      </c>
      <c r="J10" s="65">
        <f t="shared" si="0"/>
        <v>33352381</v>
      </c>
      <c r="K10" s="65">
        <f t="shared" si="0"/>
        <v>50308012</v>
      </c>
      <c r="L10" s="65">
        <f t="shared" si="0"/>
        <v>190940210</v>
      </c>
      <c r="M10" s="65">
        <f t="shared" si="0"/>
        <v>274600603</v>
      </c>
      <c r="N10" s="65">
        <f t="shared" si="0"/>
        <v>38145992</v>
      </c>
      <c r="O10" s="65">
        <f t="shared" si="0"/>
        <v>29142865</v>
      </c>
      <c r="P10" s="65">
        <f t="shared" si="0"/>
        <v>159491743</v>
      </c>
      <c r="Q10" s="65">
        <f t="shared" si="0"/>
        <v>226780600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763879332</v>
      </c>
      <c r="W10" s="65">
        <f t="shared" si="0"/>
        <v>1343536221</v>
      </c>
      <c r="X10" s="65">
        <f t="shared" si="0"/>
        <v>-579656889</v>
      </c>
      <c r="Y10" s="66">
        <f>+IF(W10&lt;&gt;0,(X10/W10)*100,0)</f>
        <v>-43.144120712172445</v>
      </c>
      <c r="Z10" s="67">
        <f t="shared" si="0"/>
        <v>1710877936</v>
      </c>
    </row>
    <row r="11" spans="1:26" ht="13.5">
      <c r="A11" s="57" t="s">
        <v>36</v>
      </c>
      <c r="B11" s="18">
        <v>348549874</v>
      </c>
      <c r="C11" s="18">
        <v>0</v>
      </c>
      <c r="D11" s="58">
        <v>455733798</v>
      </c>
      <c r="E11" s="59">
        <v>455733798</v>
      </c>
      <c r="F11" s="59">
        <v>30148379</v>
      </c>
      <c r="G11" s="59">
        <v>27204256</v>
      </c>
      <c r="H11" s="59">
        <v>26103349</v>
      </c>
      <c r="I11" s="59">
        <v>83455984</v>
      </c>
      <c r="J11" s="59">
        <v>28344493</v>
      </c>
      <c r="K11" s="59">
        <v>30075554</v>
      </c>
      <c r="L11" s="59">
        <v>36020841</v>
      </c>
      <c r="M11" s="59">
        <v>94440888</v>
      </c>
      <c r="N11" s="59">
        <v>33985256</v>
      </c>
      <c r="O11" s="59">
        <v>31704531</v>
      </c>
      <c r="P11" s="59">
        <v>34815750</v>
      </c>
      <c r="Q11" s="59">
        <v>100505537</v>
      </c>
      <c r="R11" s="59">
        <v>0</v>
      </c>
      <c r="S11" s="59">
        <v>0</v>
      </c>
      <c r="T11" s="59">
        <v>0</v>
      </c>
      <c r="U11" s="59">
        <v>0</v>
      </c>
      <c r="V11" s="59">
        <v>278402409</v>
      </c>
      <c r="W11" s="59">
        <v>341800349</v>
      </c>
      <c r="X11" s="59">
        <v>-63397940</v>
      </c>
      <c r="Y11" s="60">
        <v>-18.55</v>
      </c>
      <c r="Z11" s="61">
        <v>455733798</v>
      </c>
    </row>
    <row r="12" spans="1:26" ht="13.5">
      <c r="A12" s="57" t="s">
        <v>37</v>
      </c>
      <c r="B12" s="18">
        <v>24141225</v>
      </c>
      <c r="C12" s="18">
        <v>0</v>
      </c>
      <c r="D12" s="58">
        <v>23356982</v>
      </c>
      <c r="E12" s="59">
        <v>23356982</v>
      </c>
      <c r="F12" s="59">
        <v>2005602</v>
      </c>
      <c r="G12" s="59">
        <v>1963347</v>
      </c>
      <c r="H12" s="59">
        <v>2010131</v>
      </c>
      <c r="I12" s="59">
        <v>5979080</v>
      </c>
      <c r="J12" s="59">
        <v>1917826</v>
      </c>
      <c r="K12" s="59">
        <v>1950867</v>
      </c>
      <c r="L12" s="59">
        <v>2011422</v>
      </c>
      <c r="M12" s="59">
        <v>5880115</v>
      </c>
      <c r="N12" s="59">
        <v>1889228</v>
      </c>
      <c r="O12" s="59">
        <v>2182320</v>
      </c>
      <c r="P12" s="59">
        <v>2153437</v>
      </c>
      <c r="Q12" s="59">
        <v>6224985</v>
      </c>
      <c r="R12" s="59">
        <v>0</v>
      </c>
      <c r="S12" s="59">
        <v>0</v>
      </c>
      <c r="T12" s="59">
        <v>0</v>
      </c>
      <c r="U12" s="59">
        <v>0</v>
      </c>
      <c r="V12" s="59">
        <v>18084180</v>
      </c>
      <c r="W12" s="59">
        <v>17471021</v>
      </c>
      <c r="X12" s="59">
        <v>613159</v>
      </c>
      <c r="Y12" s="60">
        <v>3.51</v>
      </c>
      <c r="Z12" s="61">
        <v>23356982</v>
      </c>
    </row>
    <row r="13" spans="1:26" ht="13.5">
      <c r="A13" s="57" t="s">
        <v>99</v>
      </c>
      <c r="B13" s="18">
        <v>268359815</v>
      </c>
      <c r="C13" s="18">
        <v>0</v>
      </c>
      <c r="D13" s="58">
        <v>285000000</v>
      </c>
      <c r="E13" s="59">
        <v>285000000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162450000</v>
      </c>
      <c r="X13" s="59">
        <v>-162450000</v>
      </c>
      <c r="Y13" s="60">
        <v>-100</v>
      </c>
      <c r="Z13" s="61">
        <v>285000000</v>
      </c>
    </row>
    <row r="14" spans="1:26" ht="13.5">
      <c r="A14" s="57" t="s">
        <v>38</v>
      </c>
      <c r="B14" s="18">
        <v>9008734</v>
      </c>
      <c r="C14" s="18">
        <v>0</v>
      </c>
      <c r="D14" s="58">
        <v>4000000</v>
      </c>
      <c r="E14" s="59">
        <v>4000000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2280000</v>
      </c>
      <c r="X14" s="59">
        <v>-2280000</v>
      </c>
      <c r="Y14" s="60">
        <v>-100</v>
      </c>
      <c r="Z14" s="61">
        <v>4000000</v>
      </c>
    </row>
    <row r="15" spans="1:26" ht="13.5">
      <c r="A15" s="57" t="s">
        <v>39</v>
      </c>
      <c r="B15" s="18">
        <v>681722229</v>
      </c>
      <c r="C15" s="18">
        <v>0</v>
      </c>
      <c r="D15" s="58">
        <v>703429367</v>
      </c>
      <c r="E15" s="59">
        <v>703429367</v>
      </c>
      <c r="F15" s="59">
        <v>78397744</v>
      </c>
      <c r="G15" s="59">
        <v>76046688</v>
      </c>
      <c r="H15" s="59">
        <v>62928871</v>
      </c>
      <c r="I15" s="59">
        <v>217373303</v>
      </c>
      <c r="J15" s="59">
        <v>41398122</v>
      </c>
      <c r="K15" s="59">
        <v>38703688</v>
      </c>
      <c r="L15" s="59">
        <v>40143872</v>
      </c>
      <c r="M15" s="59">
        <v>120245682</v>
      </c>
      <c r="N15" s="59">
        <v>29418427</v>
      </c>
      <c r="O15" s="59">
        <v>29416246</v>
      </c>
      <c r="P15" s="59">
        <v>30076705</v>
      </c>
      <c r="Q15" s="59">
        <v>88911378</v>
      </c>
      <c r="R15" s="59">
        <v>0</v>
      </c>
      <c r="S15" s="59">
        <v>0</v>
      </c>
      <c r="T15" s="59">
        <v>0</v>
      </c>
      <c r="U15" s="59">
        <v>0</v>
      </c>
      <c r="V15" s="59">
        <v>426530363</v>
      </c>
      <c r="W15" s="59">
        <v>529668974</v>
      </c>
      <c r="X15" s="59">
        <v>-103138611</v>
      </c>
      <c r="Y15" s="60">
        <v>-19.47</v>
      </c>
      <c r="Z15" s="61">
        <v>703429367</v>
      </c>
    </row>
    <row r="16" spans="1:26" ht="13.5">
      <c r="A16" s="68" t="s">
        <v>40</v>
      </c>
      <c r="B16" s="18">
        <v>109000000</v>
      </c>
      <c r="C16" s="18">
        <v>0</v>
      </c>
      <c r="D16" s="58">
        <v>115540000</v>
      </c>
      <c r="E16" s="59">
        <v>115540000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5100000</v>
      </c>
      <c r="O16" s="59">
        <v>5400000</v>
      </c>
      <c r="P16" s="59">
        <v>16700000</v>
      </c>
      <c r="Q16" s="59">
        <v>27200000</v>
      </c>
      <c r="R16" s="59">
        <v>0</v>
      </c>
      <c r="S16" s="59">
        <v>0</v>
      </c>
      <c r="T16" s="59">
        <v>0</v>
      </c>
      <c r="U16" s="59">
        <v>0</v>
      </c>
      <c r="V16" s="59">
        <v>27200000</v>
      </c>
      <c r="W16" s="59">
        <v>86654997</v>
      </c>
      <c r="X16" s="59">
        <v>-59454997</v>
      </c>
      <c r="Y16" s="60">
        <v>-68.61</v>
      </c>
      <c r="Z16" s="61">
        <v>115540000</v>
      </c>
    </row>
    <row r="17" spans="1:26" ht="13.5">
      <c r="A17" s="57" t="s">
        <v>41</v>
      </c>
      <c r="B17" s="18">
        <v>653016352</v>
      </c>
      <c r="C17" s="18">
        <v>0</v>
      </c>
      <c r="D17" s="58">
        <v>658817791</v>
      </c>
      <c r="E17" s="59">
        <v>658817791</v>
      </c>
      <c r="F17" s="59">
        <v>5275131</v>
      </c>
      <c r="G17" s="59">
        <v>0</v>
      </c>
      <c r="H17" s="59">
        <v>16539086</v>
      </c>
      <c r="I17" s="59">
        <v>21814217</v>
      </c>
      <c r="J17" s="59">
        <v>0</v>
      </c>
      <c r="K17" s="59">
        <v>8909806</v>
      </c>
      <c r="L17" s="59">
        <v>22827404</v>
      </c>
      <c r="M17" s="59">
        <v>31737210</v>
      </c>
      <c r="N17" s="59">
        <v>3940281</v>
      </c>
      <c r="O17" s="59">
        <v>21990344</v>
      </c>
      <c r="P17" s="59">
        <v>25136978</v>
      </c>
      <c r="Q17" s="59">
        <v>51067603</v>
      </c>
      <c r="R17" s="59">
        <v>0</v>
      </c>
      <c r="S17" s="59">
        <v>0</v>
      </c>
      <c r="T17" s="59">
        <v>0</v>
      </c>
      <c r="U17" s="59">
        <v>0</v>
      </c>
      <c r="V17" s="59">
        <v>104619030</v>
      </c>
      <c r="W17" s="59">
        <v>411841952</v>
      </c>
      <c r="X17" s="59">
        <v>-307222922</v>
      </c>
      <c r="Y17" s="60">
        <v>-74.6</v>
      </c>
      <c r="Z17" s="61">
        <v>658817791</v>
      </c>
    </row>
    <row r="18" spans="1:26" ht="13.5">
      <c r="A18" s="69" t="s">
        <v>42</v>
      </c>
      <c r="B18" s="70">
        <f>SUM(B11:B17)</f>
        <v>2093798229</v>
      </c>
      <c r="C18" s="70">
        <f>SUM(C11:C17)</f>
        <v>0</v>
      </c>
      <c r="D18" s="71">
        <f aca="true" t="shared" si="1" ref="D18:Z18">SUM(D11:D17)</f>
        <v>2245877938</v>
      </c>
      <c r="E18" s="72">
        <f t="shared" si="1"/>
        <v>2245877938</v>
      </c>
      <c r="F18" s="72">
        <f t="shared" si="1"/>
        <v>115826856</v>
      </c>
      <c r="G18" s="72">
        <f t="shared" si="1"/>
        <v>105214291</v>
      </c>
      <c r="H18" s="72">
        <f t="shared" si="1"/>
        <v>107581437</v>
      </c>
      <c r="I18" s="72">
        <f t="shared" si="1"/>
        <v>328622584</v>
      </c>
      <c r="J18" s="72">
        <f t="shared" si="1"/>
        <v>71660441</v>
      </c>
      <c r="K18" s="72">
        <f t="shared" si="1"/>
        <v>79639915</v>
      </c>
      <c r="L18" s="72">
        <f t="shared" si="1"/>
        <v>101003539</v>
      </c>
      <c r="M18" s="72">
        <f t="shared" si="1"/>
        <v>252303895</v>
      </c>
      <c r="N18" s="72">
        <f t="shared" si="1"/>
        <v>74333192</v>
      </c>
      <c r="O18" s="72">
        <f t="shared" si="1"/>
        <v>90693441</v>
      </c>
      <c r="P18" s="72">
        <f t="shared" si="1"/>
        <v>108882870</v>
      </c>
      <c r="Q18" s="72">
        <f t="shared" si="1"/>
        <v>273909503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854835982</v>
      </c>
      <c r="W18" s="72">
        <f t="shared" si="1"/>
        <v>1552167293</v>
      </c>
      <c r="X18" s="72">
        <f t="shared" si="1"/>
        <v>-697331311</v>
      </c>
      <c r="Y18" s="66">
        <f>+IF(W18&lt;&gt;0,(X18/W18)*100,0)</f>
        <v>-44.92629848244071</v>
      </c>
      <c r="Z18" s="73">
        <f t="shared" si="1"/>
        <v>2245877938</v>
      </c>
    </row>
    <row r="19" spans="1:26" ht="13.5">
      <c r="A19" s="69" t="s">
        <v>43</v>
      </c>
      <c r="B19" s="74">
        <f>+B10-B18</f>
        <v>-977364418</v>
      </c>
      <c r="C19" s="74">
        <f>+C10-C18</f>
        <v>0</v>
      </c>
      <c r="D19" s="75">
        <f aca="true" t="shared" si="2" ref="D19:Z19">+D10-D18</f>
        <v>-535000002</v>
      </c>
      <c r="E19" s="76">
        <f t="shared" si="2"/>
        <v>-535000002</v>
      </c>
      <c r="F19" s="76">
        <f t="shared" si="2"/>
        <v>115033982</v>
      </c>
      <c r="G19" s="76">
        <f t="shared" si="2"/>
        <v>-73577000</v>
      </c>
      <c r="H19" s="76">
        <f t="shared" si="2"/>
        <v>-107581437</v>
      </c>
      <c r="I19" s="76">
        <f t="shared" si="2"/>
        <v>-66124455</v>
      </c>
      <c r="J19" s="76">
        <f t="shared" si="2"/>
        <v>-38308060</v>
      </c>
      <c r="K19" s="76">
        <f t="shared" si="2"/>
        <v>-29331903</v>
      </c>
      <c r="L19" s="76">
        <f t="shared" si="2"/>
        <v>89936671</v>
      </c>
      <c r="M19" s="76">
        <f t="shared" si="2"/>
        <v>22296708</v>
      </c>
      <c r="N19" s="76">
        <f t="shared" si="2"/>
        <v>-36187200</v>
      </c>
      <c r="O19" s="76">
        <f t="shared" si="2"/>
        <v>-61550576</v>
      </c>
      <c r="P19" s="76">
        <f t="shared" si="2"/>
        <v>50608873</v>
      </c>
      <c r="Q19" s="76">
        <f t="shared" si="2"/>
        <v>-47128903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-90956650</v>
      </c>
      <c r="W19" s="76">
        <f>IF(E10=E18,0,W10-W18)</f>
        <v>-208631072</v>
      </c>
      <c r="X19" s="76">
        <f t="shared" si="2"/>
        <v>117674422</v>
      </c>
      <c r="Y19" s="77">
        <f>+IF(W19&lt;&gt;0,(X19/W19)*100,0)</f>
        <v>-56.40311429737561</v>
      </c>
      <c r="Z19" s="78">
        <f t="shared" si="2"/>
        <v>-535000002</v>
      </c>
    </row>
    <row r="20" spans="1:26" ht="13.5">
      <c r="A20" s="57" t="s">
        <v>44</v>
      </c>
      <c r="B20" s="18">
        <v>178731499</v>
      </c>
      <c r="C20" s="18">
        <v>0</v>
      </c>
      <c r="D20" s="58">
        <v>215732000</v>
      </c>
      <c r="E20" s="59">
        <v>215732000</v>
      </c>
      <c r="F20" s="59">
        <v>73100000</v>
      </c>
      <c r="G20" s="59">
        <v>0</v>
      </c>
      <c r="H20" s="59">
        <v>0</v>
      </c>
      <c r="I20" s="59">
        <v>73100000</v>
      </c>
      <c r="J20" s="59">
        <v>15000000</v>
      </c>
      <c r="K20" s="59">
        <v>0</v>
      </c>
      <c r="L20" s="59">
        <v>0</v>
      </c>
      <c r="M20" s="59">
        <v>15000000</v>
      </c>
      <c r="N20" s="59">
        <v>48868000</v>
      </c>
      <c r="O20" s="59">
        <v>0</v>
      </c>
      <c r="P20" s="59">
        <v>48764000</v>
      </c>
      <c r="Q20" s="59">
        <v>97632000</v>
      </c>
      <c r="R20" s="59">
        <v>0</v>
      </c>
      <c r="S20" s="59">
        <v>0</v>
      </c>
      <c r="T20" s="59">
        <v>0</v>
      </c>
      <c r="U20" s="59">
        <v>0</v>
      </c>
      <c r="V20" s="59">
        <v>185732000</v>
      </c>
      <c r="W20" s="59">
        <v>215732000</v>
      </c>
      <c r="X20" s="59">
        <v>-30000000</v>
      </c>
      <c r="Y20" s="60">
        <v>-13.91</v>
      </c>
      <c r="Z20" s="61">
        <v>215732000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-798632919</v>
      </c>
      <c r="C22" s="85">
        <f>SUM(C19:C21)</f>
        <v>0</v>
      </c>
      <c r="D22" s="86">
        <f aca="true" t="shared" si="3" ref="D22:Z22">SUM(D19:D21)</f>
        <v>-319268002</v>
      </c>
      <c r="E22" s="87">
        <f t="shared" si="3"/>
        <v>-319268002</v>
      </c>
      <c r="F22" s="87">
        <f t="shared" si="3"/>
        <v>188133982</v>
      </c>
      <c r="G22" s="87">
        <f t="shared" si="3"/>
        <v>-73577000</v>
      </c>
      <c r="H22" s="87">
        <f t="shared" si="3"/>
        <v>-107581437</v>
      </c>
      <c r="I22" s="87">
        <f t="shared" si="3"/>
        <v>6975545</v>
      </c>
      <c r="J22" s="87">
        <f t="shared" si="3"/>
        <v>-23308060</v>
      </c>
      <c r="K22" s="87">
        <f t="shared" si="3"/>
        <v>-29331903</v>
      </c>
      <c r="L22" s="87">
        <f t="shared" si="3"/>
        <v>89936671</v>
      </c>
      <c r="M22" s="87">
        <f t="shared" si="3"/>
        <v>37296708</v>
      </c>
      <c r="N22" s="87">
        <f t="shared" si="3"/>
        <v>12680800</v>
      </c>
      <c r="O22" s="87">
        <f t="shared" si="3"/>
        <v>-61550576</v>
      </c>
      <c r="P22" s="87">
        <f t="shared" si="3"/>
        <v>99372873</v>
      </c>
      <c r="Q22" s="87">
        <f t="shared" si="3"/>
        <v>50503097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94775350</v>
      </c>
      <c r="W22" s="87">
        <f t="shared" si="3"/>
        <v>7100928</v>
      </c>
      <c r="X22" s="87">
        <f t="shared" si="3"/>
        <v>87674422</v>
      </c>
      <c r="Y22" s="88">
        <f>+IF(W22&lt;&gt;0,(X22/W22)*100,0)</f>
        <v>1234.6896349322228</v>
      </c>
      <c r="Z22" s="89">
        <f t="shared" si="3"/>
        <v>-319268002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-798632919</v>
      </c>
      <c r="C24" s="74">
        <f>SUM(C22:C23)</f>
        <v>0</v>
      </c>
      <c r="D24" s="75">
        <f aca="true" t="shared" si="4" ref="D24:Z24">SUM(D22:D23)</f>
        <v>-319268002</v>
      </c>
      <c r="E24" s="76">
        <f t="shared" si="4"/>
        <v>-319268002</v>
      </c>
      <c r="F24" s="76">
        <f t="shared" si="4"/>
        <v>188133982</v>
      </c>
      <c r="G24" s="76">
        <f t="shared" si="4"/>
        <v>-73577000</v>
      </c>
      <c r="H24" s="76">
        <f t="shared" si="4"/>
        <v>-107581437</v>
      </c>
      <c r="I24" s="76">
        <f t="shared" si="4"/>
        <v>6975545</v>
      </c>
      <c r="J24" s="76">
        <f t="shared" si="4"/>
        <v>-23308060</v>
      </c>
      <c r="K24" s="76">
        <f t="shared" si="4"/>
        <v>-29331903</v>
      </c>
      <c r="L24" s="76">
        <f t="shared" si="4"/>
        <v>89936671</v>
      </c>
      <c r="M24" s="76">
        <f t="shared" si="4"/>
        <v>37296708</v>
      </c>
      <c r="N24" s="76">
        <f t="shared" si="4"/>
        <v>12680800</v>
      </c>
      <c r="O24" s="76">
        <f t="shared" si="4"/>
        <v>-61550576</v>
      </c>
      <c r="P24" s="76">
        <f t="shared" si="4"/>
        <v>99372873</v>
      </c>
      <c r="Q24" s="76">
        <f t="shared" si="4"/>
        <v>50503097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94775350</v>
      </c>
      <c r="W24" s="76">
        <f t="shared" si="4"/>
        <v>7100928</v>
      </c>
      <c r="X24" s="76">
        <f t="shared" si="4"/>
        <v>87674422</v>
      </c>
      <c r="Y24" s="77">
        <f>+IF(W24&lt;&gt;0,(X24/W24)*100,0)</f>
        <v>1234.6896349322228</v>
      </c>
      <c r="Z24" s="78">
        <f t="shared" si="4"/>
        <v>-319268002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187861727</v>
      </c>
      <c r="C27" s="21">
        <v>0</v>
      </c>
      <c r="D27" s="98">
        <v>272431999</v>
      </c>
      <c r="E27" s="99">
        <v>272431999</v>
      </c>
      <c r="F27" s="99">
        <v>7777771</v>
      </c>
      <c r="G27" s="99">
        <v>0</v>
      </c>
      <c r="H27" s="99">
        <v>6787334</v>
      </c>
      <c r="I27" s="99">
        <v>14565105</v>
      </c>
      <c r="J27" s="99">
        <v>11391156</v>
      </c>
      <c r="K27" s="99">
        <v>1498149</v>
      </c>
      <c r="L27" s="99">
        <v>16284947</v>
      </c>
      <c r="M27" s="99">
        <v>29174252</v>
      </c>
      <c r="N27" s="99">
        <v>34638334</v>
      </c>
      <c r="O27" s="99">
        <v>0</v>
      </c>
      <c r="P27" s="99">
        <v>8795344</v>
      </c>
      <c r="Q27" s="99">
        <v>43433678</v>
      </c>
      <c r="R27" s="99">
        <v>0</v>
      </c>
      <c r="S27" s="99">
        <v>0</v>
      </c>
      <c r="T27" s="99">
        <v>0</v>
      </c>
      <c r="U27" s="99">
        <v>0</v>
      </c>
      <c r="V27" s="99">
        <v>87173035</v>
      </c>
      <c r="W27" s="99">
        <v>204323999</v>
      </c>
      <c r="X27" s="99">
        <v>-117150964</v>
      </c>
      <c r="Y27" s="100">
        <v>-57.34</v>
      </c>
      <c r="Z27" s="101">
        <v>272431999</v>
      </c>
    </row>
    <row r="28" spans="1:26" ht="13.5">
      <c r="A28" s="102" t="s">
        <v>44</v>
      </c>
      <c r="B28" s="18">
        <v>143997828</v>
      </c>
      <c r="C28" s="18">
        <v>0</v>
      </c>
      <c r="D28" s="58">
        <v>215731999</v>
      </c>
      <c r="E28" s="59">
        <v>215731999</v>
      </c>
      <c r="F28" s="59">
        <v>2355141</v>
      </c>
      <c r="G28" s="59">
        <v>0</v>
      </c>
      <c r="H28" s="59">
        <v>6787334</v>
      </c>
      <c r="I28" s="59">
        <v>9142475</v>
      </c>
      <c r="J28" s="59">
        <v>11391156</v>
      </c>
      <c r="K28" s="59">
        <v>1498149</v>
      </c>
      <c r="L28" s="59">
        <v>16284947</v>
      </c>
      <c r="M28" s="59">
        <v>29174252</v>
      </c>
      <c r="N28" s="59">
        <v>34638334</v>
      </c>
      <c r="O28" s="59">
        <v>0</v>
      </c>
      <c r="P28" s="59">
        <v>8795344</v>
      </c>
      <c r="Q28" s="59">
        <v>43433678</v>
      </c>
      <c r="R28" s="59">
        <v>0</v>
      </c>
      <c r="S28" s="59">
        <v>0</v>
      </c>
      <c r="T28" s="59">
        <v>0</v>
      </c>
      <c r="U28" s="59">
        <v>0</v>
      </c>
      <c r="V28" s="59">
        <v>81750405</v>
      </c>
      <c r="W28" s="59">
        <v>161798999</v>
      </c>
      <c r="X28" s="59">
        <v>-80048594</v>
      </c>
      <c r="Y28" s="60">
        <v>-49.47</v>
      </c>
      <c r="Z28" s="61">
        <v>215731999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43863899</v>
      </c>
      <c r="C31" s="18">
        <v>0</v>
      </c>
      <c r="D31" s="58">
        <v>56700000</v>
      </c>
      <c r="E31" s="59">
        <v>56700000</v>
      </c>
      <c r="F31" s="59">
        <v>5422630</v>
      </c>
      <c r="G31" s="59">
        <v>0</v>
      </c>
      <c r="H31" s="59">
        <v>0</v>
      </c>
      <c r="I31" s="59">
        <v>5422630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5422630</v>
      </c>
      <c r="W31" s="59">
        <v>42525000</v>
      </c>
      <c r="X31" s="59">
        <v>-37102370</v>
      </c>
      <c r="Y31" s="60">
        <v>-87.25</v>
      </c>
      <c r="Z31" s="61">
        <v>56700000</v>
      </c>
    </row>
    <row r="32" spans="1:26" ht="13.5">
      <c r="A32" s="69" t="s">
        <v>50</v>
      </c>
      <c r="B32" s="21">
        <f>SUM(B28:B31)</f>
        <v>187861727</v>
      </c>
      <c r="C32" s="21">
        <f>SUM(C28:C31)</f>
        <v>0</v>
      </c>
      <c r="D32" s="98">
        <f aca="true" t="shared" si="5" ref="D32:Z32">SUM(D28:D31)</f>
        <v>272431999</v>
      </c>
      <c r="E32" s="99">
        <f t="shared" si="5"/>
        <v>272431999</v>
      </c>
      <c r="F32" s="99">
        <f t="shared" si="5"/>
        <v>7777771</v>
      </c>
      <c r="G32" s="99">
        <f t="shared" si="5"/>
        <v>0</v>
      </c>
      <c r="H32" s="99">
        <f t="shared" si="5"/>
        <v>6787334</v>
      </c>
      <c r="I32" s="99">
        <f t="shared" si="5"/>
        <v>14565105</v>
      </c>
      <c r="J32" s="99">
        <f t="shared" si="5"/>
        <v>11391156</v>
      </c>
      <c r="K32" s="99">
        <f t="shared" si="5"/>
        <v>1498149</v>
      </c>
      <c r="L32" s="99">
        <f t="shared" si="5"/>
        <v>16284947</v>
      </c>
      <c r="M32" s="99">
        <f t="shared" si="5"/>
        <v>29174252</v>
      </c>
      <c r="N32" s="99">
        <f t="shared" si="5"/>
        <v>34638334</v>
      </c>
      <c r="O32" s="99">
        <f t="shared" si="5"/>
        <v>0</v>
      </c>
      <c r="P32" s="99">
        <f t="shared" si="5"/>
        <v>8795344</v>
      </c>
      <c r="Q32" s="99">
        <f t="shared" si="5"/>
        <v>43433678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87173035</v>
      </c>
      <c r="W32" s="99">
        <f t="shared" si="5"/>
        <v>204323999</v>
      </c>
      <c r="X32" s="99">
        <f t="shared" si="5"/>
        <v>-117150964</v>
      </c>
      <c r="Y32" s="100">
        <f>+IF(W32&lt;&gt;0,(X32/W32)*100,0)</f>
        <v>-57.33588054920558</v>
      </c>
      <c r="Z32" s="101">
        <f t="shared" si="5"/>
        <v>272431999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576384271</v>
      </c>
      <c r="C35" s="18">
        <v>0</v>
      </c>
      <c r="D35" s="58">
        <v>943577564</v>
      </c>
      <c r="E35" s="59">
        <v>943577564</v>
      </c>
      <c r="F35" s="59">
        <v>-93405741</v>
      </c>
      <c r="G35" s="59">
        <v>-93405741</v>
      </c>
      <c r="H35" s="59">
        <v>-93405741</v>
      </c>
      <c r="I35" s="59">
        <v>-93405741</v>
      </c>
      <c r="J35" s="59">
        <v>-6649016</v>
      </c>
      <c r="K35" s="59">
        <v>-8316870</v>
      </c>
      <c r="L35" s="59">
        <v>3749375</v>
      </c>
      <c r="M35" s="59">
        <v>3749375</v>
      </c>
      <c r="N35" s="59">
        <v>9124312</v>
      </c>
      <c r="O35" s="59">
        <v>1069558</v>
      </c>
      <c r="P35" s="59">
        <v>59474418</v>
      </c>
      <c r="Q35" s="59">
        <v>59474418</v>
      </c>
      <c r="R35" s="59">
        <v>0</v>
      </c>
      <c r="S35" s="59">
        <v>0</v>
      </c>
      <c r="T35" s="59">
        <v>0</v>
      </c>
      <c r="U35" s="59">
        <v>0</v>
      </c>
      <c r="V35" s="59">
        <v>59474418</v>
      </c>
      <c r="W35" s="59">
        <v>707683173</v>
      </c>
      <c r="X35" s="59">
        <v>-648208755</v>
      </c>
      <c r="Y35" s="60">
        <v>-91.6</v>
      </c>
      <c r="Z35" s="61">
        <v>943577564</v>
      </c>
    </row>
    <row r="36" spans="1:26" ht="13.5">
      <c r="A36" s="57" t="s">
        <v>53</v>
      </c>
      <c r="B36" s="18">
        <v>3519072067</v>
      </c>
      <c r="C36" s="18">
        <v>0</v>
      </c>
      <c r="D36" s="58">
        <v>3146343147</v>
      </c>
      <c r="E36" s="59">
        <v>3146343147</v>
      </c>
      <c r="F36" s="59">
        <v>590239</v>
      </c>
      <c r="G36" s="59">
        <v>590239</v>
      </c>
      <c r="H36" s="59">
        <v>590239</v>
      </c>
      <c r="I36" s="59">
        <v>590239</v>
      </c>
      <c r="J36" s="59">
        <v>2663843</v>
      </c>
      <c r="K36" s="59">
        <v>2675386</v>
      </c>
      <c r="L36" s="59">
        <v>2675386</v>
      </c>
      <c r="M36" s="59">
        <v>2675386</v>
      </c>
      <c r="N36" s="59">
        <v>2698629</v>
      </c>
      <c r="O36" s="59">
        <v>2709335</v>
      </c>
      <c r="P36" s="59">
        <v>2720247</v>
      </c>
      <c r="Q36" s="59">
        <v>2720247</v>
      </c>
      <c r="R36" s="59">
        <v>0</v>
      </c>
      <c r="S36" s="59">
        <v>0</v>
      </c>
      <c r="T36" s="59">
        <v>0</v>
      </c>
      <c r="U36" s="59">
        <v>0</v>
      </c>
      <c r="V36" s="59">
        <v>2720247</v>
      </c>
      <c r="W36" s="59">
        <v>2359757360</v>
      </c>
      <c r="X36" s="59">
        <v>-2357037113</v>
      </c>
      <c r="Y36" s="60">
        <v>-99.88</v>
      </c>
      <c r="Z36" s="61">
        <v>3146343147</v>
      </c>
    </row>
    <row r="37" spans="1:26" ht="13.5">
      <c r="A37" s="57" t="s">
        <v>54</v>
      </c>
      <c r="B37" s="18">
        <v>2617956607</v>
      </c>
      <c r="C37" s="18">
        <v>0</v>
      </c>
      <c r="D37" s="58">
        <v>1872712578</v>
      </c>
      <c r="E37" s="59">
        <v>1872712578</v>
      </c>
      <c r="F37" s="59">
        <v>73753559</v>
      </c>
      <c r="G37" s="59">
        <v>75058559</v>
      </c>
      <c r="H37" s="59">
        <v>63403605</v>
      </c>
      <c r="I37" s="59">
        <v>63403605</v>
      </c>
      <c r="J37" s="59">
        <v>151628252</v>
      </c>
      <c r="K37" s="59">
        <v>128070285</v>
      </c>
      <c r="L37" s="59">
        <v>120442539</v>
      </c>
      <c r="M37" s="59">
        <v>120442539</v>
      </c>
      <c r="N37" s="59">
        <v>149854455</v>
      </c>
      <c r="O37" s="59">
        <v>126155844</v>
      </c>
      <c r="P37" s="59">
        <v>143421970</v>
      </c>
      <c r="Q37" s="59">
        <v>143421970</v>
      </c>
      <c r="R37" s="59">
        <v>0</v>
      </c>
      <c r="S37" s="59">
        <v>0</v>
      </c>
      <c r="T37" s="59">
        <v>0</v>
      </c>
      <c r="U37" s="59">
        <v>0</v>
      </c>
      <c r="V37" s="59">
        <v>143421970</v>
      </c>
      <c r="W37" s="59">
        <v>1404534434</v>
      </c>
      <c r="X37" s="59">
        <v>-1261112464</v>
      </c>
      <c r="Y37" s="60">
        <v>-89.79</v>
      </c>
      <c r="Z37" s="61">
        <v>1872712578</v>
      </c>
    </row>
    <row r="38" spans="1:26" ht="13.5">
      <c r="A38" s="57" t="s">
        <v>55</v>
      </c>
      <c r="B38" s="18">
        <v>70850221</v>
      </c>
      <c r="C38" s="18">
        <v>0</v>
      </c>
      <c r="D38" s="58">
        <v>81629737</v>
      </c>
      <c r="E38" s="59">
        <v>81629737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61222303</v>
      </c>
      <c r="X38" s="59">
        <v>-61222303</v>
      </c>
      <c r="Y38" s="60">
        <v>-100</v>
      </c>
      <c r="Z38" s="61">
        <v>81629737</v>
      </c>
    </row>
    <row r="39" spans="1:26" ht="13.5">
      <c r="A39" s="57" t="s">
        <v>56</v>
      </c>
      <c r="B39" s="18">
        <v>1406649510</v>
      </c>
      <c r="C39" s="18">
        <v>0</v>
      </c>
      <c r="D39" s="58">
        <v>2135578397</v>
      </c>
      <c r="E39" s="59">
        <v>2135578397</v>
      </c>
      <c r="F39" s="59">
        <v>-166569061</v>
      </c>
      <c r="G39" s="59">
        <v>-167874061</v>
      </c>
      <c r="H39" s="59">
        <v>-156219107</v>
      </c>
      <c r="I39" s="59">
        <v>-156219107</v>
      </c>
      <c r="J39" s="59">
        <v>-155613425</v>
      </c>
      <c r="K39" s="59">
        <v>-133711769</v>
      </c>
      <c r="L39" s="59">
        <v>-114017778</v>
      </c>
      <c r="M39" s="59">
        <v>-114017778</v>
      </c>
      <c r="N39" s="59">
        <v>-138031514</v>
      </c>
      <c r="O39" s="59">
        <v>-122376951</v>
      </c>
      <c r="P39" s="59">
        <v>-81227305</v>
      </c>
      <c r="Q39" s="59">
        <v>-81227305</v>
      </c>
      <c r="R39" s="59">
        <v>0</v>
      </c>
      <c r="S39" s="59">
        <v>0</v>
      </c>
      <c r="T39" s="59">
        <v>0</v>
      </c>
      <c r="U39" s="59">
        <v>0</v>
      </c>
      <c r="V39" s="59">
        <v>-81227305</v>
      </c>
      <c r="W39" s="59">
        <v>1601683798</v>
      </c>
      <c r="X39" s="59">
        <v>-1682911103</v>
      </c>
      <c r="Y39" s="60">
        <v>-105.07</v>
      </c>
      <c r="Z39" s="61">
        <v>2135578397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189609553</v>
      </c>
      <c r="C42" s="18">
        <v>0</v>
      </c>
      <c r="D42" s="58">
        <v>249980723</v>
      </c>
      <c r="E42" s="59">
        <v>249980723</v>
      </c>
      <c r="F42" s="59">
        <v>64123955</v>
      </c>
      <c r="G42" s="59">
        <v>-63026761</v>
      </c>
      <c r="H42" s="59">
        <v>-5640331</v>
      </c>
      <c r="I42" s="59">
        <v>-4543137</v>
      </c>
      <c r="J42" s="59">
        <v>-1040168</v>
      </c>
      <c r="K42" s="59">
        <v>-753488</v>
      </c>
      <c r="L42" s="59">
        <v>27761040</v>
      </c>
      <c r="M42" s="59">
        <v>25967384</v>
      </c>
      <c r="N42" s="59">
        <v>39863348</v>
      </c>
      <c r="O42" s="59">
        <v>-26944172</v>
      </c>
      <c r="P42" s="59">
        <v>106602313</v>
      </c>
      <c r="Q42" s="59">
        <v>119521489</v>
      </c>
      <c r="R42" s="59">
        <v>0</v>
      </c>
      <c r="S42" s="59">
        <v>0</v>
      </c>
      <c r="T42" s="59">
        <v>0</v>
      </c>
      <c r="U42" s="59">
        <v>0</v>
      </c>
      <c r="V42" s="59">
        <v>140945736</v>
      </c>
      <c r="W42" s="59">
        <v>252883410</v>
      </c>
      <c r="X42" s="59">
        <v>-111937674</v>
      </c>
      <c r="Y42" s="60">
        <v>-44.26</v>
      </c>
      <c r="Z42" s="61">
        <v>249980723</v>
      </c>
    </row>
    <row r="43" spans="1:26" ht="13.5">
      <c r="A43" s="57" t="s">
        <v>59</v>
      </c>
      <c r="B43" s="18">
        <v>-187849515</v>
      </c>
      <c r="C43" s="18">
        <v>0</v>
      </c>
      <c r="D43" s="58">
        <v>-245188800</v>
      </c>
      <c r="E43" s="59">
        <v>-245188800</v>
      </c>
      <c r="F43" s="59">
        <v>-47462497</v>
      </c>
      <c r="G43" s="59">
        <v>47100000</v>
      </c>
      <c r="H43" s="59">
        <v>1000000</v>
      </c>
      <c r="I43" s="59">
        <v>637503</v>
      </c>
      <c r="J43" s="59">
        <v>-5637313</v>
      </c>
      <c r="K43" s="59">
        <v>0</v>
      </c>
      <c r="L43" s="59">
        <v>-16185214</v>
      </c>
      <c r="M43" s="59">
        <v>-21822527</v>
      </c>
      <c r="N43" s="59">
        <v>-39855172</v>
      </c>
      <c r="O43" s="59">
        <v>14073180</v>
      </c>
      <c r="P43" s="59">
        <v>-86418593</v>
      </c>
      <c r="Q43" s="59">
        <v>-112200585</v>
      </c>
      <c r="R43" s="59">
        <v>0</v>
      </c>
      <c r="S43" s="59">
        <v>0</v>
      </c>
      <c r="T43" s="59">
        <v>0</v>
      </c>
      <c r="U43" s="59">
        <v>0</v>
      </c>
      <c r="V43" s="59">
        <v>-133385609</v>
      </c>
      <c r="W43" s="59">
        <v>-194394380</v>
      </c>
      <c r="X43" s="59">
        <v>61008771</v>
      </c>
      <c r="Y43" s="60">
        <v>-31.38</v>
      </c>
      <c r="Z43" s="61">
        <v>-245188800</v>
      </c>
    </row>
    <row r="44" spans="1:26" ht="13.5">
      <c r="A44" s="57" t="s">
        <v>60</v>
      </c>
      <c r="B44" s="18">
        <v>-600296</v>
      </c>
      <c r="C44" s="18">
        <v>0</v>
      </c>
      <c r="D44" s="58">
        <v>-5000000</v>
      </c>
      <c r="E44" s="59">
        <v>-5000000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-5000000</v>
      </c>
      <c r="X44" s="59">
        <v>5000000</v>
      </c>
      <c r="Y44" s="60">
        <v>-100</v>
      </c>
      <c r="Z44" s="61">
        <v>-5000000</v>
      </c>
    </row>
    <row r="45" spans="1:26" ht="13.5">
      <c r="A45" s="69" t="s">
        <v>61</v>
      </c>
      <c r="B45" s="21">
        <v>9117037</v>
      </c>
      <c r="C45" s="21">
        <v>0</v>
      </c>
      <c r="D45" s="98">
        <v>8082078</v>
      </c>
      <c r="E45" s="99">
        <v>8082078</v>
      </c>
      <c r="F45" s="99">
        <v>17680937</v>
      </c>
      <c r="G45" s="99">
        <v>1754176</v>
      </c>
      <c r="H45" s="99">
        <v>-2886155</v>
      </c>
      <c r="I45" s="99">
        <v>-2886155</v>
      </c>
      <c r="J45" s="99">
        <v>-9563636</v>
      </c>
      <c r="K45" s="99">
        <v>-10317124</v>
      </c>
      <c r="L45" s="99">
        <v>1258702</v>
      </c>
      <c r="M45" s="99">
        <v>1258702</v>
      </c>
      <c r="N45" s="99">
        <v>1266878</v>
      </c>
      <c r="O45" s="99">
        <v>-11604114</v>
      </c>
      <c r="P45" s="99">
        <v>8579606</v>
      </c>
      <c r="Q45" s="99">
        <v>8579606</v>
      </c>
      <c r="R45" s="99">
        <v>0</v>
      </c>
      <c r="S45" s="99">
        <v>0</v>
      </c>
      <c r="T45" s="99">
        <v>0</v>
      </c>
      <c r="U45" s="99">
        <v>0</v>
      </c>
      <c r="V45" s="99">
        <v>8579606</v>
      </c>
      <c r="W45" s="99">
        <v>61779185</v>
      </c>
      <c r="X45" s="99">
        <v>-53199579</v>
      </c>
      <c r="Y45" s="100">
        <v>-86.11</v>
      </c>
      <c r="Z45" s="101">
        <v>8082078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987413669</v>
      </c>
      <c r="X49" s="53">
        <v>987413669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48466651</v>
      </c>
      <c r="C51" s="51">
        <v>0</v>
      </c>
      <c r="D51" s="128">
        <v>59776079</v>
      </c>
      <c r="E51" s="53">
        <v>56899927</v>
      </c>
      <c r="F51" s="53">
        <v>0</v>
      </c>
      <c r="G51" s="53">
        <v>0</v>
      </c>
      <c r="H51" s="53">
        <v>0</v>
      </c>
      <c r="I51" s="53">
        <v>116819358</v>
      </c>
      <c r="J51" s="53">
        <v>0</v>
      </c>
      <c r="K51" s="53">
        <v>0</v>
      </c>
      <c r="L51" s="53">
        <v>0</v>
      </c>
      <c r="M51" s="53">
        <v>140714469</v>
      </c>
      <c r="N51" s="53">
        <v>0</v>
      </c>
      <c r="O51" s="53">
        <v>0</v>
      </c>
      <c r="P51" s="53">
        <v>0</v>
      </c>
      <c r="Q51" s="53">
        <v>49339958</v>
      </c>
      <c r="R51" s="53">
        <v>0</v>
      </c>
      <c r="S51" s="53">
        <v>0</v>
      </c>
      <c r="T51" s="53">
        <v>0</v>
      </c>
      <c r="U51" s="53">
        <v>0</v>
      </c>
      <c r="V51" s="53">
        <v>579131638</v>
      </c>
      <c r="W51" s="53">
        <v>1908605285</v>
      </c>
      <c r="X51" s="53">
        <v>2959753365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71.23666335133406</v>
      </c>
      <c r="C58" s="5">
        <f>IF(C67=0,0,+(C76/C67)*100)</f>
        <v>0</v>
      </c>
      <c r="D58" s="6">
        <f aca="true" t="shared" si="6" ref="D58:Z58">IF(D67=0,0,+(D76/D67)*100)</f>
        <v>64.5310942451043</v>
      </c>
      <c r="E58" s="7">
        <f t="shared" si="6"/>
        <v>64.5310942451043</v>
      </c>
      <c r="F58" s="7">
        <f t="shared" si="6"/>
        <v>100</v>
      </c>
      <c r="G58" s="7">
        <f t="shared" si="6"/>
        <v>92.08403597122302</v>
      </c>
      <c r="H58" s="7">
        <f t="shared" si="6"/>
        <v>0</v>
      </c>
      <c r="I58" s="7">
        <f t="shared" si="6"/>
        <v>136.39962465555837</v>
      </c>
      <c r="J58" s="7">
        <f t="shared" si="6"/>
        <v>96.22953680056773</v>
      </c>
      <c r="K58" s="7">
        <f t="shared" si="6"/>
        <v>84.3747334025107</v>
      </c>
      <c r="L58" s="7">
        <f t="shared" si="6"/>
        <v>111.59408764750935</v>
      </c>
      <c r="M58" s="7">
        <f t="shared" si="6"/>
        <v>96.53161984861786</v>
      </c>
      <c r="N58" s="7">
        <f t="shared" si="6"/>
        <v>106.04069564612142</v>
      </c>
      <c r="O58" s="7">
        <f t="shared" si="6"/>
        <v>88.41741350968164</v>
      </c>
      <c r="P58" s="7">
        <f t="shared" si="6"/>
        <v>75.49046190142164</v>
      </c>
      <c r="Q58" s="7">
        <f t="shared" si="6"/>
        <v>90.05966365899988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107.11904555071018</v>
      </c>
      <c r="W58" s="7">
        <f t="shared" si="6"/>
        <v>64.9999995092487</v>
      </c>
      <c r="X58" s="7">
        <f t="shared" si="6"/>
        <v>0</v>
      </c>
      <c r="Y58" s="7">
        <f t="shared" si="6"/>
        <v>0</v>
      </c>
      <c r="Z58" s="8">
        <f t="shared" si="6"/>
        <v>64.5310942451043</v>
      </c>
    </row>
    <row r="59" spans="1:26" ht="13.5">
      <c r="A59" s="36" t="s">
        <v>31</v>
      </c>
      <c r="B59" s="9">
        <f aca="true" t="shared" si="7" ref="B59:Z66">IF(B68=0,0,+(B77/B68)*100)</f>
        <v>51.26003575793538</v>
      </c>
      <c r="C59" s="9">
        <f t="shared" si="7"/>
        <v>0</v>
      </c>
      <c r="D59" s="2">
        <f t="shared" si="7"/>
        <v>64.99999951829516</v>
      </c>
      <c r="E59" s="10">
        <f t="shared" si="7"/>
        <v>64.99999951829516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64.99999941787934</v>
      </c>
      <c r="X59" s="10">
        <f t="shared" si="7"/>
        <v>0</v>
      </c>
      <c r="Y59" s="10">
        <f t="shared" si="7"/>
        <v>0</v>
      </c>
      <c r="Z59" s="11">
        <f t="shared" si="7"/>
        <v>64.99999951829516</v>
      </c>
    </row>
    <row r="60" spans="1:26" ht="13.5">
      <c r="A60" s="37" t="s">
        <v>32</v>
      </c>
      <c r="B60" s="12">
        <f t="shared" si="7"/>
        <v>76.54781455916476</v>
      </c>
      <c r="C60" s="12">
        <f t="shared" si="7"/>
        <v>0</v>
      </c>
      <c r="D60" s="3">
        <f t="shared" si="7"/>
        <v>64.37363075899862</v>
      </c>
      <c r="E60" s="13">
        <f t="shared" si="7"/>
        <v>64.37363075899862</v>
      </c>
      <c r="F60" s="13">
        <f t="shared" si="7"/>
        <v>100</v>
      </c>
      <c r="G60" s="13">
        <f t="shared" si="7"/>
        <v>92.08403597122302</v>
      </c>
      <c r="H60" s="13">
        <f t="shared" si="7"/>
        <v>0</v>
      </c>
      <c r="I60" s="13">
        <f t="shared" si="7"/>
        <v>136.39962465555837</v>
      </c>
      <c r="J60" s="13">
        <f t="shared" si="7"/>
        <v>96.22953680056773</v>
      </c>
      <c r="K60" s="13">
        <f t="shared" si="7"/>
        <v>84.3747334025107</v>
      </c>
      <c r="L60" s="13">
        <f t="shared" si="7"/>
        <v>111.59408764750935</v>
      </c>
      <c r="M60" s="13">
        <f t="shared" si="7"/>
        <v>96.53161984861786</v>
      </c>
      <c r="N60" s="13">
        <f t="shared" si="7"/>
        <v>106.04069564612142</v>
      </c>
      <c r="O60" s="13">
        <f t="shared" si="7"/>
        <v>88.41741350968164</v>
      </c>
      <c r="P60" s="13">
        <f t="shared" si="7"/>
        <v>75.49046190142164</v>
      </c>
      <c r="Q60" s="13">
        <f t="shared" si="7"/>
        <v>90.05966365899988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107.11904555071018</v>
      </c>
      <c r="W60" s="13">
        <f t="shared" si="7"/>
        <v>64.99999951111924</v>
      </c>
      <c r="X60" s="13">
        <f t="shared" si="7"/>
        <v>0</v>
      </c>
      <c r="Y60" s="13">
        <f t="shared" si="7"/>
        <v>0</v>
      </c>
      <c r="Z60" s="14">
        <f t="shared" si="7"/>
        <v>64.37363075899862</v>
      </c>
    </row>
    <row r="61" spans="1:26" ht="13.5">
      <c r="A61" s="38" t="s">
        <v>106</v>
      </c>
      <c r="B61" s="12">
        <f t="shared" si="7"/>
        <v>101.06189364823308</v>
      </c>
      <c r="C61" s="12">
        <f t="shared" si="7"/>
        <v>0</v>
      </c>
      <c r="D61" s="3">
        <f t="shared" si="7"/>
        <v>64.2000003859072</v>
      </c>
      <c r="E61" s="13">
        <f t="shared" si="7"/>
        <v>64.2000003859072</v>
      </c>
      <c r="F61" s="13">
        <f t="shared" si="7"/>
        <v>100</v>
      </c>
      <c r="G61" s="13">
        <f t="shared" si="7"/>
        <v>92.08403597122302</v>
      </c>
      <c r="H61" s="13">
        <f t="shared" si="7"/>
        <v>0</v>
      </c>
      <c r="I61" s="13">
        <f t="shared" si="7"/>
        <v>136.39962465555837</v>
      </c>
      <c r="J61" s="13">
        <f t="shared" si="7"/>
        <v>96.22953680056773</v>
      </c>
      <c r="K61" s="13">
        <f t="shared" si="7"/>
        <v>84.3747334025107</v>
      </c>
      <c r="L61" s="13">
        <f t="shared" si="7"/>
        <v>111.59408764750935</v>
      </c>
      <c r="M61" s="13">
        <f t="shared" si="7"/>
        <v>96.53161984861786</v>
      </c>
      <c r="N61" s="13">
        <f t="shared" si="7"/>
        <v>106.04069564612142</v>
      </c>
      <c r="O61" s="13">
        <f t="shared" si="7"/>
        <v>88.41741350968164</v>
      </c>
      <c r="P61" s="13">
        <f t="shared" si="7"/>
        <v>75.49046190142164</v>
      </c>
      <c r="Q61" s="13">
        <f t="shared" si="7"/>
        <v>90.05966365899988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107.11904555071018</v>
      </c>
      <c r="W61" s="13">
        <f t="shared" si="7"/>
        <v>64.99999986323786</v>
      </c>
      <c r="X61" s="13">
        <f t="shared" si="7"/>
        <v>0</v>
      </c>
      <c r="Y61" s="13">
        <f t="shared" si="7"/>
        <v>0</v>
      </c>
      <c r="Z61" s="14">
        <f t="shared" si="7"/>
        <v>64.2000003859072</v>
      </c>
    </row>
    <row r="62" spans="1:26" ht="13.5">
      <c r="A62" s="38" t="s">
        <v>107</v>
      </c>
      <c r="B62" s="12">
        <f t="shared" si="7"/>
        <v>30.3596845991006</v>
      </c>
      <c r="C62" s="12">
        <f t="shared" si="7"/>
        <v>0</v>
      </c>
      <c r="D62" s="3">
        <f t="shared" si="7"/>
        <v>64.9999962970088</v>
      </c>
      <c r="E62" s="13">
        <f t="shared" si="7"/>
        <v>64.9999962970088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64.99999690658356</v>
      </c>
      <c r="X62" s="13">
        <f t="shared" si="7"/>
        <v>0</v>
      </c>
      <c r="Y62" s="13">
        <f t="shared" si="7"/>
        <v>0</v>
      </c>
      <c r="Z62" s="14">
        <f t="shared" si="7"/>
        <v>64.9999962970088</v>
      </c>
    </row>
    <row r="63" spans="1:26" ht="13.5">
      <c r="A63" s="38" t="s">
        <v>108</v>
      </c>
      <c r="B63" s="12">
        <f t="shared" si="7"/>
        <v>26.096315373237246</v>
      </c>
      <c r="C63" s="12">
        <f t="shared" si="7"/>
        <v>0</v>
      </c>
      <c r="D63" s="3">
        <f t="shared" si="7"/>
        <v>65.0000039684984</v>
      </c>
      <c r="E63" s="13">
        <f t="shared" si="7"/>
        <v>65.0000039684984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64.99999935605074</v>
      </c>
      <c r="X63" s="13">
        <f t="shared" si="7"/>
        <v>0</v>
      </c>
      <c r="Y63" s="13">
        <f t="shared" si="7"/>
        <v>0</v>
      </c>
      <c r="Z63" s="14">
        <f t="shared" si="7"/>
        <v>65.0000039684984</v>
      </c>
    </row>
    <row r="64" spans="1:26" ht="13.5">
      <c r="A64" s="38" t="s">
        <v>109</v>
      </c>
      <c r="B64" s="12">
        <f t="shared" si="7"/>
        <v>25.35023893062717</v>
      </c>
      <c r="C64" s="12">
        <f t="shared" si="7"/>
        <v>0</v>
      </c>
      <c r="D64" s="3">
        <f t="shared" si="7"/>
        <v>65.00000229675788</v>
      </c>
      <c r="E64" s="13">
        <f t="shared" si="7"/>
        <v>65.00000229675788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65.00000058038016</v>
      </c>
      <c r="X64" s="13">
        <f t="shared" si="7"/>
        <v>0</v>
      </c>
      <c r="Y64" s="13">
        <f t="shared" si="7"/>
        <v>0</v>
      </c>
      <c r="Z64" s="14">
        <f t="shared" si="7"/>
        <v>65.00000229675788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100</v>
      </c>
      <c r="C66" s="15">
        <f t="shared" si="7"/>
        <v>0</v>
      </c>
      <c r="D66" s="4">
        <f t="shared" si="7"/>
        <v>65</v>
      </c>
      <c r="E66" s="16">
        <f t="shared" si="7"/>
        <v>65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65</v>
      </c>
      <c r="X66" s="16">
        <f t="shared" si="7"/>
        <v>0</v>
      </c>
      <c r="Y66" s="16">
        <f t="shared" si="7"/>
        <v>0</v>
      </c>
      <c r="Z66" s="17">
        <f t="shared" si="7"/>
        <v>65</v>
      </c>
    </row>
    <row r="67" spans="1:26" ht="13.5" hidden="1">
      <c r="A67" s="40" t="s">
        <v>112</v>
      </c>
      <c r="B67" s="23">
        <v>616694284</v>
      </c>
      <c r="C67" s="23"/>
      <c r="D67" s="24">
        <v>952285476</v>
      </c>
      <c r="E67" s="25">
        <v>952285476</v>
      </c>
      <c r="F67" s="25">
        <v>12061221</v>
      </c>
      <c r="G67" s="25">
        <v>13900000</v>
      </c>
      <c r="H67" s="25"/>
      <c r="I67" s="25">
        <v>25961221</v>
      </c>
      <c r="J67" s="25">
        <v>11170113</v>
      </c>
      <c r="K67" s="25">
        <v>9693921</v>
      </c>
      <c r="L67" s="25">
        <v>8047964</v>
      </c>
      <c r="M67" s="25">
        <v>28911998</v>
      </c>
      <c r="N67" s="25">
        <v>9424792</v>
      </c>
      <c r="O67" s="25">
        <v>7723957</v>
      </c>
      <c r="P67" s="25">
        <v>9467453</v>
      </c>
      <c r="Q67" s="25">
        <v>26616202</v>
      </c>
      <c r="R67" s="25"/>
      <c r="S67" s="25"/>
      <c r="T67" s="25"/>
      <c r="U67" s="25"/>
      <c r="V67" s="25">
        <v>81489421</v>
      </c>
      <c r="W67" s="25">
        <v>641872971</v>
      </c>
      <c r="X67" s="25"/>
      <c r="Y67" s="24"/>
      <c r="Z67" s="26">
        <v>952285476</v>
      </c>
    </row>
    <row r="68" spans="1:26" ht="13.5" hidden="1">
      <c r="A68" s="36" t="s">
        <v>31</v>
      </c>
      <c r="B68" s="18">
        <v>158750217</v>
      </c>
      <c r="C68" s="18"/>
      <c r="D68" s="19">
        <v>207596000</v>
      </c>
      <c r="E68" s="20">
        <v>207596000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>
        <v>137428552</v>
      </c>
      <c r="X68" s="20"/>
      <c r="Y68" s="19"/>
      <c r="Z68" s="22">
        <v>207596000</v>
      </c>
    </row>
    <row r="69" spans="1:26" ht="13.5" hidden="1">
      <c r="A69" s="37" t="s">
        <v>32</v>
      </c>
      <c r="B69" s="18">
        <v>426429572</v>
      </c>
      <c r="C69" s="18"/>
      <c r="D69" s="19">
        <v>712889476</v>
      </c>
      <c r="E69" s="20">
        <v>712889476</v>
      </c>
      <c r="F69" s="20">
        <v>12061221</v>
      </c>
      <c r="G69" s="20">
        <v>13900000</v>
      </c>
      <c r="H69" s="20"/>
      <c r="I69" s="20">
        <v>25961221</v>
      </c>
      <c r="J69" s="20">
        <v>11170113</v>
      </c>
      <c r="K69" s="20">
        <v>9693921</v>
      </c>
      <c r="L69" s="20">
        <v>8047964</v>
      </c>
      <c r="M69" s="20">
        <v>28911998</v>
      </c>
      <c r="N69" s="20">
        <v>9424792</v>
      </c>
      <c r="O69" s="20">
        <v>7723957</v>
      </c>
      <c r="P69" s="20">
        <v>9467453</v>
      </c>
      <c r="Q69" s="20">
        <v>26616202</v>
      </c>
      <c r="R69" s="20"/>
      <c r="S69" s="20"/>
      <c r="T69" s="20"/>
      <c r="U69" s="20"/>
      <c r="V69" s="20">
        <v>81489421</v>
      </c>
      <c r="W69" s="20">
        <v>480689819</v>
      </c>
      <c r="X69" s="20"/>
      <c r="Y69" s="19"/>
      <c r="Z69" s="22">
        <v>712889476</v>
      </c>
    </row>
    <row r="70" spans="1:26" ht="13.5" hidden="1">
      <c r="A70" s="38" t="s">
        <v>106</v>
      </c>
      <c r="B70" s="18">
        <v>283358414</v>
      </c>
      <c r="C70" s="18"/>
      <c r="D70" s="19">
        <v>558165263</v>
      </c>
      <c r="E70" s="20">
        <v>558165263</v>
      </c>
      <c r="F70" s="20">
        <v>12061221</v>
      </c>
      <c r="G70" s="20">
        <v>13900000</v>
      </c>
      <c r="H70" s="20"/>
      <c r="I70" s="20">
        <v>25961221</v>
      </c>
      <c r="J70" s="20">
        <v>11170113</v>
      </c>
      <c r="K70" s="20">
        <v>9693921</v>
      </c>
      <c r="L70" s="20">
        <v>8047964</v>
      </c>
      <c r="M70" s="20">
        <v>28911998</v>
      </c>
      <c r="N70" s="20">
        <v>9424792</v>
      </c>
      <c r="O70" s="20">
        <v>7723957</v>
      </c>
      <c r="P70" s="20">
        <v>9467453</v>
      </c>
      <c r="Q70" s="20">
        <v>26616202</v>
      </c>
      <c r="R70" s="20"/>
      <c r="S70" s="20"/>
      <c r="T70" s="20"/>
      <c r="U70" s="20"/>
      <c r="V70" s="20">
        <v>81489421</v>
      </c>
      <c r="W70" s="20">
        <v>365598250</v>
      </c>
      <c r="X70" s="20"/>
      <c r="Y70" s="19"/>
      <c r="Z70" s="22">
        <v>558165263</v>
      </c>
    </row>
    <row r="71" spans="1:26" ht="13.5" hidden="1">
      <c r="A71" s="38" t="s">
        <v>107</v>
      </c>
      <c r="B71" s="18">
        <v>69867017</v>
      </c>
      <c r="C71" s="18"/>
      <c r="D71" s="19">
        <v>78315066</v>
      </c>
      <c r="E71" s="20">
        <v>78315066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>
        <v>58188092</v>
      </c>
      <c r="X71" s="20"/>
      <c r="Y71" s="19"/>
      <c r="Z71" s="22">
        <v>78315066</v>
      </c>
    </row>
    <row r="72" spans="1:26" ht="13.5" hidden="1">
      <c r="A72" s="38" t="s">
        <v>108</v>
      </c>
      <c r="B72" s="18">
        <v>38375203</v>
      </c>
      <c r="C72" s="18"/>
      <c r="D72" s="19">
        <v>41577439</v>
      </c>
      <c r="E72" s="20">
        <v>41577439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>
        <v>31058348</v>
      </c>
      <c r="X72" s="20"/>
      <c r="Y72" s="19"/>
      <c r="Z72" s="22">
        <v>41577439</v>
      </c>
    </row>
    <row r="73" spans="1:26" ht="13.5" hidden="1">
      <c r="A73" s="38" t="s">
        <v>109</v>
      </c>
      <c r="B73" s="18">
        <v>34828938</v>
      </c>
      <c r="C73" s="18"/>
      <c r="D73" s="19">
        <v>34831708</v>
      </c>
      <c r="E73" s="20">
        <v>34831708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v>25845129</v>
      </c>
      <c r="X73" s="20"/>
      <c r="Y73" s="19"/>
      <c r="Z73" s="22">
        <v>34831708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31514495</v>
      </c>
      <c r="C75" s="27"/>
      <c r="D75" s="28">
        <v>31800000</v>
      </c>
      <c r="E75" s="29">
        <v>31800000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23754600</v>
      </c>
      <c r="X75" s="29"/>
      <c r="Y75" s="28"/>
      <c r="Z75" s="30">
        <v>31800000</v>
      </c>
    </row>
    <row r="76" spans="1:26" ht="13.5" hidden="1">
      <c r="A76" s="41" t="s">
        <v>113</v>
      </c>
      <c r="B76" s="31">
        <v>439312431</v>
      </c>
      <c r="C76" s="31"/>
      <c r="D76" s="32">
        <v>614520238</v>
      </c>
      <c r="E76" s="33">
        <v>614520238</v>
      </c>
      <c r="F76" s="33">
        <v>12061221</v>
      </c>
      <c r="G76" s="33">
        <v>12799681</v>
      </c>
      <c r="H76" s="33">
        <v>10550106</v>
      </c>
      <c r="I76" s="33">
        <v>35411008</v>
      </c>
      <c r="J76" s="33">
        <v>10748948</v>
      </c>
      <c r="K76" s="33">
        <v>8179220</v>
      </c>
      <c r="L76" s="33">
        <v>8981052</v>
      </c>
      <c r="M76" s="33">
        <v>27909220</v>
      </c>
      <c r="N76" s="33">
        <v>9994115</v>
      </c>
      <c r="O76" s="33">
        <v>6829323</v>
      </c>
      <c r="P76" s="33">
        <v>7147024</v>
      </c>
      <c r="Q76" s="33">
        <v>23970462</v>
      </c>
      <c r="R76" s="33"/>
      <c r="S76" s="33"/>
      <c r="T76" s="33"/>
      <c r="U76" s="33"/>
      <c r="V76" s="33">
        <v>87290690</v>
      </c>
      <c r="W76" s="33">
        <v>417217428</v>
      </c>
      <c r="X76" s="33"/>
      <c r="Y76" s="32"/>
      <c r="Z76" s="34">
        <v>614520238</v>
      </c>
    </row>
    <row r="77" spans="1:26" ht="13.5" hidden="1">
      <c r="A77" s="36" t="s">
        <v>31</v>
      </c>
      <c r="B77" s="18">
        <v>81375418</v>
      </c>
      <c r="C77" s="18"/>
      <c r="D77" s="19">
        <v>134937399</v>
      </c>
      <c r="E77" s="20">
        <v>134937399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>
        <v>89328558</v>
      </c>
      <c r="X77" s="20"/>
      <c r="Y77" s="19"/>
      <c r="Z77" s="22">
        <v>134937399</v>
      </c>
    </row>
    <row r="78" spans="1:26" ht="13.5" hidden="1">
      <c r="A78" s="37" t="s">
        <v>32</v>
      </c>
      <c r="B78" s="18">
        <v>326422518</v>
      </c>
      <c r="C78" s="18"/>
      <c r="D78" s="19">
        <v>458912839</v>
      </c>
      <c r="E78" s="20">
        <v>458912839</v>
      </c>
      <c r="F78" s="20">
        <v>12061221</v>
      </c>
      <c r="G78" s="20">
        <v>12799681</v>
      </c>
      <c r="H78" s="20">
        <v>10550106</v>
      </c>
      <c r="I78" s="20">
        <v>35411008</v>
      </c>
      <c r="J78" s="20">
        <v>10748948</v>
      </c>
      <c r="K78" s="20">
        <v>8179220</v>
      </c>
      <c r="L78" s="20">
        <v>8981052</v>
      </c>
      <c r="M78" s="20">
        <v>27909220</v>
      </c>
      <c r="N78" s="20">
        <v>9994115</v>
      </c>
      <c r="O78" s="20">
        <v>6829323</v>
      </c>
      <c r="P78" s="20">
        <v>7147024</v>
      </c>
      <c r="Q78" s="20">
        <v>23970462</v>
      </c>
      <c r="R78" s="20"/>
      <c r="S78" s="20"/>
      <c r="T78" s="20"/>
      <c r="U78" s="20"/>
      <c r="V78" s="20">
        <v>87290690</v>
      </c>
      <c r="W78" s="20">
        <v>312448380</v>
      </c>
      <c r="X78" s="20"/>
      <c r="Y78" s="19"/>
      <c r="Z78" s="22">
        <v>458912839</v>
      </c>
    </row>
    <row r="79" spans="1:26" ht="13.5" hidden="1">
      <c r="A79" s="38" t="s">
        <v>106</v>
      </c>
      <c r="B79" s="18">
        <v>286367379</v>
      </c>
      <c r="C79" s="18"/>
      <c r="D79" s="19">
        <v>358342101</v>
      </c>
      <c r="E79" s="20">
        <v>358342101</v>
      </c>
      <c r="F79" s="20">
        <v>12061221</v>
      </c>
      <c r="G79" s="20">
        <v>12799681</v>
      </c>
      <c r="H79" s="20">
        <v>10550106</v>
      </c>
      <c r="I79" s="20">
        <v>35411008</v>
      </c>
      <c r="J79" s="20">
        <v>10748948</v>
      </c>
      <c r="K79" s="20">
        <v>8179220</v>
      </c>
      <c r="L79" s="20">
        <v>8981052</v>
      </c>
      <c r="M79" s="20">
        <v>27909220</v>
      </c>
      <c r="N79" s="20">
        <v>9994115</v>
      </c>
      <c r="O79" s="20">
        <v>6829323</v>
      </c>
      <c r="P79" s="20">
        <v>7147024</v>
      </c>
      <c r="Q79" s="20">
        <v>23970462</v>
      </c>
      <c r="R79" s="20"/>
      <c r="S79" s="20"/>
      <c r="T79" s="20"/>
      <c r="U79" s="20"/>
      <c r="V79" s="20">
        <v>87290690</v>
      </c>
      <c r="W79" s="20">
        <v>237638862</v>
      </c>
      <c r="X79" s="20"/>
      <c r="Y79" s="19"/>
      <c r="Z79" s="22">
        <v>358342101</v>
      </c>
    </row>
    <row r="80" spans="1:26" ht="13.5" hidden="1">
      <c r="A80" s="38" t="s">
        <v>107</v>
      </c>
      <c r="B80" s="18">
        <v>21211406</v>
      </c>
      <c r="C80" s="18"/>
      <c r="D80" s="19">
        <v>50904790</v>
      </c>
      <c r="E80" s="20">
        <v>50904790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37822258</v>
      </c>
      <c r="X80" s="20"/>
      <c r="Y80" s="19"/>
      <c r="Z80" s="22">
        <v>50904790</v>
      </c>
    </row>
    <row r="81" spans="1:26" ht="13.5" hidden="1">
      <c r="A81" s="38" t="s">
        <v>108</v>
      </c>
      <c r="B81" s="18">
        <v>10014514</v>
      </c>
      <c r="C81" s="18"/>
      <c r="D81" s="19">
        <v>27025337</v>
      </c>
      <c r="E81" s="20">
        <v>27025337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20187926</v>
      </c>
      <c r="X81" s="20"/>
      <c r="Y81" s="19"/>
      <c r="Z81" s="22">
        <v>27025337</v>
      </c>
    </row>
    <row r="82" spans="1:26" ht="13.5" hidden="1">
      <c r="A82" s="38" t="s">
        <v>109</v>
      </c>
      <c r="B82" s="18">
        <v>8829219</v>
      </c>
      <c r="C82" s="18"/>
      <c r="D82" s="19">
        <v>22640611</v>
      </c>
      <c r="E82" s="20">
        <v>22640611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16799334</v>
      </c>
      <c r="X82" s="20"/>
      <c r="Y82" s="19"/>
      <c r="Z82" s="22">
        <v>22640611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31514495</v>
      </c>
      <c r="C84" s="27"/>
      <c r="D84" s="28">
        <v>20670000</v>
      </c>
      <c r="E84" s="29">
        <v>20670000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15440490</v>
      </c>
      <c r="X84" s="29"/>
      <c r="Y84" s="28"/>
      <c r="Z84" s="30">
        <v>20670000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11870853</v>
      </c>
      <c r="C5" s="18">
        <v>0</v>
      </c>
      <c r="D5" s="58">
        <v>12628306</v>
      </c>
      <c r="E5" s="59">
        <v>12629771</v>
      </c>
      <c r="F5" s="59">
        <v>7942090</v>
      </c>
      <c r="G5" s="59">
        <v>566973</v>
      </c>
      <c r="H5" s="59">
        <v>573201</v>
      </c>
      <c r="I5" s="59">
        <v>9082264</v>
      </c>
      <c r="J5" s="59">
        <v>585785</v>
      </c>
      <c r="K5" s="59">
        <v>575087</v>
      </c>
      <c r="L5" s="59">
        <v>584118</v>
      </c>
      <c r="M5" s="59">
        <v>1744990</v>
      </c>
      <c r="N5" s="59">
        <v>573476</v>
      </c>
      <c r="O5" s="59">
        <v>586254</v>
      </c>
      <c r="P5" s="59">
        <v>511270</v>
      </c>
      <c r="Q5" s="59">
        <v>1671000</v>
      </c>
      <c r="R5" s="59">
        <v>0</v>
      </c>
      <c r="S5" s="59">
        <v>0</v>
      </c>
      <c r="T5" s="59">
        <v>0</v>
      </c>
      <c r="U5" s="59">
        <v>0</v>
      </c>
      <c r="V5" s="59">
        <v>12498254</v>
      </c>
      <c r="W5" s="59">
        <v>9471231</v>
      </c>
      <c r="X5" s="59">
        <v>3027023</v>
      </c>
      <c r="Y5" s="60">
        <v>31.96</v>
      </c>
      <c r="Z5" s="61">
        <v>12629771</v>
      </c>
    </row>
    <row r="6" spans="1:26" ht="13.5">
      <c r="A6" s="57" t="s">
        <v>32</v>
      </c>
      <c r="B6" s="18">
        <v>30855009</v>
      </c>
      <c r="C6" s="18">
        <v>0</v>
      </c>
      <c r="D6" s="58">
        <v>38599562</v>
      </c>
      <c r="E6" s="59">
        <v>32423300</v>
      </c>
      <c r="F6" s="59">
        <v>3073952</v>
      </c>
      <c r="G6" s="59">
        <v>3144812</v>
      </c>
      <c r="H6" s="59">
        <v>3234135</v>
      </c>
      <c r="I6" s="59">
        <v>9452899</v>
      </c>
      <c r="J6" s="59">
        <v>3053638</v>
      </c>
      <c r="K6" s="59">
        <v>3046768</v>
      </c>
      <c r="L6" s="59">
        <v>2819908</v>
      </c>
      <c r="M6" s="59">
        <v>8920314</v>
      </c>
      <c r="N6" s="59">
        <v>2947829</v>
      </c>
      <c r="O6" s="59">
        <v>2673553</v>
      </c>
      <c r="P6" s="59">
        <v>2545909</v>
      </c>
      <c r="Q6" s="59">
        <v>8167291</v>
      </c>
      <c r="R6" s="59">
        <v>0</v>
      </c>
      <c r="S6" s="59">
        <v>0</v>
      </c>
      <c r="T6" s="59">
        <v>0</v>
      </c>
      <c r="U6" s="59">
        <v>0</v>
      </c>
      <c r="V6" s="59">
        <v>26540504</v>
      </c>
      <c r="W6" s="59">
        <v>28949670</v>
      </c>
      <c r="X6" s="59">
        <v>-2409166</v>
      </c>
      <c r="Y6" s="60">
        <v>-8.32</v>
      </c>
      <c r="Z6" s="61">
        <v>32423300</v>
      </c>
    </row>
    <row r="7" spans="1:26" ht="13.5">
      <c r="A7" s="57" t="s">
        <v>33</v>
      </c>
      <c r="B7" s="18">
        <v>221832</v>
      </c>
      <c r="C7" s="18">
        <v>0</v>
      </c>
      <c r="D7" s="58">
        <v>220000</v>
      </c>
      <c r="E7" s="59">
        <v>206226</v>
      </c>
      <c r="F7" s="59">
        <v>0</v>
      </c>
      <c r="G7" s="59">
        <v>2708</v>
      </c>
      <c r="H7" s="59">
        <v>10017</v>
      </c>
      <c r="I7" s="59">
        <v>12725</v>
      </c>
      <c r="J7" s="59">
        <v>2719</v>
      </c>
      <c r="K7" s="59">
        <v>2065</v>
      </c>
      <c r="L7" s="59">
        <v>3604</v>
      </c>
      <c r="M7" s="59">
        <v>8388</v>
      </c>
      <c r="N7" s="59">
        <v>7306</v>
      </c>
      <c r="O7" s="59">
        <v>12794</v>
      </c>
      <c r="P7" s="59">
        <v>0</v>
      </c>
      <c r="Q7" s="59">
        <v>20100</v>
      </c>
      <c r="R7" s="59">
        <v>0</v>
      </c>
      <c r="S7" s="59">
        <v>0</v>
      </c>
      <c r="T7" s="59">
        <v>0</v>
      </c>
      <c r="U7" s="59">
        <v>0</v>
      </c>
      <c r="V7" s="59">
        <v>41213</v>
      </c>
      <c r="W7" s="59">
        <v>164997</v>
      </c>
      <c r="X7" s="59">
        <v>-123784</v>
      </c>
      <c r="Y7" s="60">
        <v>-75.02</v>
      </c>
      <c r="Z7" s="61">
        <v>206226</v>
      </c>
    </row>
    <row r="8" spans="1:26" ht="13.5">
      <c r="A8" s="57" t="s">
        <v>34</v>
      </c>
      <c r="B8" s="18">
        <v>62934766</v>
      </c>
      <c r="C8" s="18">
        <v>0</v>
      </c>
      <c r="D8" s="58">
        <v>64948000</v>
      </c>
      <c r="E8" s="59">
        <v>69438673</v>
      </c>
      <c r="F8" s="59">
        <v>29814000</v>
      </c>
      <c r="G8" s="59">
        <v>250000</v>
      </c>
      <c r="H8" s="59">
        <v>-960</v>
      </c>
      <c r="I8" s="59">
        <v>30063040</v>
      </c>
      <c r="J8" s="59">
        <v>0</v>
      </c>
      <c r="K8" s="59">
        <v>0</v>
      </c>
      <c r="L8" s="59">
        <v>2053400</v>
      </c>
      <c r="M8" s="59">
        <v>2053400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32116440</v>
      </c>
      <c r="W8" s="59">
        <v>48710997</v>
      </c>
      <c r="X8" s="59">
        <v>-16594557</v>
      </c>
      <c r="Y8" s="60">
        <v>-34.07</v>
      </c>
      <c r="Z8" s="61">
        <v>69438673</v>
      </c>
    </row>
    <row r="9" spans="1:26" ht="13.5">
      <c r="A9" s="57" t="s">
        <v>35</v>
      </c>
      <c r="B9" s="18">
        <v>14814335</v>
      </c>
      <c r="C9" s="18">
        <v>0</v>
      </c>
      <c r="D9" s="58">
        <v>12642110</v>
      </c>
      <c r="E9" s="59">
        <v>12102612</v>
      </c>
      <c r="F9" s="59">
        <v>814098</v>
      </c>
      <c r="G9" s="59">
        <v>695281</v>
      </c>
      <c r="H9" s="59">
        <v>821818</v>
      </c>
      <c r="I9" s="59">
        <v>2331197</v>
      </c>
      <c r="J9" s="59">
        <v>1226536</v>
      </c>
      <c r="K9" s="59">
        <v>857433</v>
      </c>
      <c r="L9" s="59">
        <v>817142</v>
      </c>
      <c r="M9" s="59">
        <v>2901111</v>
      </c>
      <c r="N9" s="59">
        <v>793054</v>
      </c>
      <c r="O9" s="59">
        <v>908525</v>
      </c>
      <c r="P9" s="59">
        <v>1140398</v>
      </c>
      <c r="Q9" s="59">
        <v>2841977</v>
      </c>
      <c r="R9" s="59">
        <v>0</v>
      </c>
      <c r="S9" s="59">
        <v>0</v>
      </c>
      <c r="T9" s="59">
        <v>0</v>
      </c>
      <c r="U9" s="59">
        <v>0</v>
      </c>
      <c r="V9" s="59">
        <v>8074285</v>
      </c>
      <c r="W9" s="59">
        <v>8757189</v>
      </c>
      <c r="X9" s="59">
        <v>-682904</v>
      </c>
      <c r="Y9" s="60">
        <v>-7.8</v>
      </c>
      <c r="Z9" s="61">
        <v>12102612</v>
      </c>
    </row>
    <row r="10" spans="1:26" ht="25.5">
      <c r="A10" s="62" t="s">
        <v>98</v>
      </c>
      <c r="B10" s="63">
        <f>SUM(B5:B9)</f>
        <v>120696795</v>
      </c>
      <c r="C10" s="63">
        <f>SUM(C5:C9)</f>
        <v>0</v>
      </c>
      <c r="D10" s="64">
        <f aca="true" t="shared" si="0" ref="D10:Z10">SUM(D5:D9)</f>
        <v>129037978</v>
      </c>
      <c r="E10" s="65">
        <f t="shared" si="0"/>
        <v>126800582</v>
      </c>
      <c r="F10" s="65">
        <f t="shared" si="0"/>
        <v>41644140</v>
      </c>
      <c r="G10" s="65">
        <f t="shared" si="0"/>
        <v>4659774</v>
      </c>
      <c r="H10" s="65">
        <f t="shared" si="0"/>
        <v>4638211</v>
      </c>
      <c r="I10" s="65">
        <f t="shared" si="0"/>
        <v>50942125</v>
      </c>
      <c r="J10" s="65">
        <f t="shared" si="0"/>
        <v>4868678</v>
      </c>
      <c r="K10" s="65">
        <f t="shared" si="0"/>
        <v>4481353</v>
      </c>
      <c r="L10" s="65">
        <f t="shared" si="0"/>
        <v>6278172</v>
      </c>
      <c r="M10" s="65">
        <f t="shared" si="0"/>
        <v>15628203</v>
      </c>
      <c r="N10" s="65">
        <f t="shared" si="0"/>
        <v>4321665</v>
      </c>
      <c r="O10" s="65">
        <f t="shared" si="0"/>
        <v>4181126</v>
      </c>
      <c r="P10" s="65">
        <f t="shared" si="0"/>
        <v>4197577</v>
      </c>
      <c r="Q10" s="65">
        <f t="shared" si="0"/>
        <v>12700368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79270696</v>
      </c>
      <c r="W10" s="65">
        <f t="shared" si="0"/>
        <v>96054084</v>
      </c>
      <c r="X10" s="65">
        <f t="shared" si="0"/>
        <v>-16783388</v>
      </c>
      <c r="Y10" s="66">
        <f>+IF(W10&lt;&gt;0,(X10/W10)*100,0)</f>
        <v>-17.472852065301044</v>
      </c>
      <c r="Z10" s="67">
        <f t="shared" si="0"/>
        <v>126800582</v>
      </c>
    </row>
    <row r="11" spans="1:26" ht="13.5">
      <c r="A11" s="57" t="s">
        <v>36</v>
      </c>
      <c r="B11" s="18">
        <v>55743415</v>
      </c>
      <c r="C11" s="18">
        <v>0</v>
      </c>
      <c r="D11" s="58">
        <v>61732452</v>
      </c>
      <c r="E11" s="59">
        <v>54035008</v>
      </c>
      <c r="F11" s="59">
        <v>5134294</v>
      </c>
      <c r="G11" s="59">
        <v>4987016</v>
      </c>
      <c r="H11" s="59">
        <v>4751717</v>
      </c>
      <c r="I11" s="59">
        <v>14873027</v>
      </c>
      <c r="J11" s="59">
        <v>4521562</v>
      </c>
      <c r="K11" s="59">
        <v>4921699</v>
      </c>
      <c r="L11" s="59">
        <v>5074584</v>
      </c>
      <c r="M11" s="59">
        <v>14517845</v>
      </c>
      <c r="N11" s="59">
        <v>4898175</v>
      </c>
      <c r="O11" s="59">
        <v>4910699</v>
      </c>
      <c r="P11" s="59">
        <v>4368202</v>
      </c>
      <c r="Q11" s="59">
        <v>14177076</v>
      </c>
      <c r="R11" s="59">
        <v>0</v>
      </c>
      <c r="S11" s="59">
        <v>0</v>
      </c>
      <c r="T11" s="59">
        <v>0</v>
      </c>
      <c r="U11" s="59">
        <v>0</v>
      </c>
      <c r="V11" s="59">
        <v>43567948</v>
      </c>
      <c r="W11" s="59">
        <v>46299339</v>
      </c>
      <c r="X11" s="59">
        <v>-2731391</v>
      </c>
      <c r="Y11" s="60">
        <v>-5.9</v>
      </c>
      <c r="Z11" s="61">
        <v>54035008</v>
      </c>
    </row>
    <row r="12" spans="1:26" ht="13.5">
      <c r="A12" s="57" t="s">
        <v>37</v>
      </c>
      <c r="B12" s="18">
        <v>5282128</v>
      </c>
      <c r="C12" s="18">
        <v>0</v>
      </c>
      <c r="D12" s="58">
        <v>5723413</v>
      </c>
      <c r="E12" s="59">
        <v>5723413</v>
      </c>
      <c r="F12" s="59">
        <v>456571</v>
      </c>
      <c r="G12" s="59">
        <v>456644</v>
      </c>
      <c r="H12" s="59">
        <v>456633</v>
      </c>
      <c r="I12" s="59">
        <v>1369848</v>
      </c>
      <c r="J12" s="59">
        <v>456125</v>
      </c>
      <c r="K12" s="59">
        <v>456109</v>
      </c>
      <c r="L12" s="59">
        <v>456111</v>
      </c>
      <c r="M12" s="59">
        <v>1368345</v>
      </c>
      <c r="N12" s="59">
        <v>769080</v>
      </c>
      <c r="O12" s="59">
        <v>500829</v>
      </c>
      <c r="P12" s="59">
        <v>660823</v>
      </c>
      <c r="Q12" s="59">
        <v>1930732</v>
      </c>
      <c r="R12" s="59">
        <v>0</v>
      </c>
      <c r="S12" s="59">
        <v>0</v>
      </c>
      <c r="T12" s="59">
        <v>0</v>
      </c>
      <c r="U12" s="59">
        <v>0</v>
      </c>
      <c r="V12" s="59">
        <v>4668925</v>
      </c>
      <c r="W12" s="59">
        <v>4292559</v>
      </c>
      <c r="X12" s="59">
        <v>376366</v>
      </c>
      <c r="Y12" s="60">
        <v>8.77</v>
      </c>
      <c r="Z12" s="61">
        <v>5723413</v>
      </c>
    </row>
    <row r="13" spans="1:26" ht="13.5">
      <c r="A13" s="57" t="s">
        <v>99</v>
      </c>
      <c r="B13" s="18">
        <v>17190911</v>
      </c>
      <c r="C13" s="18">
        <v>0</v>
      </c>
      <c r="D13" s="58">
        <v>4459864</v>
      </c>
      <c r="E13" s="59">
        <v>3459864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105437</v>
      </c>
      <c r="Q13" s="59">
        <v>105437</v>
      </c>
      <c r="R13" s="59">
        <v>0</v>
      </c>
      <c r="S13" s="59">
        <v>0</v>
      </c>
      <c r="T13" s="59">
        <v>0</v>
      </c>
      <c r="U13" s="59">
        <v>0</v>
      </c>
      <c r="V13" s="59">
        <v>105437</v>
      </c>
      <c r="W13" s="59">
        <v>3344895</v>
      </c>
      <c r="X13" s="59">
        <v>-3239458</v>
      </c>
      <c r="Y13" s="60">
        <v>-96.85</v>
      </c>
      <c r="Z13" s="61">
        <v>3459864</v>
      </c>
    </row>
    <row r="14" spans="1:26" ht="13.5">
      <c r="A14" s="57" t="s">
        <v>38</v>
      </c>
      <c r="B14" s="18">
        <v>30267720</v>
      </c>
      <c r="C14" s="18">
        <v>0</v>
      </c>
      <c r="D14" s="58">
        <v>2388000</v>
      </c>
      <c r="E14" s="59">
        <v>144000</v>
      </c>
      <c r="F14" s="59">
        <v>0</v>
      </c>
      <c r="G14" s="59">
        <v>0</v>
      </c>
      <c r="H14" s="59">
        <v>0</v>
      </c>
      <c r="I14" s="59">
        <v>0</v>
      </c>
      <c r="J14" s="59">
        <v>1670213</v>
      </c>
      <c r="K14" s="59">
        <v>0</v>
      </c>
      <c r="L14" s="59">
        <v>0</v>
      </c>
      <c r="M14" s="59">
        <v>1670213</v>
      </c>
      <c r="N14" s="59">
        <v>0</v>
      </c>
      <c r="O14" s="59">
        <v>0</v>
      </c>
      <c r="P14" s="59">
        <v>3</v>
      </c>
      <c r="Q14" s="59">
        <v>3</v>
      </c>
      <c r="R14" s="59">
        <v>0</v>
      </c>
      <c r="S14" s="59">
        <v>0</v>
      </c>
      <c r="T14" s="59">
        <v>0</v>
      </c>
      <c r="U14" s="59">
        <v>0</v>
      </c>
      <c r="V14" s="59">
        <v>1670216</v>
      </c>
      <c r="W14" s="59">
        <v>1791000</v>
      </c>
      <c r="X14" s="59">
        <v>-120784</v>
      </c>
      <c r="Y14" s="60">
        <v>-6.74</v>
      </c>
      <c r="Z14" s="61">
        <v>144000</v>
      </c>
    </row>
    <row r="15" spans="1:26" ht="13.5">
      <c r="A15" s="57" t="s">
        <v>39</v>
      </c>
      <c r="B15" s="18">
        <v>36218795</v>
      </c>
      <c r="C15" s="18">
        <v>0</v>
      </c>
      <c r="D15" s="58">
        <v>18200000</v>
      </c>
      <c r="E15" s="59">
        <v>19350000</v>
      </c>
      <c r="F15" s="59">
        <v>6132</v>
      </c>
      <c r="G15" s="59">
        <v>3565662</v>
      </c>
      <c r="H15" s="59">
        <v>263</v>
      </c>
      <c r="I15" s="59">
        <v>3572057</v>
      </c>
      <c r="J15" s="59">
        <v>5285047</v>
      </c>
      <c r="K15" s="59">
        <v>4676217</v>
      </c>
      <c r="L15" s="59">
        <v>18624</v>
      </c>
      <c r="M15" s="59">
        <v>9979888</v>
      </c>
      <c r="N15" s="59">
        <v>352928</v>
      </c>
      <c r="O15" s="59">
        <v>26262</v>
      </c>
      <c r="P15" s="59">
        <v>54955</v>
      </c>
      <c r="Q15" s="59">
        <v>434145</v>
      </c>
      <c r="R15" s="59">
        <v>0</v>
      </c>
      <c r="S15" s="59">
        <v>0</v>
      </c>
      <c r="T15" s="59">
        <v>0</v>
      </c>
      <c r="U15" s="59">
        <v>0</v>
      </c>
      <c r="V15" s="59">
        <v>13986090</v>
      </c>
      <c r="W15" s="59">
        <v>14175000</v>
      </c>
      <c r="X15" s="59">
        <v>-188910</v>
      </c>
      <c r="Y15" s="60">
        <v>-1.33</v>
      </c>
      <c r="Z15" s="61">
        <v>19350000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63507067</v>
      </c>
      <c r="C17" s="18">
        <v>0</v>
      </c>
      <c r="D17" s="58">
        <v>36458704</v>
      </c>
      <c r="E17" s="59">
        <v>44032576</v>
      </c>
      <c r="F17" s="59">
        <v>437543</v>
      </c>
      <c r="G17" s="59">
        <v>2580529</v>
      </c>
      <c r="H17" s="59">
        <v>2309931</v>
      </c>
      <c r="I17" s="59">
        <v>5328003</v>
      </c>
      <c r="J17" s="59">
        <v>2801829</v>
      </c>
      <c r="K17" s="59">
        <v>7211617</v>
      </c>
      <c r="L17" s="59">
        <v>2107590</v>
      </c>
      <c r="M17" s="59">
        <v>12121036</v>
      </c>
      <c r="N17" s="59">
        <v>1758498</v>
      </c>
      <c r="O17" s="59">
        <v>843610</v>
      </c>
      <c r="P17" s="59">
        <v>748061</v>
      </c>
      <c r="Q17" s="59">
        <v>3350169</v>
      </c>
      <c r="R17" s="59">
        <v>0</v>
      </c>
      <c r="S17" s="59">
        <v>0</v>
      </c>
      <c r="T17" s="59">
        <v>0</v>
      </c>
      <c r="U17" s="59">
        <v>0</v>
      </c>
      <c r="V17" s="59">
        <v>20799208</v>
      </c>
      <c r="W17" s="59">
        <v>26841528</v>
      </c>
      <c r="X17" s="59">
        <v>-6042320</v>
      </c>
      <c r="Y17" s="60">
        <v>-22.51</v>
      </c>
      <c r="Z17" s="61">
        <v>44032576</v>
      </c>
    </row>
    <row r="18" spans="1:26" ht="13.5">
      <c r="A18" s="69" t="s">
        <v>42</v>
      </c>
      <c r="B18" s="70">
        <f>SUM(B11:B17)</f>
        <v>208210036</v>
      </c>
      <c r="C18" s="70">
        <f>SUM(C11:C17)</f>
        <v>0</v>
      </c>
      <c r="D18" s="71">
        <f aca="true" t="shared" si="1" ref="D18:Z18">SUM(D11:D17)</f>
        <v>128962433</v>
      </c>
      <c r="E18" s="72">
        <f t="shared" si="1"/>
        <v>126744861</v>
      </c>
      <c r="F18" s="72">
        <f t="shared" si="1"/>
        <v>6034540</v>
      </c>
      <c r="G18" s="72">
        <f t="shared" si="1"/>
        <v>11589851</v>
      </c>
      <c r="H18" s="72">
        <f t="shared" si="1"/>
        <v>7518544</v>
      </c>
      <c r="I18" s="72">
        <f t="shared" si="1"/>
        <v>25142935</v>
      </c>
      <c r="J18" s="72">
        <f t="shared" si="1"/>
        <v>14734776</v>
      </c>
      <c r="K18" s="72">
        <f t="shared" si="1"/>
        <v>17265642</v>
      </c>
      <c r="L18" s="72">
        <f t="shared" si="1"/>
        <v>7656909</v>
      </c>
      <c r="M18" s="72">
        <f t="shared" si="1"/>
        <v>39657327</v>
      </c>
      <c r="N18" s="72">
        <f t="shared" si="1"/>
        <v>7778681</v>
      </c>
      <c r="O18" s="72">
        <f t="shared" si="1"/>
        <v>6281400</v>
      </c>
      <c r="P18" s="72">
        <f t="shared" si="1"/>
        <v>5937481</v>
      </c>
      <c r="Q18" s="72">
        <f t="shared" si="1"/>
        <v>19997562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84797824</v>
      </c>
      <c r="W18" s="72">
        <f t="shared" si="1"/>
        <v>96744321</v>
      </c>
      <c r="X18" s="72">
        <f t="shared" si="1"/>
        <v>-11946497</v>
      </c>
      <c r="Y18" s="66">
        <f>+IF(W18&lt;&gt;0,(X18/W18)*100,0)</f>
        <v>-12.348525346516205</v>
      </c>
      <c r="Z18" s="73">
        <f t="shared" si="1"/>
        <v>126744861</v>
      </c>
    </row>
    <row r="19" spans="1:26" ht="13.5">
      <c r="A19" s="69" t="s">
        <v>43</v>
      </c>
      <c r="B19" s="74">
        <f>+B10-B18</f>
        <v>-87513241</v>
      </c>
      <c r="C19" s="74">
        <f>+C10-C18</f>
        <v>0</v>
      </c>
      <c r="D19" s="75">
        <f aca="true" t="shared" si="2" ref="D19:Z19">+D10-D18</f>
        <v>75545</v>
      </c>
      <c r="E19" s="76">
        <f t="shared" si="2"/>
        <v>55721</v>
      </c>
      <c r="F19" s="76">
        <f t="shared" si="2"/>
        <v>35609600</v>
      </c>
      <c r="G19" s="76">
        <f t="shared" si="2"/>
        <v>-6930077</v>
      </c>
      <c r="H19" s="76">
        <f t="shared" si="2"/>
        <v>-2880333</v>
      </c>
      <c r="I19" s="76">
        <f t="shared" si="2"/>
        <v>25799190</v>
      </c>
      <c r="J19" s="76">
        <f t="shared" si="2"/>
        <v>-9866098</v>
      </c>
      <c r="K19" s="76">
        <f t="shared" si="2"/>
        <v>-12784289</v>
      </c>
      <c r="L19" s="76">
        <f t="shared" si="2"/>
        <v>-1378737</v>
      </c>
      <c r="M19" s="76">
        <f t="shared" si="2"/>
        <v>-24029124</v>
      </c>
      <c r="N19" s="76">
        <f t="shared" si="2"/>
        <v>-3457016</v>
      </c>
      <c r="O19" s="76">
        <f t="shared" si="2"/>
        <v>-2100274</v>
      </c>
      <c r="P19" s="76">
        <f t="shared" si="2"/>
        <v>-1739904</v>
      </c>
      <c r="Q19" s="76">
        <f t="shared" si="2"/>
        <v>-7297194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-5527128</v>
      </c>
      <c r="W19" s="76">
        <f>IF(E10=E18,0,W10-W18)</f>
        <v>-690237</v>
      </c>
      <c r="X19" s="76">
        <f t="shared" si="2"/>
        <v>-4836891</v>
      </c>
      <c r="Y19" s="77">
        <f>+IF(W19&lt;&gt;0,(X19/W19)*100,0)</f>
        <v>700.7580005128673</v>
      </c>
      <c r="Z19" s="78">
        <f t="shared" si="2"/>
        <v>55721</v>
      </c>
    </row>
    <row r="20" spans="1:26" ht="13.5">
      <c r="A20" s="57" t="s">
        <v>44</v>
      </c>
      <c r="B20" s="18">
        <v>64480735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-23032506</v>
      </c>
      <c r="C22" s="85">
        <f>SUM(C19:C21)</f>
        <v>0</v>
      </c>
      <c r="D22" s="86">
        <f aca="true" t="shared" si="3" ref="D22:Z22">SUM(D19:D21)</f>
        <v>75545</v>
      </c>
      <c r="E22" s="87">
        <f t="shared" si="3"/>
        <v>55721</v>
      </c>
      <c r="F22" s="87">
        <f t="shared" si="3"/>
        <v>35609600</v>
      </c>
      <c r="G22" s="87">
        <f t="shared" si="3"/>
        <v>-6930077</v>
      </c>
      <c r="H22" s="87">
        <f t="shared" si="3"/>
        <v>-2880333</v>
      </c>
      <c r="I22" s="87">
        <f t="shared" si="3"/>
        <v>25799190</v>
      </c>
      <c r="J22" s="87">
        <f t="shared" si="3"/>
        <v>-9866098</v>
      </c>
      <c r="K22" s="87">
        <f t="shared" si="3"/>
        <v>-12784289</v>
      </c>
      <c r="L22" s="87">
        <f t="shared" si="3"/>
        <v>-1378737</v>
      </c>
      <c r="M22" s="87">
        <f t="shared" si="3"/>
        <v>-24029124</v>
      </c>
      <c r="N22" s="87">
        <f t="shared" si="3"/>
        <v>-3457016</v>
      </c>
      <c r="O22" s="87">
        <f t="shared" si="3"/>
        <v>-2100274</v>
      </c>
      <c r="P22" s="87">
        <f t="shared" si="3"/>
        <v>-1739904</v>
      </c>
      <c r="Q22" s="87">
        <f t="shared" si="3"/>
        <v>-7297194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-5527128</v>
      </c>
      <c r="W22" s="87">
        <f t="shared" si="3"/>
        <v>-690237</v>
      </c>
      <c r="X22" s="87">
        <f t="shared" si="3"/>
        <v>-4836891</v>
      </c>
      <c r="Y22" s="88">
        <f>+IF(W22&lt;&gt;0,(X22/W22)*100,0)</f>
        <v>700.7580005128673</v>
      </c>
      <c r="Z22" s="89">
        <f t="shared" si="3"/>
        <v>55721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-23032506</v>
      </c>
      <c r="C24" s="74">
        <f>SUM(C22:C23)</f>
        <v>0</v>
      </c>
      <c r="D24" s="75">
        <f aca="true" t="shared" si="4" ref="D24:Z24">SUM(D22:D23)</f>
        <v>75545</v>
      </c>
      <c r="E24" s="76">
        <f t="shared" si="4"/>
        <v>55721</v>
      </c>
      <c r="F24" s="76">
        <f t="shared" si="4"/>
        <v>35609600</v>
      </c>
      <c r="G24" s="76">
        <f t="shared" si="4"/>
        <v>-6930077</v>
      </c>
      <c r="H24" s="76">
        <f t="shared" si="4"/>
        <v>-2880333</v>
      </c>
      <c r="I24" s="76">
        <f t="shared" si="4"/>
        <v>25799190</v>
      </c>
      <c r="J24" s="76">
        <f t="shared" si="4"/>
        <v>-9866098</v>
      </c>
      <c r="K24" s="76">
        <f t="shared" si="4"/>
        <v>-12784289</v>
      </c>
      <c r="L24" s="76">
        <f t="shared" si="4"/>
        <v>-1378737</v>
      </c>
      <c r="M24" s="76">
        <f t="shared" si="4"/>
        <v>-24029124</v>
      </c>
      <c r="N24" s="76">
        <f t="shared" si="4"/>
        <v>-3457016</v>
      </c>
      <c r="O24" s="76">
        <f t="shared" si="4"/>
        <v>-2100274</v>
      </c>
      <c r="P24" s="76">
        <f t="shared" si="4"/>
        <v>-1739904</v>
      </c>
      <c r="Q24" s="76">
        <f t="shared" si="4"/>
        <v>-7297194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-5527128</v>
      </c>
      <c r="W24" s="76">
        <f t="shared" si="4"/>
        <v>-690237</v>
      </c>
      <c r="X24" s="76">
        <f t="shared" si="4"/>
        <v>-4836891</v>
      </c>
      <c r="Y24" s="77">
        <f>+IF(W24&lt;&gt;0,(X24/W24)*100,0)</f>
        <v>700.7580005128673</v>
      </c>
      <c r="Z24" s="78">
        <f t="shared" si="4"/>
        <v>55721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64707552</v>
      </c>
      <c r="C27" s="21">
        <v>0</v>
      </c>
      <c r="D27" s="98">
        <v>84454002</v>
      </c>
      <c r="E27" s="99">
        <v>84454002</v>
      </c>
      <c r="F27" s="99">
        <v>10797829</v>
      </c>
      <c r="G27" s="99">
        <v>3559308</v>
      </c>
      <c r="H27" s="99">
        <v>8950409</v>
      </c>
      <c r="I27" s="99">
        <v>23307546</v>
      </c>
      <c r="J27" s="99">
        <v>8448695</v>
      </c>
      <c r="K27" s="99">
        <v>10287130</v>
      </c>
      <c r="L27" s="99">
        <v>20098089</v>
      </c>
      <c r="M27" s="99">
        <v>38833914</v>
      </c>
      <c r="N27" s="99">
        <v>3673294</v>
      </c>
      <c r="O27" s="99">
        <v>6091492</v>
      </c>
      <c r="P27" s="99">
        <v>0</v>
      </c>
      <c r="Q27" s="99">
        <v>9764786</v>
      </c>
      <c r="R27" s="99">
        <v>0</v>
      </c>
      <c r="S27" s="99">
        <v>0</v>
      </c>
      <c r="T27" s="99">
        <v>0</v>
      </c>
      <c r="U27" s="99">
        <v>0</v>
      </c>
      <c r="V27" s="99">
        <v>71906246</v>
      </c>
      <c r="W27" s="99">
        <v>63340502</v>
      </c>
      <c r="X27" s="99">
        <v>8565744</v>
      </c>
      <c r="Y27" s="100">
        <v>13.52</v>
      </c>
      <c r="Z27" s="101">
        <v>84454002</v>
      </c>
    </row>
    <row r="28" spans="1:26" ht="13.5">
      <c r="A28" s="102" t="s">
        <v>44</v>
      </c>
      <c r="B28" s="18">
        <v>64439196</v>
      </c>
      <c r="C28" s="18">
        <v>0</v>
      </c>
      <c r="D28" s="58">
        <v>84454002</v>
      </c>
      <c r="E28" s="59">
        <v>84454002</v>
      </c>
      <c r="F28" s="59">
        <v>10768982</v>
      </c>
      <c r="G28" s="59">
        <v>3548435</v>
      </c>
      <c r="H28" s="59">
        <v>8950409</v>
      </c>
      <c r="I28" s="59">
        <v>23267826</v>
      </c>
      <c r="J28" s="59">
        <v>8448695</v>
      </c>
      <c r="K28" s="59">
        <v>10287130</v>
      </c>
      <c r="L28" s="59">
        <v>20098089</v>
      </c>
      <c r="M28" s="59">
        <v>38833914</v>
      </c>
      <c r="N28" s="59">
        <v>3673294</v>
      </c>
      <c r="O28" s="59">
        <v>6073436</v>
      </c>
      <c r="P28" s="59">
        <v>0</v>
      </c>
      <c r="Q28" s="59">
        <v>9746730</v>
      </c>
      <c r="R28" s="59">
        <v>0</v>
      </c>
      <c r="S28" s="59">
        <v>0</v>
      </c>
      <c r="T28" s="59">
        <v>0</v>
      </c>
      <c r="U28" s="59">
        <v>0</v>
      </c>
      <c r="V28" s="59">
        <v>71848470</v>
      </c>
      <c r="W28" s="59">
        <v>63340502</v>
      </c>
      <c r="X28" s="59">
        <v>8507968</v>
      </c>
      <c r="Y28" s="60">
        <v>13.43</v>
      </c>
      <c r="Z28" s="61">
        <v>84454002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268356</v>
      </c>
      <c r="C31" s="18">
        <v>0</v>
      </c>
      <c r="D31" s="58">
        <v>0</v>
      </c>
      <c r="E31" s="59">
        <v>0</v>
      </c>
      <c r="F31" s="59">
        <v>28847</v>
      </c>
      <c r="G31" s="59">
        <v>10873</v>
      </c>
      <c r="H31" s="59">
        <v>0</v>
      </c>
      <c r="I31" s="59">
        <v>39720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18056</v>
      </c>
      <c r="P31" s="59">
        <v>0</v>
      </c>
      <c r="Q31" s="59">
        <v>18056</v>
      </c>
      <c r="R31" s="59">
        <v>0</v>
      </c>
      <c r="S31" s="59">
        <v>0</v>
      </c>
      <c r="T31" s="59">
        <v>0</v>
      </c>
      <c r="U31" s="59">
        <v>0</v>
      </c>
      <c r="V31" s="59">
        <v>57776</v>
      </c>
      <c r="W31" s="59"/>
      <c r="X31" s="59">
        <v>57776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64707552</v>
      </c>
      <c r="C32" s="21">
        <f>SUM(C28:C31)</f>
        <v>0</v>
      </c>
      <c r="D32" s="98">
        <f aca="true" t="shared" si="5" ref="D32:Z32">SUM(D28:D31)</f>
        <v>84454002</v>
      </c>
      <c r="E32" s="99">
        <f t="shared" si="5"/>
        <v>84454002</v>
      </c>
      <c r="F32" s="99">
        <f t="shared" si="5"/>
        <v>10797829</v>
      </c>
      <c r="G32" s="99">
        <f t="shared" si="5"/>
        <v>3559308</v>
      </c>
      <c r="H32" s="99">
        <f t="shared" si="5"/>
        <v>8950409</v>
      </c>
      <c r="I32" s="99">
        <f t="shared" si="5"/>
        <v>23307546</v>
      </c>
      <c r="J32" s="99">
        <f t="shared" si="5"/>
        <v>8448695</v>
      </c>
      <c r="K32" s="99">
        <f t="shared" si="5"/>
        <v>10287130</v>
      </c>
      <c r="L32" s="99">
        <f t="shared" si="5"/>
        <v>20098089</v>
      </c>
      <c r="M32" s="99">
        <f t="shared" si="5"/>
        <v>38833914</v>
      </c>
      <c r="N32" s="99">
        <f t="shared" si="5"/>
        <v>3673294</v>
      </c>
      <c r="O32" s="99">
        <f t="shared" si="5"/>
        <v>6091492</v>
      </c>
      <c r="P32" s="99">
        <f t="shared" si="5"/>
        <v>0</v>
      </c>
      <c r="Q32" s="99">
        <f t="shared" si="5"/>
        <v>9764786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71906246</v>
      </c>
      <c r="W32" s="99">
        <f t="shared" si="5"/>
        <v>63340502</v>
      </c>
      <c r="X32" s="99">
        <f t="shared" si="5"/>
        <v>8565744</v>
      </c>
      <c r="Y32" s="100">
        <f>+IF(W32&lt;&gt;0,(X32/W32)*100,0)</f>
        <v>13.52332824896146</v>
      </c>
      <c r="Z32" s="101">
        <f t="shared" si="5"/>
        <v>84454002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15210557</v>
      </c>
      <c r="C35" s="18">
        <v>0</v>
      </c>
      <c r="D35" s="58">
        <v>186425870</v>
      </c>
      <c r="E35" s="59">
        <v>186425870</v>
      </c>
      <c r="F35" s="59">
        <v>213060939</v>
      </c>
      <c r="G35" s="59">
        <v>216947668</v>
      </c>
      <c r="H35" s="59">
        <v>219666937</v>
      </c>
      <c r="I35" s="59">
        <v>219666937</v>
      </c>
      <c r="J35" s="59">
        <v>222645974</v>
      </c>
      <c r="K35" s="59">
        <v>376807296</v>
      </c>
      <c r="L35" s="59">
        <v>228189886</v>
      </c>
      <c r="M35" s="59">
        <v>228189886</v>
      </c>
      <c r="N35" s="59">
        <v>231904932</v>
      </c>
      <c r="O35" s="59">
        <v>0</v>
      </c>
      <c r="P35" s="59">
        <v>0</v>
      </c>
      <c r="Q35" s="59">
        <v>231904932</v>
      </c>
      <c r="R35" s="59">
        <v>0</v>
      </c>
      <c r="S35" s="59">
        <v>0</v>
      </c>
      <c r="T35" s="59">
        <v>0</v>
      </c>
      <c r="U35" s="59">
        <v>0</v>
      </c>
      <c r="V35" s="59">
        <v>231904932</v>
      </c>
      <c r="W35" s="59">
        <v>139819403</v>
      </c>
      <c r="X35" s="59">
        <v>92085529</v>
      </c>
      <c r="Y35" s="60">
        <v>65.86</v>
      </c>
      <c r="Z35" s="61">
        <v>186425870</v>
      </c>
    </row>
    <row r="36" spans="1:26" ht="13.5">
      <c r="A36" s="57" t="s">
        <v>53</v>
      </c>
      <c r="B36" s="18">
        <v>701125048</v>
      </c>
      <c r="C36" s="18">
        <v>0</v>
      </c>
      <c r="D36" s="58">
        <v>765015946</v>
      </c>
      <c r="E36" s="59">
        <v>772719449</v>
      </c>
      <c r="F36" s="59">
        <v>713543413</v>
      </c>
      <c r="G36" s="59">
        <v>722054409</v>
      </c>
      <c r="H36" s="59">
        <v>729907948</v>
      </c>
      <c r="I36" s="59">
        <v>729907948</v>
      </c>
      <c r="J36" s="59">
        <v>734316781</v>
      </c>
      <c r="K36" s="59">
        <v>571551813</v>
      </c>
      <c r="L36" s="59">
        <v>741666624</v>
      </c>
      <c r="M36" s="59">
        <v>741666624</v>
      </c>
      <c r="N36" s="59">
        <v>745275282</v>
      </c>
      <c r="O36" s="59">
        <v>0</v>
      </c>
      <c r="P36" s="59">
        <v>0</v>
      </c>
      <c r="Q36" s="59">
        <v>745275282</v>
      </c>
      <c r="R36" s="59">
        <v>0</v>
      </c>
      <c r="S36" s="59">
        <v>0</v>
      </c>
      <c r="T36" s="59">
        <v>0</v>
      </c>
      <c r="U36" s="59">
        <v>0</v>
      </c>
      <c r="V36" s="59">
        <v>745275282</v>
      </c>
      <c r="W36" s="59">
        <v>579539587</v>
      </c>
      <c r="X36" s="59">
        <v>165735695</v>
      </c>
      <c r="Y36" s="60">
        <v>28.6</v>
      </c>
      <c r="Z36" s="61">
        <v>772719449</v>
      </c>
    </row>
    <row r="37" spans="1:26" ht="13.5">
      <c r="A37" s="57" t="s">
        <v>54</v>
      </c>
      <c r="B37" s="18">
        <v>197586674</v>
      </c>
      <c r="C37" s="18">
        <v>0</v>
      </c>
      <c r="D37" s="58">
        <v>117818022</v>
      </c>
      <c r="E37" s="59">
        <v>117818022</v>
      </c>
      <c r="F37" s="59">
        <v>331443821</v>
      </c>
      <c r="G37" s="59">
        <v>404074805</v>
      </c>
      <c r="H37" s="59">
        <v>284812081</v>
      </c>
      <c r="I37" s="59">
        <v>284812081</v>
      </c>
      <c r="J37" s="59">
        <v>302346852</v>
      </c>
      <c r="K37" s="59">
        <v>306537313</v>
      </c>
      <c r="L37" s="59">
        <v>329586753</v>
      </c>
      <c r="M37" s="59">
        <v>329586753</v>
      </c>
      <c r="N37" s="59">
        <v>340429436</v>
      </c>
      <c r="O37" s="59">
        <v>0</v>
      </c>
      <c r="P37" s="59">
        <v>0</v>
      </c>
      <c r="Q37" s="59">
        <v>340429436</v>
      </c>
      <c r="R37" s="59">
        <v>0</v>
      </c>
      <c r="S37" s="59">
        <v>0</v>
      </c>
      <c r="T37" s="59">
        <v>0</v>
      </c>
      <c r="U37" s="59">
        <v>0</v>
      </c>
      <c r="V37" s="59">
        <v>340429436</v>
      </c>
      <c r="W37" s="59">
        <v>88363517</v>
      </c>
      <c r="X37" s="59">
        <v>252065919</v>
      </c>
      <c r="Y37" s="60">
        <v>285.26</v>
      </c>
      <c r="Z37" s="61">
        <v>117818022</v>
      </c>
    </row>
    <row r="38" spans="1:26" ht="13.5">
      <c r="A38" s="57" t="s">
        <v>55</v>
      </c>
      <c r="B38" s="18">
        <v>70872944</v>
      </c>
      <c r="C38" s="18">
        <v>0</v>
      </c>
      <c r="D38" s="58">
        <v>33725188</v>
      </c>
      <c r="E38" s="59">
        <v>33725188</v>
      </c>
      <c r="F38" s="59">
        <v>63530952</v>
      </c>
      <c r="G38" s="59">
        <v>80747276</v>
      </c>
      <c r="H38" s="59">
        <v>191275995</v>
      </c>
      <c r="I38" s="59">
        <v>191275995</v>
      </c>
      <c r="J38" s="59">
        <v>190995195</v>
      </c>
      <c r="K38" s="59">
        <v>190712548</v>
      </c>
      <c r="L38" s="59">
        <v>190533248</v>
      </c>
      <c r="M38" s="59">
        <v>190533248</v>
      </c>
      <c r="N38" s="59">
        <v>190468577</v>
      </c>
      <c r="O38" s="59">
        <v>0</v>
      </c>
      <c r="P38" s="59">
        <v>0</v>
      </c>
      <c r="Q38" s="59">
        <v>190468577</v>
      </c>
      <c r="R38" s="59">
        <v>0</v>
      </c>
      <c r="S38" s="59">
        <v>0</v>
      </c>
      <c r="T38" s="59">
        <v>0</v>
      </c>
      <c r="U38" s="59">
        <v>0</v>
      </c>
      <c r="V38" s="59">
        <v>190468577</v>
      </c>
      <c r="W38" s="59">
        <v>25293891</v>
      </c>
      <c r="X38" s="59">
        <v>165174686</v>
      </c>
      <c r="Y38" s="60">
        <v>653.02</v>
      </c>
      <c r="Z38" s="61">
        <v>33725188</v>
      </c>
    </row>
    <row r="39" spans="1:26" ht="13.5">
      <c r="A39" s="57" t="s">
        <v>56</v>
      </c>
      <c r="B39" s="18">
        <v>447875987</v>
      </c>
      <c r="C39" s="18">
        <v>0</v>
      </c>
      <c r="D39" s="58">
        <v>799898606</v>
      </c>
      <c r="E39" s="59">
        <v>807602109</v>
      </c>
      <c r="F39" s="59">
        <v>531629579</v>
      </c>
      <c r="G39" s="59">
        <v>454179996</v>
      </c>
      <c r="H39" s="59">
        <v>473486809</v>
      </c>
      <c r="I39" s="59">
        <v>473486809</v>
      </c>
      <c r="J39" s="59">
        <v>463620708</v>
      </c>
      <c r="K39" s="59">
        <v>451109248</v>
      </c>
      <c r="L39" s="59">
        <v>449736509</v>
      </c>
      <c r="M39" s="59">
        <v>449736509</v>
      </c>
      <c r="N39" s="59">
        <v>446282201</v>
      </c>
      <c r="O39" s="59">
        <v>0</v>
      </c>
      <c r="P39" s="59">
        <v>0</v>
      </c>
      <c r="Q39" s="59">
        <v>446282201</v>
      </c>
      <c r="R39" s="59">
        <v>0</v>
      </c>
      <c r="S39" s="59">
        <v>0</v>
      </c>
      <c r="T39" s="59">
        <v>0</v>
      </c>
      <c r="U39" s="59">
        <v>0</v>
      </c>
      <c r="V39" s="59">
        <v>446282201</v>
      </c>
      <c r="W39" s="59">
        <v>605701582</v>
      </c>
      <c r="X39" s="59">
        <v>-159419381</v>
      </c>
      <c r="Y39" s="60">
        <v>-26.32</v>
      </c>
      <c r="Z39" s="61">
        <v>807602109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66460320</v>
      </c>
      <c r="C42" s="18">
        <v>0</v>
      </c>
      <c r="D42" s="58">
        <v>84004936</v>
      </c>
      <c r="E42" s="59">
        <v>84304938</v>
      </c>
      <c r="F42" s="59">
        <v>25138476</v>
      </c>
      <c r="G42" s="59">
        <v>14370901</v>
      </c>
      <c r="H42" s="59">
        <v>-3172433</v>
      </c>
      <c r="I42" s="59">
        <v>36336944</v>
      </c>
      <c r="J42" s="59">
        <v>8589954</v>
      </c>
      <c r="K42" s="59">
        <v>6122937</v>
      </c>
      <c r="L42" s="59">
        <v>20045359</v>
      </c>
      <c r="M42" s="59">
        <v>34758250</v>
      </c>
      <c r="N42" s="59">
        <v>-1109304</v>
      </c>
      <c r="O42" s="59">
        <v>0</v>
      </c>
      <c r="P42" s="59">
        <v>0</v>
      </c>
      <c r="Q42" s="59">
        <v>-1109304</v>
      </c>
      <c r="R42" s="59">
        <v>0</v>
      </c>
      <c r="S42" s="59">
        <v>0</v>
      </c>
      <c r="T42" s="59">
        <v>0</v>
      </c>
      <c r="U42" s="59">
        <v>0</v>
      </c>
      <c r="V42" s="59">
        <v>69985890</v>
      </c>
      <c r="W42" s="59">
        <v>69959766</v>
      </c>
      <c r="X42" s="59">
        <v>26124</v>
      </c>
      <c r="Y42" s="60">
        <v>0.04</v>
      </c>
      <c r="Z42" s="61">
        <v>84304938</v>
      </c>
    </row>
    <row r="43" spans="1:26" ht="13.5">
      <c r="A43" s="57" t="s">
        <v>59</v>
      </c>
      <c r="B43" s="18">
        <v>-64707552</v>
      </c>
      <c r="C43" s="18">
        <v>0</v>
      </c>
      <c r="D43" s="58">
        <v>-84453996</v>
      </c>
      <c r="E43" s="59">
        <v>-84453999</v>
      </c>
      <c r="F43" s="59">
        <v>-10797829</v>
      </c>
      <c r="G43" s="59">
        <v>-3559309</v>
      </c>
      <c r="H43" s="59">
        <v>-8950408</v>
      </c>
      <c r="I43" s="59">
        <v>-23307546</v>
      </c>
      <c r="J43" s="59">
        <v>-8448695</v>
      </c>
      <c r="K43" s="59">
        <v>-10287131</v>
      </c>
      <c r="L43" s="59">
        <v>-20098089</v>
      </c>
      <c r="M43" s="59">
        <v>-38833915</v>
      </c>
      <c r="N43" s="59">
        <v>-3673294</v>
      </c>
      <c r="O43" s="59">
        <v>0</v>
      </c>
      <c r="P43" s="59">
        <v>0</v>
      </c>
      <c r="Q43" s="59">
        <v>-3673294</v>
      </c>
      <c r="R43" s="59">
        <v>0</v>
      </c>
      <c r="S43" s="59">
        <v>0</v>
      </c>
      <c r="T43" s="59">
        <v>0</v>
      </c>
      <c r="U43" s="59">
        <v>0</v>
      </c>
      <c r="V43" s="59">
        <v>-65814755</v>
      </c>
      <c r="W43" s="59">
        <v>-129079078</v>
      </c>
      <c r="X43" s="59">
        <v>63264323</v>
      </c>
      <c r="Y43" s="60">
        <v>-49.01</v>
      </c>
      <c r="Z43" s="61">
        <v>-84453999</v>
      </c>
    </row>
    <row r="44" spans="1:26" ht="13.5">
      <c r="A44" s="57" t="s">
        <v>60</v>
      </c>
      <c r="B44" s="18">
        <v>-1041666</v>
      </c>
      <c r="C44" s="18">
        <v>0</v>
      </c>
      <c r="D44" s="58">
        <v>-186996</v>
      </c>
      <c r="E44" s="59">
        <v>-187000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-561000</v>
      </c>
      <c r="X44" s="59">
        <v>561000</v>
      </c>
      <c r="Y44" s="60">
        <v>-100</v>
      </c>
      <c r="Z44" s="61">
        <v>-187000</v>
      </c>
    </row>
    <row r="45" spans="1:26" ht="13.5">
      <c r="A45" s="69" t="s">
        <v>61</v>
      </c>
      <c r="B45" s="21">
        <v>1182093</v>
      </c>
      <c r="C45" s="21">
        <v>0</v>
      </c>
      <c r="D45" s="98">
        <v>-146638</v>
      </c>
      <c r="E45" s="99">
        <v>153358</v>
      </c>
      <c r="F45" s="99">
        <v>48399596</v>
      </c>
      <c r="G45" s="99">
        <v>59211188</v>
      </c>
      <c r="H45" s="99">
        <v>47088347</v>
      </c>
      <c r="I45" s="99">
        <v>47088347</v>
      </c>
      <c r="J45" s="99">
        <v>47229606</v>
      </c>
      <c r="K45" s="99">
        <v>43065412</v>
      </c>
      <c r="L45" s="99">
        <v>43012682</v>
      </c>
      <c r="M45" s="99">
        <v>43012682</v>
      </c>
      <c r="N45" s="99">
        <v>38230084</v>
      </c>
      <c r="O45" s="99">
        <v>0</v>
      </c>
      <c r="P45" s="99">
        <v>0</v>
      </c>
      <c r="Q45" s="99">
        <v>38230084</v>
      </c>
      <c r="R45" s="99">
        <v>0</v>
      </c>
      <c r="S45" s="99">
        <v>0</v>
      </c>
      <c r="T45" s="99">
        <v>0</v>
      </c>
      <c r="U45" s="99">
        <v>0</v>
      </c>
      <c r="V45" s="99">
        <v>38230084</v>
      </c>
      <c r="W45" s="99">
        <v>-59190893</v>
      </c>
      <c r="X45" s="99">
        <v>97420977</v>
      </c>
      <c r="Y45" s="100">
        <v>-164.59</v>
      </c>
      <c r="Z45" s="101">
        <v>153358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81.74501191189381</v>
      </c>
      <c r="C58" s="5">
        <f>IF(C67=0,0,+(C76/C67)*100)</f>
        <v>0</v>
      </c>
      <c r="D58" s="6">
        <f aca="true" t="shared" si="6" ref="D58:Z58">IF(D67=0,0,+(D76/D67)*100)</f>
        <v>80.00003956296716</v>
      </c>
      <c r="E58" s="7">
        <f t="shared" si="6"/>
        <v>64.2549455581458</v>
      </c>
      <c r="F58" s="7">
        <f t="shared" si="6"/>
        <v>10.686869900225322</v>
      </c>
      <c r="G58" s="7">
        <f t="shared" si="6"/>
        <v>47.8185746037106</v>
      </c>
      <c r="H58" s="7">
        <f t="shared" si="6"/>
        <v>32.82238683069909</v>
      </c>
      <c r="I58" s="7">
        <f t="shared" si="6"/>
        <v>23.374032590871412</v>
      </c>
      <c r="J58" s="7">
        <f t="shared" si="6"/>
        <v>52.11507630215415</v>
      </c>
      <c r="K58" s="7">
        <f t="shared" si="6"/>
        <v>46.651104437619566</v>
      </c>
      <c r="L58" s="7">
        <f t="shared" si="6"/>
        <v>36.42028162063045</v>
      </c>
      <c r="M58" s="7">
        <f t="shared" si="6"/>
        <v>45.20187397766103</v>
      </c>
      <c r="N58" s="7">
        <f t="shared" si="6"/>
        <v>23.71359286713519</v>
      </c>
      <c r="O58" s="7">
        <f t="shared" si="6"/>
        <v>0</v>
      </c>
      <c r="P58" s="7">
        <f t="shared" si="6"/>
        <v>0</v>
      </c>
      <c r="Q58" s="7">
        <f t="shared" si="6"/>
        <v>8.034383941242607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25.368545162047795</v>
      </c>
      <c r="W58" s="7">
        <f t="shared" si="6"/>
        <v>50.86139899880251</v>
      </c>
      <c r="X58" s="7">
        <f t="shared" si="6"/>
        <v>0</v>
      </c>
      <c r="Y58" s="7">
        <f t="shared" si="6"/>
        <v>0</v>
      </c>
      <c r="Z58" s="8">
        <f t="shared" si="6"/>
        <v>64.2549455581458</v>
      </c>
    </row>
    <row r="59" spans="1:26" ht="13.5">
      <c r="A59" s="36" t="s">
        <v>31</v>
      </c>
      <c r="B59" s="9">
        <f aca="true" t="shared" si="7" ref="B59:Z66">IF(B68=0,0,+(B77/B68)*100)</f>
        <v>103.26984084463011</v>
      </c>
      <c r="C59" s="9">
        <f t="shared" si="7"/>
        <v>0</v>
      </c>
      <c r="D59" s="2">
        <f t="shared" si="7"/>
        <v>80.0000015837437</v>
      </c>
      <c r="E59" s="10">
        <f t="shared" si="7"/>
        <v>79.99072192203643</v>
      </c>
      <c r="F59" s="10">
        <f t="shared" si="7"/>
        <v>4.747075391993795</v>
      </c>
      <c r="G59" s="10">
        <f t="shared" si="7"/>
        <v>156.59705135870666</v>
      </c>
      <c r="H59" s="10">
        <f t="shared" si="7"/>
        <v>100.18701991099108</v>
      </c>
      <c r="I59" s="10">
        <f t="shared" si="7"/>
        <v>20.24993988283098</v>
      </c>
      <c r="J59" s="10">
        <f t="shared" si="7"/>
        <v>192.4473996432138</v>
      </c>
      <c r="K59" s="10">
        <f t="shared" si="7"/>
        <v>121.22826633187674</v>
      </c>
      <c r="L59" s="10">
        <f t="shared" si="7"/>
        <v>63.43307345433629</v>
      </c>
      <c r="M59" s="10">
        <f t="shared" si="7"/>
        <v>125.78983260649059</v>
      </c>
      <c r="N59" s="10">
        <f t="shared" si="7"/>
        <v>49.85596607355844</v>
      </c>
      <c r="O59" s="10">
        <f t="shared" si="7"/>
        <v>0</v>
      </c>
      <c r="P59" s="10">
        <f t="shared" si="7"/>
        <v>0</v>
      </c>
      <c r="Q59" s="10">
        <f t="shared" si="7"/>
        <v>17.110233393177737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34.56550811017283</v>
      </c>
      <c r="W59" s="10">
        <f t="shared" si="7"/>
        <v>74.63030940750997</v>
      </c>
      <c r="X59" s="10">
        <f t="shared" si="7"/>
        <v>0</v>
      </c>
      <c r="Y59" s="10">
        <f t="shared" si="7"/>
        <v>0</v>
      </c>
      <c r="Z59" s="11">
        <f t="shared" si="7"/>
        <v>79.99072192203643</v>
      </c>
    </row>
    <row r="60" spans="1:26" ht="13.5">
      <c r="A60" s="37" t="s">
        <v>32</v>
      </c>
      <c r="B60" s="12">
        <f t="shared" si="7"/>
        <v>67.97799670063294</v>
      </c>
      <c r="C60" s="12">
        <f t="shared" si="7"/>
        <v>0</v>
      </c>
      <c r="D60" s="3">
        <f t="shared" si="7"/>
        <v>80.00005803174658</v>
      </c>
      <c r="E60" s="13">
        <f t="shared" si="7"/>
        <v>75.54751675492624</v>
      </c>
      <c r="F60" s="13">
        <f t="shared" si="7"/>
        <v>28.60132493936145</v>
      </c>
      <c r="G60" s="13">
        <f t="shared" si="7"/>
        <v>37.69052013284101</v>
      </c>
      <c r="H60" s="13">
        <f t="shared" si="7"/>
        <v>28.597445684858545</v>
      </c>
      <c r="I60" s="13">
        <f t="shared" si="7"/>
        <v>31.623811912091732</v>
      </c>
      <c r="J60" s="13">
        <f t="shared" si="7"/>
        <v>37.64084020437262</v>
      </c>
      <c r="K60" s="13">
        <f t="shared" si="7"/>
        <v>44.54769775709867</v>
      </c>
      <c r="L60" s="13">
        <f t="shared" si="7"/>
        <v>40.665511073410904</v>
      </c>
      <c r="M60" s="13">
        <f t="shared" si="7"/>
        <v>40.956069483652705</v>
      </c>
      <c r="N60" s="13">
        <f t="shared" si="7"/>
        <v>24.170940716032035</v>
      </c>
      <c r="O60" s="13">
        <f t="shared" si="7"/>
        <v>0</v>
      </c>
      <c r="P60" s="13">
        <f t="shared" si="7"/>
        <v>0</v>
      </c>
      <c r="Q60" s="13">
        <f t="shared" si="7"/>
        <v>8.7240432598765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27.713471454799805</v>
      </c>
      <c r="W60" s="13">
        <f t="shared" si="7"/>
        <v>50.85442770159384</v>
      </c>
      <c r="X60" s="13">
        <f t="shared" si="7"/>
        <v>0</v>
      </c>
      <c r="Y60" s="13">
        <f t="shared" si="7"/>
        <v>0</v>
      </c>
      <c r="Z60" s="14">
        <f t="shared" si="7"/>
        <v>75.54751675492624</v>
      </c>
    </row>
    <row r="61" spans="1:26" ht="13.5">
      <c r="A61" s="38" t="s">
        <v>106</v>
      </c>
      <c r="B61" s="12">
        <f t="shared" si="7"/>
        <v>84.22392375283707</v>
      </c>
      <c r="C61" s="12">
        <f t="shared" si="7"/>
        <v>0</v>
      </c>
      <c r="D61" s="3">
        <f t="shared" si="7"/>
        <v>79.99999425528205</v>
      </c>
      <c r="E61" s="13">
        <f t="shared" si="7"/>
        <v>195.8846774749192</v>
      </c>
      <c r="F61" s="13">
        <f t="shared" si="7"/>
        <v>36.71413048550421</v>
      </c>
      <c r="G61" s="13">
        <f t="shared" si="7"/>
        <v>57.561562657859774</v>
      </c>
      <c r="H61" s="13">
        <f t="shared" si="7"/>
        <v>41.212208272282396</v>
      </c>
      <c r="I61" s="13">
        <f t="shared" si="7"/>
        <v>44.35283787541102</v>
      </c>
      <c r="J61" s="13">
        <f t="shared" si="7"/>
        <v>46.31216468245075</v>
      </c>
      <c r="K61" s="13">
        <f t="shared" si="7"/>
        <v>101.33055808627284</v>
      </c>
      <c r="L61" s="13">
        <f t="shared" si="7"/>
        <v>106.48110987599071</v>
      </c>
      <c r="M61" s="13">
        <f t="shared" si="7"/>
        <v>80.91118600099595</v>
      </c>
      <c r="N61" s="13">
        <f t="shared" si="7"/>
        <v>0.5980190057821506</v>
      </c>
      <c r="O61" s="13">
        <f t="shared" si="7"/>
        <v>0</v>
      </c>
      <c r="P61" s="13">
        <f t="shared" si="7"/>
        <v>0</v>
      </c>
      <c r="Q61" s="13">
        <f t="shared" si="7"/>
        <v>0.29520983894548025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49.29379692364678</v>
      </c>
      <c r="W61" s="13">
        <f t="shared" si="7"/>
        <v>50.149582923782695</v>
      </c>
      <c r="X61" s="13">
        <f t="shared" si="7"/>
        <v>0</v>
      </c>
      <c r="Y61" s="13">
        <f t="shared" si="7"/>
        <v>0</v>
      </c>
      <c r="Z61" s="14">
        <f t="shared" si="7"/>
        <v>195.8846774749192</v>
      </c>
    </row>
    <row r="62" spans="1:26" ht="13.5">
      <c r="A62" s="38" t="s">
        <v>107</v>
      </c>
      <c r="B62" s="12">
        <f t="shared" si="7"/>
        <v>41.281315617917365</v>
      </c>
      <c r="C62" s="12">
        <f t="shared" si="7"/>
        <v>0</v>
      </c>
      <c r="D62" s="3">
        <f t="shared" si="7"/>
        <v>80.00071950748644</v>
      </c>
      <c r="E62" s="13">
        <f t="shared" si="7"/>
        <v>43.605481399752904</v>
      </c>
      <c r="F62" s="13">
        <f t="shared" si="7"/>
        <v>24.511535532895305</v>
      </c>
      <c r="G62" s="13">
        <f t="shared" si="7"/>
        <v>28.741620101457332</v>
      </c>
      <c r="H62" s="13">
        <f t="shared" si="7"/>
        <v>20.57633943447541</v>
      </c>
      <c r="I62" s="13">
        <f t="shared" si="7"/>
        <v>24.54123014811678</v>
      </c>
      <c r="J62" s="13">
        <f t="shared" si="7"/>
        <v>35.73466886158682</v>
      </c>
      <c r="K62" s="13">
        <f t="shared" si="7"/>
        <v>31.070230352348787</v>
      </c>
      <c r="L62" s="13">
        <f t="shared" si="7"/>
        <v>32.92184227982779</v>
      </c>
      <c r="M62" s="13">
        <f t="shared" si="7"/>
        <v>33.1788686521736</v>
      </c>
      <c r="N62" s="13">
        <f t="shared" si="7"/>
        <v>24.711996731877807</v>
      </c>
      <c r="O62" s="13">
        <f t="shared" si="7"/>
        <v>0</v>
      </c>
      <c r="P62" s="13">
        <f t="shared" si="7"/>
        <v>0</v>
      </c>
      <c r="Q62" s="13">
        <f t="shared" si="7"/>
        <v>9.391043208234132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22.724423006465603</v>
      </c>
      <c r="W62" s="13">
        <f t="shared" si="7"/>
        <v>43.00412292184258</v>
      </c>
      <c r="X62" s="13">
        <f t="shared" si="7"/>
        <v>0</v>
      </c>
      <c r="Y62" s="13">
        <f t="shared" si="7"/>
        <v>0</v>
      </c>
      <c r="Z62" s="14">
        <f t="shared" si="7"/>
        <v>43.605481399752904</v>
      </c>
    </row>
    <row r="63" spans="1:26" ht="13.5">
      <c r="A63" s="38" t="s">
        <v>108</v>
      </c>
      <c r="B63" s="12">
        <f t="shared" si="7"/>
        <v>75.04813938414026</v>
      </c>
      <c r="C63" s="12">
        <f t="shared" si="7"/>
        <v>0</v>
      </c>
      <c r="D63" s="3">
        <f t="shared" si="7"/>
        <v>80.00224184313997</v>
      </c>
      <c r="E63" s="13">
        <f t="shared" si="7"/>
        <v>68.56840798337758</v>
      </c>
      <c r="F63" s="13">
        <f t="shared" si="7"/>
        <v>26.007962384754958</v>
      </c>
      <c r="G63" s="13">
        <f t="shared" si="7"/>
        <v>36.329203730562504</v>
      </c>
      <c r="H63" s="13">
        <f t="shared" si="7"/>
        <v>28.444812495327483</v>
      </c>
      <c r="I63" s="13">
        <f t="shared" si="7"/>
        <v>30.31135869033902</v>
      </c>
      <c r="J63" s="13">
        <f t="shared" si="7"/>
        <v>33.62169625291486</v>
      </c>
      <c r="K63" s="13">
        <f t="shared" si="7"/>
        <v>36.54527479854238</v>
      </c>
      <c r="L63" s="13">
        <f t="shared" si="7"/>
        <v>30.95070622467319</v>
      </c>
      <c r="M63" s="13">
        <f t="shared" si="7"/>
        <v>33.712962154327485</v>
      </c>
      <c r="N63" s="13">
        <f t="shared" si="7"/>
        <v>28.42698337421517</v>
      </c>
      <c r="O63" s="13">
        <f t="shared" si="7"/>
        <v>0</v>
      </c>
      <c r="P63" s="13">
        <f t="shared" si="7"/>
        <v>0</v>
      </c>
      <c r="Q63" s="13">
        <f t="shared" si="7"/>
        <v>9.507839273361194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24.47730087806697</v>
      </c>
      <c r="W63" s="13">
        <f t="shared" si="7"/>
        <v>66.1776766074207</v>
      </c>
      <c r="X63" s="13">
        <f t="shared" si="7"/>
        <v>0</v>
      </c>
      <c r="Y63" s="13">
        <f t="shared" si="7"/>
        <v>0</v>
      </c>
      <c r="Z63" s="14">
        <f t="shared" si="7"/>
        <v>68.56840798337758</v>
      </c>
    </row>
    <row r="64" spans="1:26" ht="13.5">
      <c r="A64" s="38" t="s">
        <v>109</v>
      </c>
      <c r="B64" s="12">
        <f t="shared" si="7"/>
        <v>78.622955051854</v>
      </c>
      <c r="C64" s="12">
        <f t="shared" si="7"/>
        <v>0</v>
      </c>
      <c r="D64" s="3">
        <f t="shared" si="7"/>
        <v>79.99670637824656</v>
      </c>
      <c r="E64" s="13">
        <f t="shared" si="7"/>
        <v>0</v>
      </c>
      <c r="F64" s="13">
        <f t="shared" si="7"/>
        <v>29.208392885595448</v>
      </c>
      <c r="G64" s="13">
        <f t="shared" si="7"/>
        <v>38.130391216955026</v>
      </c>
      <c r="H64" s="13">
        <f t="shared" si="7"/>
        <v>30.485243240477043</v>
      </c>
      <c r="I64" s="13">
        <f t="shared" si="7"/>
        <v>32.58738208363813</v>
      </c>
      <c r="J64" s="13">
        <f t="shared" si="7"/>
        <v>38.39675139118665</v>
      </c>
      <c r="K64" s="13">
        <f t="shared" si="7"/>
        <v>37.81187651386289</v>
      </c>
      <c r="L64" s="13">
        <f t="shared" si="7"/>
        <v>30.61784538184099</v>
      </c>
      <c r="M64" s="13">
        <f t="shared" si="7"/>
        <v>35.61286858564409</v>
      </c>
      <c r="N64" s="13">
        <f t="shared" si="7"/>
        <v>28.42954737534041</v>
      </c>
      <c r="O64" s="13">
        <f t="shared" si="7"/>
        <v>0</v>
      </c>
      <c r="P64" s="13">
        <f t="shared" si="7"/>
        <v>0</v>
      </c>
      <c r="Q64" s="13">
        <f t="shared" si="7"/>
        <v>9.542881639221019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25.880811382779044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100</v>
      </c>
      <c r="C66" s="15">
        <f t="shared" si="7"/>
        <v>0</v>
      </c>
      <c r="D66" s="4">
        <f t="shared" si="7"/>
        <v>80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>
        <v>51998029</v>
      </c>
      <c r="C67" s="23"/>
      <c r="D67" s="24">
        <v>57124128</v>
      </c>
      <c r="E67" s="25">
        <v>53844327</v>
      </c>
      <c r="F67" s="25">
        <v>11754686</v>
      </c>
      <c r="G67" s="25">
        <v>4335468</v>
      </c>
      <c r="H67" s="25">
        <v>4567471</v>
      </c>
      <c r="I67" s="25">
        <v>20657625</v>
      </c>
      <c r="J67" s="25">
        <v>4368684</v>
      </c>
      <c r="K67" s="25">
        <v>4403825</v>
      </c>
      <c r="L67" s="25">
        <v>4165959</v>
      </c>
      <c r="M67" s="25">
        <v>12938468</v>
      </c>
      <c r="N67" s="25">
        <v>4210370</v>
      </c>
      <c r="O67" s="25">
        <v>4088390</v>
      </c>
      <c r="P67" s="25">
        <v>4128204</v>
      </c>
      <c r="Q67" s="25">
        <v>12426964</v>
      </c>
      <c r="R67" s="25"/>
      <c r="S67" s="25"/>
      <c r="T67" s="25"/>
      <c r="U67" s="25"/>
      <c r="V67" s="25">
        <v>46023057</v>
      </c>
      <c r="W67" s="25">
        <v>42843096</v>
      </c>
      <c r="X67" s="25"/>
      <c r="Y67" s="24"/>
      <c r="Z67" s="26">
        <v>53844327</v>
      </c>
    </row>
    <row r="68" spans="1:26" ht="13.5" hidden="1">
      <c r="A68" s="36" t="s">
        <v>31</v>
      </c>
      <c r="B68" s="18">
        <v>11870853</v>
      </c>
      <c r="C68" s="18"/>
      <c r="D68" s="19">
        <v>12628306</v>
      </c>
      <c r="E68" s="20">
        <v>12629771</v>
      </c>
      <c r="F68" s="20">
        <v>7942090</v>
      </c>
      <c r="G68" s="20">
        <v>566973</v>
      </c>
      <c r="H68" s="20">
        <v>573201</v>
      </c>
      <c r="I68" s="20">
        <v>9082264</v>
      </c>
      <c r="J68" s="20">
        <v>585785</v>
      </c>
      <c r="K68" s="20">
        <v>575087</v>
      </c>
      <c r="L68" s="20">
        <v>584118</v>
      </c>
      <c r="M68" s="20">
        <v>1744990</v>
      </c>
      <c r="N68" s="20">
        <v>573476</v>
      </c>
      <c r="O68" s="20">
        <v>586254</v>
      </c>
      <c r="P68" s="20">
        <v>511270</v>
      </c>
      <c r="Q68" s="20">
        <v>1671000</v>
      </c>
      <c r="R68" s="20"/>
      <c r="S68" s="20"/>
      <c r="T68" s="20"/>
      <c r="U68" s="20"/>
      <c r="V68" s="20">
        <v>12498254</v>
      </c>
      <c r="W68" s="20">
        <v>9471231</v>
      </c>
      <c r="X68" s="20"/>
      <c r="Y68" s="19"/>
      <c r="Z68" s="22">
        <v>12629771</v>
      </c>
    </row>
    <row r="69" spans="1:26" ht="13.5" hidden="1">
      <c r="A69" s="37" t="s">
        <v>32</v>
      </c>
      <c r="B69" s="18">
        <v>30855009</v>
      </c>
      <c r="C69" s="18"/>
      <c r="D69" s="19">
        <v>38599562</v>
      </c>
      <c r="E69" s="20">
        <v>32423300</v>
      </c>
      <c r="F69" s="20">
        <v>3073952</v>
      </c>
      <c r="G69" s="20">
        <v>3144812</v>
      </c>
      <c r="H69" s="20">
        <v>3234135</v>
      </c>
      <c r="I69" s="20">
        <v>9452899</v>
      </c>
      <c r="J69" s="20">
        <v>3053638</v>
      </c>
      <c r="K69" s="20">
        <v>3046768</v>
      </c>
      <c r="L69" s="20">
        <v>2819908</v>
      </c>
      <c r="M69" s="20">
        <v>8920314</v>
      </c>
      <c r="N69" s="20">
        <v>2947829</v>
      </c>
      <c r="O69" s="20">
        <v>2673553</v>
      </c>
      <c r="P69" s="20">
        <v>2545909</v>
      </c>
      <c r="Q69" s="20">
        <v>8167291</v>
      </c>
      <c r="R69" s="20"/>
      <c r="S69" s="20"/>
      <c r="T69" s="20"/>
      <c r="U69" s="20"/>
      <c r="V69" s="20">
        <v>26540504</v>
      </c>
      <c r="W69" s="20">
        <v>28949670</v>
      </c>
      <c r="X69" s="20"/>
      <c r="Y69" s="19"/>
      <c r="Z69" s="22">
        <v>32423300</v>
      </c>
    </row>
    <row r="70" spans="1:26" ht="13.5" hidden="1">
      <c r="A70" s="38" t="s">
        <v>106</v>
      </c>
      <c r="B70" s="18">
        <v>7764643</v>
      </c>
      <c r="C70" s="18"/>
      <c r="D70" s="19">
        <v>13925836</v>
      </c>
      <c r="E70" s="20">
        <v>4586372</v>
      </c>
      <c r="F70" s="20">
        <v>600036</v>
      </c>
      <c r="G70" s="20">
        <v>471146</v>
      </c>
      <c r="H70" s="20">
        <v>522105</v>
      </c>
      <c r="I70" s="20">
        <v>1593287</v>
      </c>
      <c r="J70" s="20">
        <v>513133</v>
      </c>
      <c r="K70" s="20">
        <v>435757</v>
      </c>
      <c r="L70" s="20">
        <v>346345</v>
      </c>
      <c r="M70" s="20">
        <v>1295235</v>
      </c>
      <c r="N70" s="20">
        <v>333267</v>
      </c>
      <c r="O70" s="20">
        <v>281777</v>
      </c>
      <c r="P70" s="20">
        <v>60069</v>
      </c>
      <c r="Q70" s="20">
        <v>675113</v>
      </c>
      <c r="R70" s="20"/>
      <c r="S70" s="20"/>
      <c r="T70" s="20"/>
      <c r="U70" s="20"/>
      <c r="V70" s="20">
        <v>3563635</v>
      </c>
      <c r="W70" s="20">
        <v>10444374</v>
      </c>
      <c r="X70" s="20"/>
      <c r="Y70" s="19"/>
      <c r="Z70" s="22">
        <v>4586372</v>
      </c>
    </row>
    <row r="71" spans="1:26" ht="13.5" hidden="1">
      <c r="A71" s="38" t="s">
        <v>107</v>
      </c>
      <c r="B71" s="18">
        <v>9275763</v>
      </c>
      <c r="C71" s="18"/>
      <c r="D71" s="19">
        <v>11229904</v>
      </c>
      <c r="E71" s="20">
        <v>12766739</v>
      </c>
      <c r="F71" s="20">
        <v>764334</v>
      </c>
      <c r="G71" s="20">
        <v>951533</v>
      </c>
      <c r="H71" s="20">
        <v>1002326</v>
      </c>
      <c r="I71" s="20">
        <v>2718193</v>
      </c>
      <c r="J71" s="20">
        <v>818253</v>
      </c>
      <c r="K71" s="20">
        <v>898059</v>
      </c>
      <c r="L71" s="20">
        <v>768830</v>
      </c>
      <c r="M71" s="20">
        <v>2485142</v>
      </c>
      <c r="N71" s="20">
        <v>881240</v>
      </c>
      <c r="O71" s="20">
        <v>681178</v>
      </c>
      <c r="P71" s="20">
        <v>756515</v>
      </c>
      <c r="Q71" s="20">
        <v>2318933</v>
      </c>
      <c r="R71" s="20"/>
      <c r="S71" s="20"/>
      <c r="T71" s="20"/>
      <c r="U71" s="20"/>
      <c r="V71" s="20">
        <v>7522268</v>
      </c>
      <c r="W71" s="20">
        <v>8422425</v>
      </c>
      <c r="X71" s="20"/>
      <c r="Y71" s="19"/>
      <c r="Z71" s="22">
        <v>12766739</v>
      </c>
    </row>
    <row r="72" spans="1:26" ht="13.5" hidden="1">
      <c r="A72" s="38" t="s">
        <v>108</v>
      </c>
      <c r="B72" s="18">
        <v>7152148</v>
      </c>
      <c r="C72" s="18"/>
      <c r="D72" s="19">
        <v>6958560</v>
      </c>
      <c r="E72" s="20">
        <v>7566171</v>
      </c>
      <c r="F72" s="20">
        <v>868584</v>
      </c>
      <c r="G72" s="20">
        <v>890804</v>
      </c>
      <c r="H72" s="20">
        <v>869445</v>
      </c>
      <c r="I72" s="20">
        <v>2628833</v>
      </c>
      <c r="J72" s="20">
        <v>877829</v>
      </c>
      <c r="K72" s="20">
        <v>869910</v>
      </c>
      <c r="L72" s="20">
        <v>862969</v>
      </c>
      <c r="M72" s="20">
        <v>2610708</v>
      </c>
      <c r="N72" s="20">
        <v>881402</v>
      </c>
      <c r="O72" s="20">
        <v>869919</v>
      </c>
      <c r="P72" s="20">
        <v>883936</v>
      </c>
      <c r="Q72" s="20">
        <v>2635257</v>
      </c>
      <c r="R72" s="20"/>
      <c r="S72" s="20"/>
      <c r="T72" s="20"/>
      <c r="U72" s="20"/>
      <c r="V72" s="20">
        <v>7874798</v>
      </c>
      <c r="W72" s="20">
        <v>5218920</v>
      </c>
      <c r="X72" s="20"/>
      <c r="Y72" s="19"/>
      <c r="Z72" s="22">
        <v>7566171</v>
      </c>
    </row>
    <row r="73" spans="1:26" ht="13.5" hidden="1">
      <c r="A73" s="38" t="s">
        <v>109</v>
      </c>
      <c r="B73" s="18">
        <v>6662455</v>
      </c>
      <c r="C73" s="18"/>
      <c r="D73" s="19">
        <v>6485262</v>
      </c>
      <c r="E73" s="20">
        <v>7504018</v>
      </c>
      <c r="F73" s="20">
        <v>840998</v>
      </c>
      <c r="G73" s="20">
        <v>831329</v>
      </c>
      <c r="H73" s="20">
        <v>840259</v>
      </c>
      <c r="I73" s="20">
        <v>2512586</v>
      </c>
      <c r="J73" s="20">
        <v>844423</v>
      </c>
      <c r="K73" s="20">
        <v>843042</v>
      </c>
      <c r="L73" s="20">
        <v>841764</v>
      </c>
      <c r="M73" s="20">
        <v>2529229</v>
      </c>
      <c r="N73" s="20">
        <v>851920</v>
      </c>
      <c r="O73" s="20">
        <v>840679</v>
      </c>
      <c r="P73" s="20">
        <v>845387</v>
      </c>
      <c r="Q73" s="20">
        <v>2537986</v>
      </c>
      <c r="R73" s="20"/>
      <c r="S73" s="20"/>
      <c r="T73" s="20"/>
      <c r="U73" s="20"/>
      <c r="V73" s="20">
        <v>7579801</v>
      </c>
      <c r="W73" s="20">
        <v>4863951</v>
      </c>
      <c r="X73" s="20"/>
      <c r="Y73" s="19"/>
      <c r="Z73" s="22">
        <v>7504018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>
        <v>2</v>
      </c>
      <c r="Q74" s="20">
        <v>2</v>
      </c>
      <c r="R74" s="20"/>
      <c r="S74" s="20"/>
      <c r="T74" s="20"/>
      <c r="U74" s="20"/>
      <c r="V74" s="20">
        <v>2</v>
      </c>
      <c r="W74" s="20"/>
      <c r="X74" s="20"/>
      <c r="Y74" s="19"/>
      <c r="Z74" s="22"/>
    </row>
    <row r="75" spans="1:26" ht="13.5" hidden="1">
      <c r="A75" s="39" t="s">
        <v>111</v>
      </c>
      <c r="B75" s="27">
        <v>9272167</v>
      </c>
      <c r="C75" s="27"/>
      <c r="D75" s="28">
        <v>5896260</v>
      </c>
      <c r="E75" s="29">
        <v>8791256</v>
      </c>
      <c r="F75" s="29">
        <v>738644</v>
      </c>
      <c r="G75" s="29">
        <v>623683</v>
      </c>
      <c r="H75" s="29">
        <v>760135</v>
      </c>
      <c r="I75" s="29">
        <v>2122462</v>
      </c>
      <c r="J75" s="29">
        <v>729261</v>
      </c>
      <c r="K75" s="29">
        <v>781970</v>
      </c>
      <c r="L75" s="29">
        <v>761933</v>
      </c>
      <c r="M75" s="29">
        <v>2273164</v>
      </c>
      <c r="N75" s="29">
        <v>689065</v>
      </c>
      <c r="O75" s="29">
        <v>828583</v>
      </c>
      <c r="P75" s="29">
        <v>1071025</v>
      </c>
      <c r="Q75" s="29">
        <v>2588673</v>
      </c>
      <c r="R75" s="29"/>
      <c r="S75" s="29"/>
      <c r="T75" s="29"/>
      <c r="U75" s="29"/>
      <c r="V75" s="29">
        <v>6984299</v>
      </c>
      <c r="W75" s="29">
        <v>4422195</v>
      </c>
      <c r="X75" s="29"/>
      <c r="Y75" s="28"/>
      <c r="Z75" s="30">
        <v>8791256</v>
      </c>
    </row>
    <row r="76" spans="1:26" ht="13.5" hidden="1">
      <c r="A76" s="41" t="s">
        <v>113</v>
      </c>
      <c r="B76" s="31">
        <v>42505795</v>
      </c>
      <c r="C76" s="31"/>
      <c r="D76" s="32">
        <v>45699325</v>
      </c>
      <c r="E76" s="33">
        <v>34597643</v>
      </c>
      <c r="F76" s="33">
        <v>1256208</v>
      </c>
      <c r="G76" s="33">
        <v>2073159</v>
      </c>
      <c r="H76" s="33">
        <v>1499153</v>
      </c>
      <c r="I76" s="33">
        <v>4828520</v>
      </c>
      <c r="J76" s="33">
        <v>2276743</v>
      </c>
      <c r="K76" s="33">
        <v>2054433</v>
      </c>
      <c r="L76" s="33">
        <v>1517254</v>
      </c>
      <c r="M76" s="33">
        <v>5848430</v>
      </c>
      <c r="N76" s="33">
        <v>998430</v>
      </c>
      <c r="O76" s="33"/>
      <c r="P76" s="33"/>
      <c r="Q76" s="33">
        <v>998430</v>
      </c>
      <c r="R76" s="33"/>
      <c r="S76" s="33"/>
      <c r="T76" s="33"/>
      <c r="U76" s="33"/>
      <c r="V76" s="33">
        <v>11675380</v>
      </c>
      <c r="W76" s="33">
        <v>21790598</v>
      </c>
      <c r="X76" s="33"/>
      <c r="Y76" s="32"/>
      <c r="Z76" s="34">
        <v>34597643</v>
      </c>
    </row>
    <row r="77" spans="1:26" ht="13.5" hidden="1">
      <c r="A77" s="36" t="s">
        <v>31</v>
      </c>
      <c r="B77" s="18">
        <v>12259011</v>
      </c>
      <c r="C77" s="18"/>
      <c r="D77" s="19">
        <v>10102645</v>
      </c>
      <c r="E77" s="20">
        <v>10102645</v>
      </c>
      <c r="F77" s="20">
        <v>377017</v>
      </c>
      <c r="G77" s="20">
        <v>887863</v>
      </c>
      <c r="H77" s="20">
        <v>574273</v>
      </c>
      <c r="I77" s="20">
        <v>1839153</v>
      </c>
      <c r="J77" s="20">
        <v>1127328</v>
      </c>
      <c r="K77" s="20">
        <v>697168</v>
      </c>
      <c r="L77" s="20">
        <v>370524</v>
      </c>
      <c r="M77" s="20">
        <v>2195020</v>
      </c>
      <c r="N77" s="20">
        <v>285912</v>
      </c>
      <c r="O77" s="20"/>
      <c r="P77" s="20"/>
      <c r="Q77" s="20">
        <v>285912</v>
      </c>
      <c r="R77" s="20"/>
      <c r="S77" s="20"/>
      <c r="T77" s="20"/>
      <c r="U77" s="20"/>
      <c r="V77" s="20">
        <v>4320085</v>
      </c>
      <c r="W77" s="20">
        <v>7068409</v>
      </c>
      <c r="X77" s="20"/>
      <c r="Y77" s="19"/>
      <c r="Z77" s="22">
        <v>10102645</v>
      </c>
    </row>
    <row r="78" spans="1:26" ht="13.5" hidden="1">
      <c r="A78" s="37" t="s">
        <v>32</v>
      </c>
      <c r="B78" s="18">
        <v>20974617</v>
      </c>
      <c r="C78" s="18"/>
      <c r="D78" s="19">
        <v>30879672</v>
      </c>
      <c r="E78" s="20">
        <v>24494998</v>
      </c>
      <c r="F78" s="20">
        <v>879191</v>
      </c>
      <c r="G78" s="20">
        <v>1185296</v>
      </c>
      <c r="H78" s="20">
        <v>924880</v>
      </c>
      <c r="I78" s="20">
        <v>2989367</v>
      </c>
      <c r="J78" s="20">
        <v>1149415</v>
      </c>
      <c r="K78" s="20">
        <v>1357265</v>
      </c>
      <c r="L78" s="20">
        <v>1146730</v>
      </c>
      <c r="M78" s="20">
        <v>3653410</v>
      </c>
      <c r="N78" s="20">
        <v>712518</v>
      </c>
      <c r="O78" s="20"/>
      <c r="P78" s="20"/>
      <c r="Q78" s="20">
        <v>712518</v>
      </c>
      <c r="R78" s="20"/>
      <c r="S78" s="20"/>
      <c r="T78" s="20"/>
      <c r="U78" s="20"/>
      <c r="V78" s="20">
        <v>7355295</v>
      </c>
      <c r="W78" s="20">
        <v>14722189</v>
      </c>
      <c r="X78" s="20"/>
      <c r="Y78" s="19"/>
      <c r="Z78" s="22">
        <v>24494998</v>
      </c>
    </row>
    <row r="79" spans="1:26" ht="13.5" hidden="1">
      <c r="A79" s="38" t="s">
        <v>106</v>
      </c>
      <c r="B79" s="18">
        <v>6539687</v>
      </c>
      <c r="C79" s="18"/>
      <c r="D79" s="19">
        <v>11140668</v>
      </c>
      <c r="E79" s="20">
        <v>8984000</v>
      </c>
      <c r="F79" s="20">
        <v>220298</v>
      </c>
      <c r="G79" s="20">
        <v>271199</v>
      </c>
      <c r="H79" s="20">
        <v>215171</v>
      </c>
      <c r="I79" s="20">
        <v>706668</v>
      </c>
      <c r="J79" s="20">
        <v>237643</v>
      </c>
      <c r="K79" s="20">
        <v>441555</v>
      </c>
      <c r="L79" s="20">
        <v>368792</v>
      </c>
      <c r="M79" s="20">
        <v>1047990</v>
      </c>
      <c r="N79" s="20">
        <v>1993</v>
      </c>
      <c r="O79" s="20"/>
      <c r="P79" s="20"/>
      <c r="Q79" s="20">
        <v>1993</v>
      </c>
      <c r="R79" s="20"/>
      <c r="S79" s="20"/>
      <c r="T79" s="20"/>
      <c r="U79" s="20"/>
      <c r="V79" s="20">
        <v>1756651</v>
      </c>
      <c r="W79" s="20">
        <v>5237810</v>
      </c>
      <c r="X79" s="20"/>
      <c r="Y79" s="19"/>
      <c r="Z79" s="22">
        <v>8984000</v>
      </c>
    </row>
    <row r="80" spans="1:26" ht="13.5" hidden="1">
      <c r="A80" s="38" t="s">
        <v>107</v>
      </c>
      <c r="B80" s="18">
        <v>3829157</v>
      </c>
      <c r="C80" s="18"/>
      <c r="D80" s="19">
        <v>8984004</v>
      </c>
      <c r="E80" s="20">
        <v>5566998</v>
      </c>
      <c r="F80" s="20">
        <v>187350</v>
      </c>
      <c r="G80" s="20">
        <v>273486</v>
      </c>
      <c r="H80" s="20">
        <v>206242</v>
      </c>
      <c r="I80" s="20">
        <v>667078</v>
      </c>
      <c r="J80" s="20">
        <v>292400</v>
      </c>
      <c r="K80" s="20">
        <v>279029</v>
      </c>
      <c r="L80" s="20">
        <v>253113</v>
      </c>
      <c r="M80" s="20">
        <v>824542</v>
      </c>
      <c r="N80" s="20">
        <v>217772</v>
      </c>
      <c r="O80" s="20"/>
      <c r="P80" s="20"/>
      <c r="Q80" s="20">
        <v>217772</v>
      </c>
      <c r="R80" s="20"/>
      <c r="S80" s="20"/>
      <c r="T80" s="20"/>
      <c r="U80" s="20"/>
      <c r="V80" s="20">
        <v>1709392</v>
      </c>
      <c r="W80" s="20">
        <v>3621990</v>
      </c>
      <c r="X80" s="20"/>
      <c r="Y80" s="19"/>
      <c r="Z80" s="22">
        <v>5566998</v>
      </c>
    </row>
    <row r="81" spans="1:26" ht="13.5" hidden="1">
      <c r="A81" s="38" t="s">
        <v>108</v>
      </c>
      <c r="B81" s="18">
        <v>5367554</v>
      </c>
      <c r="C81" s="18"/>
      <c r="D81" s="19">
        <v>5567004</v>
      </c>
      <c r="E81" s="20">
        <v>5188003</v>
      </c>
      <c r="F81" s="20">
        <v>225901</v>
      </c>
      <c r="G81" s="20">
        <v>323622</v>
      </c>
      <c r="H81" s="20">
        <v>247312</v>
      </c>
      <c r="I81" s="20">
        <v>796835</v>
      </c>
      <c r="J81" s="20">
        <v>295141</v>
      </c>
      <c r="K81" s="20">
        <v>317911</v>
      </c>
      <c r="L81" s="20">
        <v>267095</v>
      </c>
      <c r="M81" s="20">
        <v>880147</v>
      </c>
      <c r="N81" s="20">
        <v>250556</v>
      </c>
      <c r="O81" s="20"/>
      <c r="P81" s="20"/>
      <c r="Q81" s="20">
        <v>250556</v>
      </c>
      <c r="R81" s="20"/>
      <c r="S81" s="20"/>
      <c r="T81" s="20"/>
      <c r="U81" s="20"/>
      <c r="V81" s="20">
        <v>1927538</v>
      </c>
      <c r="W81" s="20">
        <v>3453760</v>
      </c>
      <c r="X81" s="20"/>
      <c r="Y81" s="19"/>
      <c r="Z81" s="22">
        <v>5188003</v>
      </c>
    </row>
    <row r="82" spans="1:26" ht="13.5" hidden="1">
      <c r="A82" s="38" t="s">
        <v>109</v>
      </c>
      <c r="B82" s="18">
        <v>5238219</v>
      </c>
      <c r="C82" s="18"/>
      <c r="D82" s="19">
        <v>5187996</v>
      </c>
      <c r="E82" s="20"/>
      <c r="F82" s="20">
        <v>245642</v>
      </c>
      <c r="G82" s="20">
        <v>316989</v>
      </c>
      <c r="H82" s="20">
        <v>256155</v>
      </c>
      <c r="I82" s="20">
        <v>818786</v>
      </c>
      <c r="J82" s="20">
        <v>324231</v>
      </c>
      <c r="K82" s="20">
        <v>318770</v>
      </c>
      <c r="L82" s="20">
        <v>257730</v>
      </c>
      <c r="M82" s="20">
        <v>900731</v>
      </c>
      <c r="N82" s="20">
        <v>242197</v>
      </c>
      <c r="O82" s="20"/>
      <c r="P82" s="20"/>
      <c r="Q82" s="20">
        <v>242197</v>
      </c>
      <c r="R82" s="20"/>
      <c r="S82" s="20"/>
      <c r="T82" s="20"/>
      <c r="U82" s="20"/>
      <c r="V82" s="20">
        <v>1961714</v>
      </c>
      <c r="W82" s="20"/>
      <c r="X82" s="20"/>
      <c r="Y82" s="19"/>
      <c r="Z82" s="22"/>
    </row>
    <row r="83" spans="1:26" ht="13.5" hidden="1">
      <c r="A83" s="38" t="s">
        <v>110</v>
      </c>
      <c r="B83" s="18"/>
      <c r="C83" s="18"/>
      <c r="D83" s="19"/>
      <c r="E83" s="20">
        <v>4755997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2408629</v>
      </c>
      <c r="X83" s="20"/>
      <c r="Y83" s="19"/>
      <c r="Z83" s="22">
        <v>4755997</v>
      </c>
    </row>
    <row r="84" spans="1:26" ht="13.5" hidden="1">
      <c r="A84" s="39" t="s">
        <v>111</v>
      </c>
      <c r="B84" s="27">
        <v>9272167</v>
      </c>
      <c r="C84" s="27"/>
      <c r="D84" s="28">
        <v>4717008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12791034</v>
      </c>
      <c r="C5" s="18">
        <v>0</v>
      </c>
      <c r="D5" s="58">
        <v>14714136</v>
      </c>
      <c r="E5" s="59">
        <v>14714136</v>
      </c>
      <c r="F5" s="59">
        <v>15161646</v>
      </c>
      <c r="G5" s="59">
        <v>-10716</v>
      </c>
      <c r="H5" s="59">
        <v>48298</v>
      </c>
      <c r="I5" s="59">
        <v>15199228</v>
      </c>
      <c r="J5" s="59">
        <v>18153</v>
      </c>
      <c r="K5" s="59">
        <v>-6049</v>
      </c>
      <c r="L5" s="59">
        <v>61683</v>
      </c>
      <c r="M5" s="59">
        <v>73787</v>
      </c>
      <c r="N5" s="59">
        <v>-430673</v>
      </c>
      <c r="O5" s="59">
        <v>42405</v>
      </c>
      <c r="P5" s="59">
        <v>13432</v>
      </c>
      <c r="Q5" s="59">
        <v>-374836</v>
      </c>
      <c r="R5" s="59">
        <v>0</v>
      </c>
      <c r="S5" s="59">
        <v>0</v>
      </c>
      <c r="T5" s="59">
        <v>0</v>
      </c>
      <c r="U5" s="59">
        <v>0</v>
      </c>
      <c r="V5" s="59">
        <v>14898179</v>
      </c>
      <c r="W5" s="59">
        <v>11035602</v>
      </c>
      <c r="X5" s="59">
        <v>3862577</v>
      </c>
      <c r="Y5" s="60">
        <v>35</v>
      </c>
      <c r="Z5" s="61">
        <v>14714136</v>
      </c>
    </row>
    <row r="6" spans="1:26" ht="13.5">
      <c r="A6" s="57" t="s">
        <v>32</v>
      </c>
      <c r="B6" s="18">
        <v>106224105</v>
      </c>
      <c r="C6" s="18">
        <v>0</v>
      </c>
      <c r="D6" s="58">
        <v>117093818</v>
      </c>
      <c r="E6" s="59">
        <v>117093818</v>
      </c>
      <c r="F6" s="59">
        <v>9900084</v>
      </c>
      <c r="G6" s="59">
        <v>10107939</v>
      </c>
      <c r="H6" s="59">
        <v>8790426</v>
      </c>
      <c r="I6" s="59">
        <v>28798449</v>
      </c>
      <c r="J6" s="59">
        <v>9385257</v>
      </c>
      <c r="K6" s="59">
        <v>8601121</v>
      </c>
      <c r="L6" s="59">
        <v>9169854</v>
      </c>
      <c r="M6" s="59">
        <v>27156232</v>
      </c>
      <c r="N6" s="59">
        <v>8201358</v>
      </c>
      <c r="O6" s="59">
        <v>10415749</v>
      </c>
      <c r="P6" s="59">
        <v>7767203</v>
      </c>
      <c r="Q6" s="59">
        <v>26384310</v>
      </c>
      <c r="R6" s="59">
        <v>0</v>
      </c>
      <c r="S6" s="59">
        <v>0</v>
      </c>
      <c r="T6" s="59">
        <v>0</v>
      </c>
      <c r="U6" s="59">
        <v>0</v>
      </c>
      <c r="V6" s="59">
        <v>82338991</v>
      </c>
      <c r="W6" s="59">
        <v>88845838</v>
      </c>
      <c r="X6" s="59">
        <v>-6506847</v>
      </c>
      <c r="Y6" s="60">
        <v>-7.32</v>
      </c>
      <c r="Z6" s="61">
        <v>117093818</v>
      </c>
    </row>
    <row r="7" spans="1:26" ht="13.5">
      <c r="A7" s="57" t="s">
        <v>33</v>
      </c>
      <c r="B7" s="18">
        <v>635007</v>
      </c>
      <c r="C7" s="18">
        <v>0</v>
      </c>
      <c r="D7" s="58">
        <v>400000</v>
      </c>
      <c r="E7" s="59">
        <v>400000</v>
      </c>
      <c r="F7" s="59">
        <v>1475</v>
      </c>
      <c r="G7" s="59">
        <v>235706</v>
      </c>
      <c r="H7" s="59">
        <v>90140</v>
      </c>
      <c r="I7" s="59">
        <v>327321</v>
      </c>
      <c r="J7" s="59">
        <v>69964</v>
      </c>
      <c r="K7" s="59">
        <v>4912</v>
      </c>
      <c r="L7" s="59">
        <v>40814</v>
      </c>
      <c r="M7" s="59">
        <v>115690</v>
      </c>
      <c r="N7" s="59">
        <v>116670</v>
      </c>
      <c r="O7" s="59">
        <v>596</v>
      </c>
      <c r="P7" s="59">
        <v>66599</v>
      </c>
      <c r="Q7" s="59">
        <v>183865</v>
      </c>
      <c r="R7" s="59">
        <v>0</v>
      </c>
      <c r="S7" s="59">
        <v>0</v>
      </c>
      <c r="T7" s="59">
        <v>0</v>
      </c>
      <c r="U7" s="59">
        <v>0</v>
      </c>
      <c r="V7" s="59">
        <v>626876</v>
      </c>
      <c r="W7" s="59">
        <v>299997</v>
      </c>
      <c r="X7" s="59">
        <v>326879</v>
      </c>
      <c r="Y7" s="60">
        <v>108.96</v>
      </c>
      <c r="Z7" s="61">
        <v>400000</v>
      </c>
    </row>
    <row r="8" spans="1:26" ht="13.5">
      <c r="A8" s="57" t="s">
        <v>34</v>
      </c>
      <c r="B8" s="18">
        <v>70557924</v>
      </c>
      <c r="C8" s="18">
        <v>0</v>
      </c>
      <c r="D8" s="58">
        <v>72471600</v>
      </c>
      <c r="E8" s="59">
        <v>72471600</v>
      </c>
      <c r="F8" s="59">
        <v>1000000</v>
      </c>
      <c r="G8" s="59">
        <v>5847826</v>
      </c>
      <c r="H8" s="59">
        <v>0</v>
      </c>
      <c r="I8" s="59">
        <v>6847826</v>
      </c>
      <c r="J8" s="59">
        <v>7514136</v>
      </c>
      <c r="K8" s="59">
        <v>973088</v>
      </c>
      <c r="L8" s="59">
        <v>6616000</v>
      </c>
      <c r="M8" s="59">
        <v>15103224</v>
      </c>
      <c r="N8" s="59">
        <v>9661035</v>
      </c>
      <c r="O8" s="59">
        <v>197314</v>
      </c>
      <c r="P8" s="59">
        <v>9374918</v>
      </c>
      <c r="Q8" s="59">
        <v>19233267</v>
      </c>
      <c r="R8" s="59">
        <v>0</v>
      </c>
      <c r="S8" s="59">
        <v>0</v>
      </c>
      <c r="T8" s="59">
        <v>0</v>
      </c>
      <c r="U8" s="59">
        <v>0</v>
      </c>
      <c r="V8" s="59">
        <v>41184317</v>
      </c>
      <c r="W8" s="59">
        <v>72471600</v>
      </c>
      <c r="X8" s="59">
        <v>-31287283</v>
      </c>
      <c r="Y8" s="60">
        <v>-43.17</v>
      </c>
      <c r="Z8" s="61">
        <v>72471600</v>
      </c>
    </row>
    <row r="9" spans="1:26" ht="13.5">
      <c r="A9" s="57" t="s">
        <v>35</v>
      </c>
      <c r="B9" s="18">
        <v>27146605</v>
      </c>
      <c r="C9" s="18">
        <v>0</v>
      </c>
      <c r="D9" s="58">
        <v>27970295</v>
      </c>
      <c r="E9" s="59">
        <v>27970295</v>
      </c>
      <c r="F9" s="59">
        <v>2142396</v>
      </c>
      <c r="G9" s="59">
        <v>2090745</v>
      </c>
      <c r="H9" s="59">
        <v>2177516</v>
      </c>
      <c r="I9" s="59">
        <v>6410657</v>
      </c>
      <c r="J9" s="59">
        <v>2198685</v>
      </c>
      <c r="K9" s="59">
        <v>2304335</v>
      </c>
      <c r="L9" s="59">
        <v>2580912</v>
      </c>
      <c r="M9" s="59">
        <v>7083932</v>
      </c>
      <c r="N9" s="59">
        <v>2589714</v>
      </c>
      <c r="O9" s="59">
        <v>2700762</v>
      </c>
      <c r="P9" s="59">
        <v>2776703</v>
      </c>
      <c r="Q9" s="59">
        <v>8067179</v>
      </c>
      <c r="R9" s="59">
        <v>0</v>
      </c>
      <c r="S9" s="59">
        <v>0</v>
      </c>
      <c r="T9" s="59">
        <v>0</v>
      </c>
      <c r="U9" s="59">
        <v>0</v>
      </c>
      <c r="V9" s="59">
        <v>21561768</v>
      </c>
      <c r="W9" s="59">
        <v>20982710</v>
      </c>
      <c r="X9" s="59">
        <v>579058</v>
      </c>
      <c r="Y9" s="60">
        <v>2.76</v>
      </c>
      <c r="Z9" s="61">
        <v>27970295</v>
      </c>
    </row>
    <row r="10" spans="1:26" ht="25.5">
      <c r="A10" s="62" t="s">
        <v>98</v>
      </c>
      <c r="B10" s="63">
        <f>SUM(B5:B9)</f>
        <v>217354675</v>
      </c>
      <c r="C10" s="63">
        <f>SUM(C5:C9)</f>
        <v>0</v>
      </c>
      <c r="D10" s="64">
        <f aca="true" t="shared" si="0" ref="D10:Z10">SUM(D5:D9)</f>
        <v>232649849</v>
      </c>
      <c r="E10" s="65">
        <f t="shared" si="0"/>
        <v>232649849</v>
      </c>
      <c r="F10" s="65">
        <f t="shared" si="0"/>
        <v>28205601</v>
      </c>
      <c r="G10" s="65">
        <f t="shared" si="0"/>
        <v>18271500</v>
      </c>
      <c r="H10" s="65">
        <f t="shared" si="0"/>
        <v>11106380</v>
      </c>
      <c r="I10" s="65">
        <f t="shared" si="0"/>
        <v>57583481</v>
      </c>
      <c r="J10" s="65">
        <f t="shared" si="0"/>
        <v>19186195</v>
      </c>
      <c r="K10" s="65">
        <f t="shared" si="0"/>
        <v>11877407</v>
      </c>
      <c r="L10" s="65">
        <f t="shared" si="0"/>
        <v>18469263</v>
      </c>
      <c r="M10" s="65">
        <f t="shared" si="0"/>
        <v>49532865</v>
      </c>
      <c r="N10" s="65">
        <f t="shared" si="0"/>
        <v>20138104</v>
      </c>
      <c r="O10" s="65">
        <f t="shared" si="0"/>
        <v>13356826</v>
      </c>
      <c r="P10" s="65">
        <f t="shared" si="0"/>
        <v>19998855</v>
      </c>
      <c r="Q10" s="65">
        <f t="shared" si="0"/>
        <v>53493785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160610131</v>
      </c>
      <c r="W10" s="65">
        <f t="shared" si="0"/>
        <v>193635747</v>
      </c>
      <c r="X10" s="65">
        <f t="shared" si="0"/>
        <v>-33025616</v>
      </c>
      <c r="Y10" s="66">
        <f>+IF(W10&lt;&gt;0,(X10/W10)*100,0)</f>
        <v>-17.055536754791458</v>
      </c>
      <c r="Z10" s="67">
        <f t="shared" si="0"/>
        <v>232649849</v>
      </c>
    </row>
    <row r="11" spans="1:26" ht="13.5">
      <c r="A11" s="57" t="s">
        <v>36</v>
      </c>
      <c r="B11" s="18">
        <v>78119377</v>
      </c>
      <c r="C11" s="18">
        <v>0</v>
      </c>
      <c r="D11" s="58">
        <v>81265036</v>
      </c>
      <c r="E11" s="59">
        <v>81265036</v>
      </c>
      <c r="F11" s="59">
        <v>6609967</v>
      </c>
      <c r="G11" s="59">
        <v>6547088</v>
      </c>
      <c r="H11" s="59">
        <v>6399401</v>
      </c>
      <c r="I11" s="59">
        <v>19556456</v>
      </c>
      <c r="J11" s="59">
        <v>5823204</v>
      </c>
      <c r="K11" s="59">
        <v>7320453</v>
      </c>
      <c r="L11" s="59">
        <v>6453746</v>
      </c>
      <c r="M11" s="59">
        <v>19597403</v>
      </c>
      <c r="N11" s="59">
        <v>6430798</v>
      </c>
      <c r="O11" s="59">
        <v>6820929</v>
      </c>
      <c r="P11" s="59">
        <v>7369599</v>
      </c>
      <c r="Q11" s="59">
        <v>20621326</v>
      </c>
      <c r="R11" s="59">
        <v>0</v>
      </c>
      <c r="S11" s="59">
        <v>0</v>
      </c>
      <c r="T11" s="59">
        <v>0</v>
      </c>
      <c r="U11" s="59">
        <v>0</v>
      </c>
      <c r="V11" s="59">
        <v>59775185</v>
      </c>
      <c r="W11" s="59">
        <v>63350550</v>
      </c>
      <c r="X11" s="59">
        <v>-3575365</v>
      </c>
      <c r="Y11" s="60">
        <v>-5.64</v>
      </c>
      <c r="Z11" s="61">
        <v>81265036</v>
      </c>
    </row>
    <row r="12" spans="1:26" ht="13.5">
      <c r="A12" s="57" t="s">
        <v>37</v>
      </c>
      <c r="B12" s="18">
        <v>5933234</v>
      </c>
      <c r="C12" s="18">
        <v>0</v>
      </c>
      <c r="D12" s="58">
        <v>6055116</v>
      </c>
      <c r="E12" s="59">
        <v>6055116</v>
      </c>
      <c r="F12" s="59">
        <v>487336</v>
      </c>
      <c r="G12" s="59">
        <v>487337</v>
      </c>
      <c r="H12" s="59">
        <v>487337</v>
      </c>
      <c r="I12" s="59">
        <v>1462010</v>
      </c>
      <c r="J12" s="59">
        <v>487337</v>
      </c>
      <c r="K12" s="59">
        <v>486102</v>
      </c>
      <c r="L12" s="59">
        <v>1017673</v>
      </c>
      <c r="M12" s="59">
        <v>1991112</v>
      </c>
      <c r="N12" s="59">
        <v>482265</v>
      </c>
      <c r="O12" s="59">
        <v>510466</v>
      </c>
      <c r="P12" s="59">
        <v>532520</v>
      </c>
      <c r="Q12" s="59">
        <v>1525251</v>
      </c>
      <c r="R12" s="59">
        <v>0</v>
      </c>
      <c r="S12" s="59">
        <v>0</v>
      </c>
      <c r="T12" s="59">
        <v>0</v>
      </c>
      <c r="U12" s="59">
        <v>0</v>
      </c>
      <c r="V12" s="59">
        <v>4978373</v>
      </c>
      <c r="W12" s="59">
        <v>4817070</v>
      </c>
      <c r="X12" s="59">
        <v>161303</v>
      </c>
      <c r="Y12" s="60">
        <v>3.35</v>
      </c>
      <c r="Z12" s="61">
        <v>6055116</v>
      </c>
    </row>
    <row r="13" spans="1:26" ht="13.5">
      <c r="A13" s="57" t="s">
        <v>99</v>
      </c>
      <c r="B13" s="18">
        <v>51684974</v>
      </c>
      <c r="C13" s="18">
        <v>0</v>
      </c>
      <c r="D13" s="58">
        <v>5032167</v>
      </c>
      <c r="E13" s="59">
        <v>5032167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3774123</v>
      </c>
      <c r="X13" s="59">
        <v>-3774123</v>
      </c>
      <c r="Y13" s="60">
        <v>-100</v>
      </c>
      <c r="Z13" s="61">
        <v>5032167</v>
      </c>
    </row>
    <row r="14" spans="1:26" ht="13.5">
      <c r="A14" s="57" t="s">
        <v>38</v>
      </c>
      <c r="B14" s="18">
        <v>18467206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45272342</v>
      </c>
      <c r="C15" s="18">
        <v>0</v>
      </c>
      <c r="D15" s="58">
        <v>45570300</v>
      </c>
      <c r="E15" s="59">
        <v>45570300</v>
      </c>
      <c r="F15" s="59">
        <v>5262266</v>
      </c>
      <c r="G15" s="59">
        <v>52483</v>
      </c>
      <c r="H15" s="59">
        <v>69193</v>
      </c>
      <c r="I15" s="59">
        <v>5383942</v>
      </c>
      <c r="J15" s="59">
        <v>3209966</v>
      </c>
      <c r="K15" s="59">
        <v>8204770</v>
      </c>
      <c r="L15" s="59">
        <v>130086</v>
      </c>
      <c r="M15" s="59">
        <v>11544822</v>
      </c>
      <c r="N15" s="59">
        <v>5634177</v>
      </c>
      <c r="O15" s="59">
        <v>2995151</v>
      </c>
      <c r="P15" s="59">
        <v>2949289</v>
      </c>
      <c r="Q15" s="59">
        <v>11578617</v>
      </c>
      <c r="R15" s="59">
        <v>0</v>
      </c>
      <c r="S15" s="59">
        <v>0</v>
      </c>
      <c r="T15" s="59">
        <v>0</v>
      </c>
      <c r="U15" s="59">
        <v>0</v>
      </c>
      <c r="V15" s="59">
        <v>28507381</v>
      </c>
      <c r="W15" s="59">
        <v>34177725</v>
      </c>
      <c r="X15" s="59">
        <v>-5670344</v>
      </c>
      <c r="Y15" s="60">
        <v>-16.59</v>
      </c>
      <c r="Z15" s="61">
        <v>45570300</v>
      </c>
    </row>
    <row r="16" spans="1:26" ht="13.5">
      <c r="A16" s="68" t="s">
        <v>40</v>
      </c>
      <c r="B16" s="18">
        <v>2097642</v>
      </c>
      <c r="C16" s="18">
        <v>0</v>
      </c>
      <c r="D16" s="58">
        <v>0</v>
      </c>
      <c r="E16" s="59">
        <v>0</v>
      </c>
      <c r="F16" s="59">
        <v>-26658</v>
      </c>
      <c r="G16" s="59">
        <v>178815</v>
      </c>
      <c r="H16" s="59">
        <v>122366</v>
      </c>
      <c r="I16" s="59">
        <v>274523</v>
      </c>
      <c r="J16" s="59">
        <v>-27705</v>
      </c>
      <c r="K16" s="59">
        <v>345690</v>
      </c>
      <c r="L16" s="59">
        <v>62261</v>
      </c>
      <c r="M16" s="59">
        <v>380246</v>
      </c>
      <c r="N16" s="59">
        <v>96391</v>
      </c>
      <c r="O16" s="59">
        <v>150460</v>
      </c>
      <c r="P16" s="59">
        <v>54004</v>
      </c>
      <c r="Q16" s="59">
        <v>300855</v>
      </c>
      <c r="R16" s="59">
        <v>0</v>
      </c>
      <c r="S16" s="59">
        <v>0</v>
      </c>
      <c r="T16" s="59">
        <v>0</v>
      </c>
      <c r="U16" s="59">
        <v>0</v>
      </c>
      <c r="V16" s="59">
        <v>955624</v>
      </c>
      <c r="W16" s="59"/>
      <c r="X16" s="59">
        <v>955624</v>
      </c>
      <c r="Y16" s="60">
        <v>0</v>
      </c>
      <c r="Z16" s="61">
        <v>0</v>
      </c>
    </row>
    <row r="17" spans="1:26" ht="13.5">
      <c r="A17" s="57" t="s">
        <v>41</v>
      </c>
      <c r="B17" s="18">
        <v>88295875</v>
      </c>
      <c r="C17" s="18">
        <v>0</v>
      </c>
      <c r="D17" s="58">
        <v>85198646</v>
      </c>
      <c r="E17" s="59">
        <v>85198646</v>
      </c>
      <c r="F17" s="59">
        <v>1977102</v>
      </c>
      <c r="G17" s="59">
        <v>1757209</v>
      </c>
      <c r="H17" s="59">
        <v>2531141</v>
      </c>
      <c r="I17" s="59">
        <v>6265452</v>
      </c>
      <c r="J17" s="59">
        <v>5242782</v>
      </c>
      <c r="K17" s="59">
        <v>5542410</v>
      </c>
      <c r="L17" s="59">
        <v>2864750</v>
      </c>
      <c r="M17" s="59">
        <v>13649942</v>
      </c>
      <c r="N17" s="59">
        <v>4316498</v>
      </c>
      <c r="O17" s="59">
        <v>6348704</v>
      </c>
      <c r="P17" s="59">
        <v>4372928</v>
      </c>
      <c r="Q17" s="59">
        <v>15038130</v>
      </c>
      <c r="R17" s="59">
        <v>0</v>
      </c>
      <c r="S17" s="59">
        <v>0</v>
      </c>
      <c r="T17" s="59">
        <v>0</v>
      </c>
      <c r="U17" s="59">
        <v>0</v>
      </c>
      <c r="V17" s="59">
        <v>34953524</v>
      </c>
      <c r="W17" s="59">
        <v>59284656</v>
      </c>
      <c r="X17" s="59">
        <v>-24331132</v>
      </c>
      <c r="Y17" s="60">
        <v>-41.04</v>
      </c>
      <c r="Z17" s="61">
        <v>85198646</v>
      </c>
    </row>
    <row r="18" spans="1:26" ht="13.5">
      <c r="A18" s="69" t="s">
        <v>42</v>
      </c>
      <c r="B18" s="70">
        <f>SUM(B11:B17)</f>
        <v>289870650</v>
      </c>
      <c r="C18" s="70">
        <f>SUM(C11:C17)</f>
        <v>0</v>
      </c>
      <c r="D18" s="71">
        <f aca="true" t="shared" si="1" ref="D18:Z18">SUM(D11:D17)</f>
        <v>223121265</v>
      </c>
      <c r="E18" s="72">
        <f t="shared" si="1"/>
        <v>223121265</v>
      </c>
      <c r="F18" s="72">
        <f t="shared" si="1"/>
        <v>14310013</v>
      </c>
      <c r="G18" s="72">
        <f t="shared" si="1"/>
        <v>9022932</v>
      </c>
      <c r="H18" s="72">
        <f t="shared" si="1"/>
        <v>9609438</v>
      </c>
      <c r="I18" s="72">
        <f t="shared" si="1"/>
        <v>32942383</v>
      </c>
      <c r="J18" s="72">
        <f t="shared" si="1"/>
        <v>14735584</v>
      </c>
      <c r="K18" s="72">
        <f t="shared" si="1"/>
        <v>21899425</v>
      </c>
      <c r="L18" s="72">
        <f t="shared" si="1"/>
        <v>10528516</v>
      </c>
      <c r="M18" s="72">
        <f t="shared" si="1"/>
        <v>47163525</v>
      </c>
      <c r="N18" s="72">
        <f t="shared" si="1"/>
        <v>16960129</v>
      </c>
      <c r="O18" s="72">
        <f t="shared" si="1"/>
        <v>16825710</v>
      </c>
      <c r="P18" s="72">
        <f t="shared" si="1"/>
        <v>15278340</v>
      </c>
      <c r="Q18" s="72">
        <f t="shared" si="1"/>
        <v>49064179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129170087</v>
      </c>
      <c r="W18" s="72">
        <f t="shared" si="1"/>
        <v>165404124</v>
      </c>
      <c r="X18" s="72">
        <f t="shared" si="1"/>
        <v>-36234037</v>
      </c>
      <c r="Y18" s="66">
        <f>+IF(W18&lt;&gt;0,(X18/W18)*100,0)</f>
        <v>-21.906368549795047</v>
      </c>
      <c r="Z18" s="73">
        <f t="shared" si="1"/>
        <v>223121265</v>
      </c>
    </row>
    <row r="19" spans="1:26" ht="13.5">
      <c r="A19" s="69" t="s">
        <v>43</v>
      </c>
      <c r="B19" s="74">
        <f>+B10-B18</f>
        <v>-72515975</v>
      </c>
      <c r="C19" s="74">
        <f>+C10-C18</f>
        <v>0</v>
      </c>
      <c r="D19" s="75">
        <f aca="true" t="shared" si="2" ref="D19:Z19">+D10-D18</f>
        <v>9528584</v>
      </c>
      <c r="E19" s="76">
        <f t="shared" si="2"/>
        <v>9528584</v>
      </c>
      <c r="F19" s="76">
        <f t="shared" si="2"/>
        <v>13895588</v>
      </c>
      <c r="G19" s="76">
        <f t="shared" si="2"/>
        <v>9248568</v>
      </c>
      <c r="H19" s="76">
        <f t="shared" si="2"/>
        <v>1496942</v>
      </c>
      <c r="I19" s="76">
        <f t="shared" si="2"/>
        <v>24641098</v>
      </c>
      <c r="J19" s="76">
        <f t="shared" si="2"/>
        <v>4450611</v>
      </c>
      <c r="K19" s="76">
        <f t="shared" si="2"/>
        <v>-10022018</v>
      </c>
      <c r="L19" s="76">
        <f t="shared" si="2"/>
        <v>7940747</v>
      </c>
      <c r="M19" s="76">
        <f t="shared" si="2"/>
        <v>2369340</v>
      </c>
      <c r="N19" s="76">
        <f t="shared" si="2"/>
        <v>3177975</v>
      </c>
      <c r="O19" s="76">
        <f t="shared" si="2"/>
        <v>-3468884</v>
      </c>
      <c r="P19" s="76">
        <f t="shared" si="2"/>
        <v>4720515</v>
      </c>
      <c r="Q19" s="76">
        <f t="shared" si="2"/>
        <v>4429606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31440044</v>
      </c>
      <c r="W19" s="76">
        <f>IF(E10=E18,0,W10-W18)</f>
        <v>28231623</v>
      </c>
      <c r="X19" s="76">
        <f t="shared" si="2"/>
        <v>3208421</v>
      </c>
      <c r="Y19" s="77">
        <f>+IF(W19&lt;&gt;0,(X19/W19)*100,0)</f>
        <v>11.364635324012367</v>
      </c>
      <c r="Z19" s="78">
        <f t="shared" si="2"/>
        <v>9528584</v>
      </c>
    </row>
    <row r="20" spans="1:26" ht="13.5">
      <c r="A20" s="57" t="s">
        <v>44</v>
      </c>
      <c r="B20" s="18">
        <v>68046925</v>
      </c>
      <c r="C20" s="18">
        <v>0</v>
      </c>
      <c r="D20" s="58">
        <v>45064400</v>
      </c>
      <c r="E20" s="59">
        <v>45064400</v>
      </c>
      <c r="F20" s="59">
        <v>0</v>
      </c>
      <c r="G20" s="59">
        <v>1397436</v>
      </c>
      <c r="H20" s="59">
        <v>0</v>
      </c>
      <c r="I20" s="59">
        <v>1397436</v>
      </c>
      <c r="J20" s="59">
        <v>2134393</v>
      </c>
      <c r="K20" s="59">
        <v>68470</v>
      </c>
      <c r="L20" s="59">
        <v>4656226</v>
      </c>
      <c r="M20" s="59">
        <v>6859089</v>
      </c>
      <c r="N20" s="59">
        <v>0</v>
      </c>
      <c r="O20" s="59">
        <v>0</v>
      </c>
      <c r="P20" s="59">
        <v>1892312</v>
      </c>
      <c r="Q20" s="59">
        <v>1892312</v>
      </c>
      <c r="R20" s="59">
        <v>0</v>
      </c>
      <c r="S20" s="59">
        <v>0</v>
      </c>
      <c r="T20" s="59">
        <v>0</v>
      </c>
      <c r="U20" s="59">
        <v>0</v>
      </c>
      <c r="V20" s="59">
        <v>10148837</v>
      </c>
      <c r="W20" s="59">
        <v>34239399</v>
      </c>
      <c r="X20" s="59">
        <v>-24090562</v>
      </c>
      <c r="Y20" s="60">
        <v>-70.36</v>
      </c>
      <c r="Z20" s="61">
        <v>45064400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-4469050</v>
      </c>
      <c r="C22" s="85">
        <f>SUM(C19:C21)</f>
        <v>0</v>
      </c>
      <c r="D22" s="86">
        <f aca="true" t="shared" si="3" ref="D22:Z22">SUM(D19:D21)</f>
        <v>54592984</v>
      </c>
      <c r="E22" s="87">
        <f t="shared" si="3"/>
        <v>54592984</v>
      </c>
      <c r="F22" s="87">
        <f t="shared" si="3"/>
        <v>13895588</v>
      </c>
      <c r="G22" s="87">
        <f t="shared" si="3"/>
        <v>10646004</v>
      </c>
      <c r="H22" s="87">
        <f t="shared" si="3"/>
        <v>1496942</v>
      </c>
      <c r="I22" s="87">
        <f t="shared" si="3"/>
        <v>26038534</v>
      </c>
      <c r="J22" s="87">
        <f t="shared" si="3"/>
        <v>6585004</v>
      </c>
      <c r="K22" s="87">
        <f t="shared" si="3"/>
        <v>-9953548</v>
      </c>
      <c r="L22" s="87">
        <f t="shared" si="3"/>
        <v>12596973</v>
      </c>
      <c r="M22" s="87">
        <f t="shared" si="3"/>
        <v>9228429</v>
      </c>
      <c r="N22" s="87">
        <f t="shared" si="3"/>
        <v>3177975</v>
      </c>
      <c r="O22" s="87">
        <f t="shared" si="3"/>
        <v>-3468884</v>
      </c>
      <c r="P22" s="87">
        <f t="shared" si="3"/>
        <v>6612827</v>
      </c>
      <c r="Q22" s="87">
        <f t="shared" si="3"/>
        <v>6321918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41588881</v>
      </c>
      <c r="W22" s="87">
        <f t="shared" si="3"/>
        <v>62471022</v>
      </c>
      <c r="X22" s="87">
        <f t="shared" si="3"/>
        <v>-20882141</v>
      </c>
      <c r="Y22" s="88">
        <f>+IF(W22&lt;&gt;0,(X22/W22)*100,0)</f>
        <v>-33.42692392642464</v>
      </c>
      <c r="Z22" s="89">
        <f t="shared" si="3"/>
        <v>54592984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-4469050</v>
      </c>
      <c r="C24" s="74">
        <f>SUM(C22:C23)</f>
        <v>0</v>
      </c>
      <c r="D24" s="75">
        <f aca="true" t="shared" si="4" ref="D24:Z24">SUM(D22:D23)</f>
        <v>54592984</v>
      </c>
      <c r="E24" s="76">
        <f t="shared" si="4"/>
        <v>54592984</v>
      </c>
      <c r="F24" s="76">
        <f t="shared" si="4"/>
        <v>13895588</v>
      </c>
      <c r="G24" s="76">
        <f t="shared" si="4"/>
        <v>10646004</v>
      </c>
      <c r="H24" s="76">
        <f t="shared" si="4"/>
        <v>1496942</v>
      </c>
      <c r="I24" s="76">
        <f t="shared" si="4"/>
        <v>26038534</v>
      </c>
      <c r="J24" s="76">
        <f t="shared" si="4"/>
        <v>6585004</v>
      </c>
      <c r="K24" s="76">
        <f t="shared" si="4"/>
        <v>-9953548</v>
      </c>
      <c r="L24" s="76">
        <f t="shared" si="4"/>
        <v>12596973</v>
      </c>
      <c r="M24" s="76">
        <f t="shared" si="4"/>
        <v>9228429</v>
      </c>
      <c r="N24" s="76">
        <f t="shared" si="4"/>
        <v>3177975</v>
      </c>
      <c r="O24" s="76">
        <f t="shared" si="4"/>
        <v>-3468884</v>
      </c>
      <c r="P24" s="76">
        <f t="shared" si="4"/>
        <v>6612827</v>
      </c>
      <c r="Q24" s="76">
        <f t="shared" si="4"/>
        <v>6321918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41588881</v>
      </c>
      <c r="W24" s="76">
        <f t="shared" si="4"/>
        <v>62471022</v>
      </c>
      <c r="X24" s="76">
        <f t="shared" si="4"/>
        <v>-20882141</v>
      </c>
      <c r="Y24" s="77">
        <f>+IF(W24&lt;&gt;0,(X24/W24)*100,0)</f>
        <v>-33.42692392642464</v>
      </c>
      <c r="Z24" s="78">
        <f t="shared" si="4"/>
        <v>54592984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65918367</v>
      </c>
      <c r="C27" s="21">
        <v>0</v>
      </c>
      <c r="D27" s="98">
        <v>46964400</v>
      </c>
      <c r="E27" s="99">
        <v>34914489</v>
      </c>
      <c r="F27" s="99">
        <v>594066</v>
      </c>
      <c r="G27" s="99">
        <v>2221672</v>
      </c>
      <c r="H27" s="99">
        <v>2211885</v>
      </c>
      <c r="I27" s="99">
        <v>5027623</v>
      </c>
      <c r="J27" s="99">
        <v>1407343</v>
      </c>
      <c r="K27" s="99">
        <v>4927115</v>
      </c>
      <c r="L27" s="99">
        <v>1550527</v>
      </c>
      <c r="M27" s="99">
        <v>7884985</v>
      </c>
      <c r="N27" s="99">
        <v>1225116</v>
      </c>
      <c r="O27" s="99">
        <v>455111</v>
      </c>
      <c r="P27" s="99">
        <v>4699228</v>
      </c>
      <c r="Q27" s="99">
        <v>6379455</v>
      </c>
      <c r="R27" s="99">
        <v>0</v>
      </c>
      <c r="S27" s="99">
        <v>0</v>
      </c>
      <c r="T27" s="99">
        <v>0</v>
      </c>
      <c r="U27" s="99">
        <v>0</v>
      </c>
      <c r="V27" s="99">
        <v>19292063</v>
      </c>
      <c r="W27" s="99">
        <v>26185867</v>
      </c>
      <c r="X27" s="99">
        <v>-6893804</v>
      </c>
      <c r="Y27" s="100">
        <v>-26.33</v>
      </c>
      <c r="Z27" s="101">
        <v>34914489</v>
      </c>
    </row>
    <row r="28" spans="1:26" ht="13.5">
      <c r="A28" s="102" t="s">
        <v>44</v>
      </c>
      <c r="B28" s="18">
        <v>65086285</v>
      </c>
      <c r="C28" s="18">
        <v>0</v>
      </c>
      <c r="D28" s="58">
        <v>45064400</v>
      </c>
      <c r="E28" s="59">
        <v>32705809</v>
      </c>
      <c r="F28" s="59">
        <v>568068</v>
      </c>
      <c r="G28" s="59">
        <v>2221672</v>
      </c>
      <c r="H28" s="59">
        <v>2145097</v>
      </c>
      <c r="I28" s="59">
        <v>4934837</v>
      </c>
      <c r="J28" s="59">
        <v>1407343</v>
      </c>
      <c r="K28" s="59">
        <v>4832275</v>
      </c>
      <c r="L28" s="59">
        <v>1378644</v>
      </c>
      <c r="M28" s="59">
        <v>7618262</v>
      </c>
      <c r="N28" s="59">
        <v>1225116</v>
      </c>
      <c r="O28" s="59">
        <v>434807</v>
      </c>
      <c r="P28" s="59">
        <v>2816514</v>
      </c>
      <c r="Q28" s="59">
        <v>4476437</v>
      </c>
      <c r="R28" s="59">
        <v>0</v>
      </c>
      <c r="S28" s="59">
        <v>0</v>
      </c>
      <c r="T28" s="59">
        <v>0</v>
      </c>
      <c r="U28" s="59">
        <v>0</v>
      </c>
      <c r="V28" s="59">
        <v>17029536</v>
      </c>
      <c r="W28" s="59">
        <v>24529357</v>
      </c>
      <c r="X28" s="59">
        <v>-7499821</v>
      </c>
      <c r="Y28" s="60">
        <v>-30.57</v>
      </c>
      <c r="Z28" s="61">
        <v>32705809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1900000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1425000</v>
      </c>
      <c r="X29" s="59">
        <v>-1425000</v>
      </c>
      <c r="Y29" s="60">
        <v>-100</v>
      </c>
      <c r="Z29" s="61">
        <v>1900000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832081</v>
      </c>
      <c r="C31" s="18">
        <v>0</v>
      </c>
      <c r="D31" s="58">
        <v>1900000</v>
      </c>
      <c r="E31" s="59">
        <v>308680</v>
      </c>
      <c r="F31" s="59">
        <v>25998</v>
      </c>
      <c r="G31" s="59">
        <v>0</v>
      </c>
      <c r="H31" s="59">
        <v>66788</v>
      </c>
      <c r="I31" s="59">
        <v>92786</v>
      </c>
      <c r="J31" s="59">
        <v>0</v>
      </c>
      <c r="K31" s="59">
        <v>94840</v>
      </c>
      <c r="L31" s="59">
        <v>171883</v>
      </c>
      <c r="M31" s="59">
        <v>266723</v>
      </c>
      <c r="N31" s="59">
        <v>0</v>
      </c>
      <c r="O31" s="59">
        <v>20304</v>
      </c>
      <c r="P31" s="59">
        <v>1882714</v>
      </c>
      <c r="Q31" s="59">
        <v>1903018</v>
      </c>
      <c r="R31" s="59">
        <v>0</v>
      </c>
      <c r="S31" s="59">
        <v>0</v>
      </c>
      <c r="T31" s="59">
        <v>0</v>
      </c>
      <c r="U31" s="59">
        <v>0</v>
      </c>
      <c r="V31" s="59">
        <v>2262527</v>
      </c>
      <c r="W31" s="59">
        <v>231510</v>
      </c>
      <c r="X31" s="59">
        <v>2031017</v>
      </c>
      <c r="Y31" s="60">
        <v>877.29</v>
      </c>
      <c r="Z31" s="61">
        <v>308680</v>
      </c>
    </row>
    <row r="32" spans="1:26" ht="13.5">
      <c r="A32" s="69" t="s">
        <v>50</v>
      </c>
      <c r="B32" s="21">
        <f>SUM(B28:B31)</f>
        <v>65918366</v>
      </c>
      <c r="C32" s="21">
        <f>SUM(C28:C31)</f>
        <v>0</v>
      </c>
      <c r="D32" s="98">
        <f aca="true" t="shared" si="5" ref="D32:Z32">SUM(D28:D31)</f>
        <v>46964400</v>
      </c>
      <c r="E32" s="99">
        <f t="shared" si="5"/>
        <v>34914489</v>
      </c>
      <c r="F32" s="99">
        <f t="shared" si="5"/>
        <v>594066</v>
      </c>
      <c r="G32" s="99">
        <f t="shared" si="5"/>
        <v>2221672</v>
      </c>
      <c r="H32" s="99">
        <f t="shared" si="5"/>
        <v>2211885</v>
      </c>
      <c r="I32" s="99">
        <f t="shared" si="5"/>
        <v>5027623</v>
      </c>
      <c r="J32" s="99">
        <f t="shared" si="5"/>
        <v>1407343</v>
      </c>
      <c r="K32" s="99">
        <f t="shared" si="5"/>
        <v>4927115</v>
      </c>
      <c r="L32" s="99">
        <f t="shared" si="5"/>
        <v>1550527</v>
      </c>
      <c r="M32" s="99">
        <f t="shared" si="5"/>
        <v>7884985</v>
      </c>
      <c r="N32" s="99">
        <f t="shared" si="5"/>
        <v>1225116</v>
      </c>
      <c r="O32" s="99">
        <f t="shared" si="5"/>
        <v>455111</v>
      </c>
      <c r="P32" s="99">
        <f t="shared" si="5"/>
        <v>4699228</v>
      </c>
      <c r="Q32" s="99">
        <f t="shared" si="5"/>
        <v>6379455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19292063</v>
      </c>
      <c r="W32" s="99">
        <f t="shared" si="5"/>
        <v>26185867</v>
      </c>
      <c r="X32" s="99">
        <f t="shared" si="5"/>
        <v>-6893804</v>
      </c>
      <c r="Y32" s="100">
        <f>+IF(W32&lt;&gt;0,(X32/W32)*100,0)</f>
        <v>-26.326430207561963</v>
      </c>
      <c r="Z32" s="101">
        <f t="shared" si="5"/>
        <v>34914489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175163634</v>
      </c>
      <c r="C35" s="18">
        <v>0</v>
      </c>
      <c r="D35" s="58">
        <v>119426386</v>
      </c>
      <c r="E35" s="59">
        <v>119426</v>
      </c>
      <c r="F35" s="59">
        <v>157949027</v>
      </c>
      <c r="G35" s="59">
        <v>232442424</v>
      </c>
      <c r="H35" s="59">
        <v>215427400</v>
      </c>
      <c r="I35" s="59">
        <v>215427400</v>
      </c>
      <c r="J35" s="59">
        <v>212776140</v>
      </c>
      <c r="K35" s="59">
        <v>204889879</v>
      </c>
      <c r="L35" s="59">
        <v>214673611</v>
      </c>
      <c r="M35" s="59">
        <v>214673611</v>
      </c>
      <c r="N35" s="59">
        <v>221058290</v>
      </c>
      <c r="O35" s="59">
        <v>231516370</v>
      </c>
      <c r="P35" s="59">
        <v>237850023</v>
      </c>
      <c r="Q35" s="59">
        <v>237850023</v>
      </c>
      <c r="R35" s="59">
        <v>0</v>
      </c>
      <c r="S35" s="59">
        <v>0</v>
      </c>
      <c r="T35" s="59">
        <v>0</v>
      </c>
      <c r="U35" s="59">
        <v>0</v>
      </c>
      <c r="V35" s="59">
        <v>237850023</v>
      </c>
      <c r="W35" s="59">
        <v>89570</v>
      </c>
      <c r="X35" s="59">
        <v>237760453</v>
      </c>
      <c r="Y35" s="60">
        <v>265446.53</v>
      </c>
      <c r="Z35" s="61">
        <v>119426</v>
      </c>
    </row>
    <row r="36" spans="1:26" ht="13.5">
      <c r="A36" s="57" t="s">
        <v>53</v>
      </c>
      <c r="B36" s="18">
        <v>1048462287</v>
      </c>
      <c r="C36" s="18">
        <v>0</v>
      </c>
      <c r="D36" s="58">
        <v>1133003742</v>
      </c>
      <c r="E36" s="59">
        <v>1133003</v>
      </c>
      <c r="F36" s="59">
        <v>1114789857</v>
      </c>
      <c r="G36" s="59">
        <v>1046583196</v>
      </c>
      <c r="H36" s="59">
        <v>1051315581</v>
      </c>
      <c r="I36" s="59">
        <v>1051315581</v>
      </c>
      <c r="J36" s="59">
        <v>1051751381</v>
      </c>
      <c r="K36" s="59">
        <v>1056678496</v>
      </c>
      <c r="L36" s="59">
        <v>1060193696</v>
      </c>
      <c r="M36" s="59">
        <v>1060193696</v>
      </c>
      <c r="N36" s="59">
        <v>1061418812</v>
      </c>
      <c r="O36" s="59">
        <v>1060364514</v>
      </c>
      <c r="P36" s="59">
        <v>1066570731</v>
      </c>
      <c r="Q36" s="59">
        <v>1066570731</v>
      </c>
      <c r="R36" s="59">
        <v>0</v>
      </c>
      <c r="S36" s="59">
        <v>0</v>
      </c>
      <c r="T36" s="59">
        <v>0</v>
      </c>
      <c r="U36" s="59">
        <v>0</v>
      </c>
      <c r="V36" s="59">
        <v>1066570731</v>
      </c>
      <c r="W36" s="59">
        <v>849752</v>
      </c>
      <c r="X36" s="59">
        <v>1065720979</v>
      </c>
      <c r="Y36" s="60">
        <v>125415.53</v>
      </c>
      <c r="Z36" s="61">
        <v>1133003</v>
      </c>
    </row>
    <row r="37" spans="1:26" ht="13.5">
      <c r="A37" s="57" t="s">
        <v>54</v>
      </c>
      <c r="B37" s="18">
        <v>171330768</v>
      </c>
      <c r="C37" s="18">
        <v>0</v>
      </c>
      <c r="D37" s="58">
        <v>74292385</v>
      </c>
      <c r="E37" s="59">
        <v>73352</v>
      </c>
      <c r="F37" s="59">
        <v>180709196</v>
      </c>
      <c r="G37" s="59">
        <v>197649282</v>
      </c>
      <c r="H37" s="59">
        <v>207641172</v>
      </c>
      <c r="I37" s="59">
        <v>207641172</v>
      </c>
      <c r="J37" s="59">
        <v>198969368</v>
      </c>
      <c r="K37" s="59">
        <v>208460548</v>
      </c>
      <c r="L37" s="59">
        <v>187190542</v>
      </c>
      <c r="M37" s="59">
        <v>187190542</v>
      </c>
      <c r="N37" s="59">
        <v>191645912</v>
      </c>
      <c r="O37" s="59">
        <v>204578638</v>
      </c>
      <c r="P37" s="59">
        <v>213480610</v>
      </c>
      <c r="Q37" s="59">
        <v>213480610</v>
      </c>
      <c r="R37" s="59">
        <v>0</v>
      </c>
      <c r="S37" s="59">
        <v>0</v>
      </c>
      <c r="T37" s="59">
        <v>0</v>
      </c>
      <c r="U37" s="59">
        <v>0</v>
      </c>
      <c r="V37" s="59">
        <v>213480610</v>
      </c>
      <c r="W37" s="59">
        <v>55014</v>
      </c>
      <c r="X37" s="59">
        <v>213425596</v>
      </c>
      <c r="Y37" s="60">
        <v>387947.79</v>
      </c>
      <c r="Z37" s="61">
        <v>73352</v>
      </c>
    </row>
    <row r="38" spans="1:26" ht="13.5">
      <c r="A38" s="57" t="s">
        <v>55</v>
      </c>
      <c r="B38" s="18">
        <v>48586929</v>
      </c>
      <c r="C38" s="18">
        <v>0</v>
      </c>
      <c r="D38" s="58">
        <v>7235802</v>
      </c>
      <c r="E38" s="59">
        <v>7236</v>
      </c>
      <c r="F38" s="59">
        <v>34047904</v>
      </c>
      <c r="G38" s="59">
        <v>34950905</v>
      </c>
      <c r="H38" s="59">
        <v>34950905</v>
      </c>
      <c r="I38" s="59">
        <v>34950905</v>
      </c>
      <c r="J38" s="59">
        <v>34950905</v>
      </c>
      <c r="K38" s="59">
        <v>34950905</v>
      </c>
      <c r="L38" s="59">
        <v>36671828</v>
      </c>
      <c r="M38" s="59">
        <v>36671828</v>
      </c>
      <c r="N38" s="59">
        <v>36671828</v>
      </c>
      <c r="O38" s="59">
        <v>36671827</v>
      </c>
      <c r="P38" s="59">
        <v>36671828</v>
      </c>
      <c r="Q38" s="59">
        <v>36671828</v>
      </c>
      <c r="R38" s="59">
        <v>0</v>
      </c>
      <c r="S38" s="59">
        <v>0</v>
      </c>
      <c r="T38" s="59">
        <v>0</v>
      </c>
      <c r="U38" s="59">
        <v>0</v>
      </c>
      <c r="V38" s="59">
        <v>36671828</v>
      </c>
      <c r="W38" s="59">
        <v>5427</v>
      </c>
      <c r="X38" s="59">
        <v>36666401</v>
      </c>
      <c r="Y38" s="60">
        <v>675629.28</v>
      </c>
      <c r="Z38" s="61">
        <v>7236</v>
      </c>
    </row>
    <row r="39" spans="1:26" ht="13.5">
      <c r="A39" s="57" t="s">
        <v>56</v>
      </c>
      <c r="B39" s="18">
        <v>1003708224</v>
      </c>
      <c r="C39" s="18">
        <v>0</v>
      </c>
      <c r="D39" s="58">
        <v>1170901941</v>
      </c>
      <c r="E39" s="59">
        <v>1171841</v>
      </c>
      <c r="F39" s="59">
        <v>1057981784</v>
      </c>
      <c r="G39" s="59">
        <v>1046425433</v>
      </c>
      <c r="H39" s="59">
        <v>1024150904</v>
      </c>
      <c r="I39" s="59">
        <v>1024150904</v>
      </c>
      <c r="J39" s="59">
        <v>1030607248</v>
      </c>
      <c r="K39" s="59">
        <v>1018156922</v>
      </c>
      <c r="L39" s="59">
        <v>1051004937</v>
      </c>
      <c r="M39" s="59">
        <v>1051004937</v>
      </c>
      <c r="N39" s="59">
        <v>1054159362</v>
      </c>
      <c r="O39" s="59">
        <v>1050630419</v>
      </c>
      <c r="P39" s="59">
        <v>1054268316</v>
      </c>
      <c r="Q39" s="59">
        <v>1054268316</v>
      </c>
      <c r="R39" s="59">
        <v>0</v>
      </c>
      <c r="S39" s="59">
        <v>0</v>
      </c>
      <c r="T39" s="59">
        <v>0</v>
      </c>
      <c r="U39" s="59">
        <v>0</v>
      </c>
      <c r="V39" s="59">
        <v>1054268316</v>
      </c>
      <c r="W39" s="59">
        <v>878881</v>
      </c>
      <c r="X39" s="59">
        <v>1053389435</v>
      </c>
      <c r="Y39" s="60">
        <v>119855.75</v>
      </c>
      <c r="Z39" s="61">
        <v>1171841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25421606</v>
      </c>
      <c r="C42" s="18">
        <v>0</v>
      </c>
      <c r="D42" s="58">
        <v>72034846</v>
      </c>
      <c r="E42" s="59">
        <v>17259529</v>
      </c>
      <c r="F42" s="59">
        <v>32549662</v>
      </c>
      <c r="G42" s="59">
        <v>-3405746</v>
      </c>
      <c r="H42" s="59">
        <v>-9440837</v>
      </c>
      <c r="I42" s="59">
        <v>19703079</v>
      </c>
      <c r="J42" s="59">
        <v>-4122082</v>
      </c>
      <c r="K42" s="59">
        <v>-2760017</v>
      </c>
      <c r="L42" s="59">
        <v>5832769</v>
      </c>
      <c r="M42" s="59">
        <v>-1049330</v>
      </c>
      <c r="N42" s="59">
        <v>-1842300</v>
      </c>
      <c r="O42" s="59">
        <v>1865773</v>
      </c>
      <c r="P42" s="59">
        <v>6391882</v>
      </c>
      <c r="Q42" s="59">
        <v>6415355</v>
      </c>
      <c r="R42" s="59">
        <v>0</v>
      </c>
      <c r="S42" s="59">
        <v>0</v>
      </c>
      <c r="T42" s="59">
        <v>0</v>
      </c>
      <c r="U42" s="59">
        <v>0</v>
      </c>
      <c r="V42" s="59">
        <v>25069104</v>
      </c>
      <c r="W42" s="59">
        <v>17259529</v>
      </c>
      <c r="X42" s="59">
        <v>7809575</v>
      </c>
      <c r="Y42" s="60">
        <v>45.25</v>
      </c>
      <c r="Z42" s="61">
        <v>17259529</v>
      </c>
    </row>
    <row r="43" spans="1:26" ht="13.5">
      <c r="A43" s="57" t="s">
        <v>59</v>
      </c>
      <c r="B43" s="18">
        <v>-27228119</v>
      </c>
      <c r="C43" s="18">
        <v>0</v>
      </c>
      <c r="D43" s="58">
        <v>-46964400</v>
      </c>
      <c r="E43" s="59">
        <v>-1849856</v>
      </c>
      <c r="F43" s="59">
        <v>-32606100</v>
      </c>
      <c r="G43" s="59">
        <v>3974819</v>
      </c>
      <c r="H43" s="59">
        <v>8799907</v>
      </c>
      <c r="I43" s="59">
        <v>-19831374</v>
      </c>
      <c r="J43" s="59">
        <v>4598800</v>
      </c>
      <c r="K43" s="59">
        <v>2670524</v>
      </c>
      <c r="L43" s="59">
        <v>-6148515</v>
      </c>
      <c r="M43" s="59">
        <v>1120809</v>
      </c>
      <c r="N43" s="59">
        <v>2145675</v>
      </c>
      <c r="O43" s="59">
        <v>-2209607</v>
      </c>
      <c r="P43" s="59">
        <v>-6460358</v>
      </c>
      <c r="Q43" s="59">
        <v>-6524290</v>
      </c>
      <c r="R43" s="59">
        <v>0</v>
      </c>
      <c r="S43" s="59">
        <v>0</v>
      </c>
      <c r="T43" s="59">
        <v>0</v>
      </c>
      <c r="U43" s="59">
        <v>0</v>
      </c>
      <c r="V43" s="59">
        <v>-25234855</v>
      </c>
      <c r="W43" s="59">
        <v>-1849856</v>
      </c>
      <c r="X43" s="59">
        <v>-23384999</v>
      </c>
      <c r="Y43" s="60">
        <v>1264.15</v>
      </c>
      <c r="Z43" s="61">
        <v>-1849856</v>
      </c>
    </row>
    <row r="44" spans="1:26" ht="13.5">
      <c r="A44" s="57" t="s">
        <v>60</v>
      </c>
      <c r="B44" s="18">
        <v>2007039</v>
      </c>
      <c r="C44" s="18">
        <v>0</v>
      </c>
      <c r="D44" s="58">
        <v>-940310</v>
      </c>
      <c r="E44" s="59">
        <v>7884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-13982</v>
      </c>
      <c r="M44" s="59">
        <v>-13982</v>
      </c>
      <c r="N44" s="59">
        <v>21866</v>
      </c>
      <c r="O44" s="59">
        <v>26664</v>
      </c>
      <c r="P44" s="59">
        <v>-14255</v>
      </c>
      <c r="Q44" s="59">
        <v>34275</v>
      </c>
      <c r="R44" s="59">
        <v>0</v>
      </c>
      <c r="S44" s="59">
        <v>0</v>
      </c>
      <c r="T44" s="59">
        <v>0</v>
      </c>
      <c r="U44" s="59">
        <v>0</v>
      </c>
      <c r="V44" s="59">
        <v>20293</v>
      </c>
      <c r="W44" s="59">
        <v>7884</v>
      </c>
      <c r="X44" s="59">
        <v>12409</v>
      </c>
      <c r="Y44" s="60">
        <v>157.39</v>
      </c>
      <c r="Z44" s="61">
        <v>7884</v>
      </c>
    </row>
    <row r="45" spans="1:26" ht="13.5">
      <c r="A45" s="69" t="s">
        <v>61</v>
      </c>
      <c r="B45" s="21">
        <v>1187279</v>
      </c>
      <c r="C45" s="21">
        <v>0</v>
      </c>
      <c r="D45" s="98">
        <v>2325863</v>
      </c>
      <c r="E45" s="99">
        <v>15417557</v>
      </c>
      <c r="F45" s="99">
        <v>-176396</v>
      </c>
      <c r="G45" s="99">
        <v>392677</v>
      </c>
      <c r="H45" s="99">
        <v>-248253</v>
      </c>
      <c r="I45" s="99">
        <v>-248253</v>
      </c>
      <c r="J45" s="99">
        <v>228465</v>
      </c>
      <c r="K45" s="99">
        <v>138972</v>
      </c>
      <c r="L45" s="99">
        <v>-190756</v>
      </c>
      <c r="M45" s="99">
        <v>-190756</v>
      </c>
      <c r="N45" s="99">
        <v>134485</v>
      </c>
      <c r="O45" s="99">
        <v>-182685</v>
      </c>
      <c r="P45" s="99">
        <v>-265416</v>
      </c>
      <c r="Q45" s="99">
        <v>-265416</v>
      </c>
      <c r="R45" s="99">
        <v>0</v>
      </c>
      <c r="S45" s="99">
        <v>0</v>
      </c>
      <c r="T45" s="99">
        <v>0</v>
      </c>
      <c r="U45" s="99">
        <v>0</v>
      </c>
      <c r="V45" s="99">
        <v>-265416</v>
      </c>
      <c r="W45" s="99">
        <v>15417557</v>
      </c>
      <c r="X45" s="99">
        <v>-15682973</v>
      </c>
      <c r="Y45" s="100">
        <v>-101.72</v>
      </c>
      <c r="Z45" s="101">
        <v>15417557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14947885</v>
      </c>
      <c r="C49" s="51">
        <v>0</v>
      </c>
      <c r="D49" s="128">
        <v>11510727</v>
      </c>
      <c r="E49" s="53">
        <v>10656270</v>
      </c>
      <c r="F49" s="53">
        <v>0</v>
      </c>
      <c r="G49" s="53">
        <v>0</v>
      </c>
      <c r="H49" s="53">
        <v>0</v>
      </c>
      <c r="I49" s="53">
        <v>10684461</v>
      </c>
      <c r="J49" s="53">
        <v>0</v>
      </c>
      <c r="K49" s="53">
        <v>0</v>
      </c>
      <c r="L49" s="53">
        <v>0</v>
      </c>
      <c r="M49" s="53">
        <v>10218295</v>
      </c>
      <c r="N49" s="53">
        <v>0</v>
      </c>
      <c r="O49" s="53">
        <v>0</v>
      </c>
      <c r="P49" s="53">
        <v>0</v>
      </c>
      <c r="Q49" s="53">
        <v>9939573</v>
      </c>
      <c r="R49" s="53">
        <v>0</v>
      </c>
      <c r="S49" s="53">
        <v>0</v>
      </c>
      <c r="T49" s="53">
        <v>0</v>
      </c>
      <c r="U49" s="53">
        <v>0</v>
      </c>
      <c r="V49" s="53">
        <v>52107660</v>
      </c>
      <c r="W49" s="53">
        <v>232457521</v>
      </c>
      <c r="X49" s="53">
        <v>352522392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8718767</v>
      </c>
      <c r="C51" s="51">
        <v>0</v>
      </c>
      <c r="D51" s="128">
        <v>13107369</v>
      </c>
      <c r="E51" s="53">
        <v>5049806</v>
      </c>
      <c r="F51" s="53">
        <v>0</v>
      </c>
      <c r="G51" s="53">
        <v>0</v>
      </c>
      <c r="H51" s="53">
        <v>0</v>
      </c>
      <c r="I51" s="53">
        <v>1200716</v>
      </c>
      <c r="J51" s="53">
        <v>0</v>
      </c>
      <c r="K51" s="53">
        <v>0</v>
      </c>
      <c r="L51" s="53">
        <v>0</v>
      </c>
      <c r="M51" s="53">
        <v>12919451</v>
      </c>
      <c r="N51" s="53">
        <v>0</v>
      </c>
      <c r="O51" s="53">
        <v>0</v>
      </c>
      <c r="P51" s="53">
        <v>0</v>
      </c>
      <c r="Q51" s="53">
        <v>1307327</v>
      </c>
      <c r="R51" s="53">
        <v>0</v>
      </c>
      <c r="S51" s="53">
        <v>0</v>
      </c>
      <c r="T51" s="53">
        <v>0</v>
      </c>
      <c r="U51" s="53">
        <v>0</v>
      </c>
      <c r="V51" s="53">
        <v>3718203</v>
      </c>
      <c r="W51" s="53">
        <v>90760433</v>
      </c>
      <c r="X51" s="53">
        <v>136782072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36.9899378669417</v>
      </c>
      <c r="C58" s="5">
        <f>IF(C67=0,0,+(C76/C67)*100)</f>
        <v>0</v>
      </c>
      <c r="D58" s="6">
        <f aca="true" t="shared" si="6" ref="D58:Z58">IF(D67=0,0,+(D76/D67)*100)</f>
        <v>89.68494799696194</v>
      </c>
      <c r="E58" s="7">
        <f t="shared" si="6"/>
        <v>11.313939470187846</v>
      </c>
      <c r="F58" s="7">
        <f t="shared" si="6"/>
        <v>15.149291704998703</v>
      </c>
      <c r="G58" s="7">
        <f t="shared" si="6"/>
        <v>62.78357477417127</v>
      </c>
      <c r="H58" s="7">
        <f t="shared" si="6"/>
        <v>67.6314472180508</v>
      </c>
      <c r="I58" s="7">
        <f t="shared" si="6"/>
        <v>38.05492403361047</v>
      </c>
      <c r="J58" s="7">
        <f t="shared" si="6"/>
        <v>48.92110133488509</v>
      </c>
      <c r="K58" s="7">
        <f t="shared" si="6"/>
        <v>41.427128969624924</v>
      </c>
      <c r="L58" s="7">
        <f t="shared" si="6"/>
        <v>46.014435649562486</v>
      </c>
      <c r="M58" s="7">
        <f t="shared" si="6"/>
        <v>45.5483546700588</v>
      </c>
      <c r="N58" s="7">
        <f t="shared" si="6"/>
        <v>47.79508786081277</v>
      </c>
      <c r="O58" s="7">
        <f t="shared" si="6"/>
        <v>48.571274999930594</v>
      </c>
      <c r="P58" s="7">
        <f t="shared" si="6"/>
        <v>65.15067913537722</v>
      </c>
      <c r="Q58" s="7">
        <f t="shared" si="6"/>
        <v>53.45601424758518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44.63182852959569</v>
      </c>
      <c r="W58" s="7">
        <f t="shared" si="6"/>
        <v>14.9548529872398</v>
      </c>
      <c r="X58" s="7">
        <f t="shared" si="6"/>
        <v>0</v>
      </c>
      <c r="Y58" s="7">
        <f t="shared" si="6"/>
        <v>0</v>
      </c>
      <c r="Z58" s="8">
        <f t="shared" si="6"/>
        <v>11.313939470187846</v>
      </c>
    </row>
    <row r="59" spans="1:26" ht="13.5">
      <c r="A59" s="36" t="s">
        <v>31</v>
      </c>
      <c r="B59" s="9">
        <f aca="true" t="shared" si="7" ref="B59:Z66">IF(B68=0,0,+(B77/B68)*100)</f>
        <v>66.29435900178203</v>
      </c>
      <c r="C59" s="9">
        <f t="shared" si="7"/>
        <v>0</v>
      </c>
      <c r="D59" s="2">
        <f t="shared" si="7"/>
        <v>89.99998368915443</v>
      </c>
      <c r="E59" s="10">
        <f t="shared" si="7"/>
        <v>34.87338298354725</v>
      </c>
      <c r="F59" s="10">
        <f t="shared" si="7"/>
        <v>4.32373239686509</v>
      </c>
      <c r="G59" s="10">
        <f t="shared" si="7"/>
        <v>-4618.495707353491</v>
      </c>
      <c r="H59" s="10">
        <f t="shared" si="7"/>
        <v>1140.5772495755518</v>
      </c>
      <c r="I59" s="10">
        <f t="shared" si="7"/>
        <v>11.193614570424234</v>
      </c>
      <c r="J59" s="10">
        <f t="shared" si="7"/>
        <v>5415.760480361373</v>
      </c>
      <c r="K59" s="10">
        <f t="shared" si="7"/>
        <v>-14519.24285005786</v>
      </c>
      <c r="L59" s="10">
        <f t="shared" si="7"/>
        <v>1146.604412885236</v>
      </c>
      <c r="M59" s="10">
        <f t="shared" si="7"/>
        <v>3481.171480071015</v>
      </c>
      <c r="N59" s="10">
        <f t="shared" si="7"/>
        <v>-199.99442732653313</v>
      </c>
      <c r="O59" s="10">
        <f t="shared" si="7"/>
        <v>1501.4856738592148</v>
      </c>
      <c r="P59" s="10">
        <f t="shared" si="7"/>
        <v>9958.442525312686</v>
      </c>
      <c r="Q59" s="10">
        <f t="shared" si="7"/>
        <v>-756.5028439104035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47.69468805549994</v>
      </c>
      <c r="W59" s="10">
        <f t="shared" si="7"/>
        <v>46.497843978063</v>
      </c>
      <c r="X59" s="10">
        <f t="shared" si="7"/>
        <v>0</v>
      </c>
      <c r="Y59" s="10">
        <f t="shared" si="7"/>
        <v>0</v>
      </c>
      <c r="Z59" s="11">
        <f t="shared" si="7"/>
        <v>34.87338298354725</v>
      </c>
    </row>
    <row r="60" spans="1:26" ht="13.5">
      <c r="A60" s="37" t="s">
        <v>32</v>
      </c>
      <c r="B60" s="12">
        <f t="shared" si="7"/>
        <v>19.241014080561094</v>
      </c>
      <c r="C60" s="12">
        <f t="shared" si="7"/>
        <v>0</v>
      </c>
      <c r="D60" s="3">
        <f t="shared" si="7"/>
        <v>95.98321578343273</v>
      </c>
      <c r="E60" s="13">
        <f t="shared" si="7"/>
        <v>9.142376756388625</v>
      </c>
      <c r="F60" s="13">
        <f t="shared" si="7"/>
        <v>34.54428265457142</v>
      </c>
      <c r="G60" s="13">
        <f t="shared" si="7"/>
        <v>50.80783530648533</v>
      </c>
      <c r="H60" s="13">
        <f t="shared" si="7"/>
        <v>76.82322790727093</v>
      </c>
      <c r="I60" s="13">
        <f t="shared" si="7"/>
        <v>53.15781763108145</v>
      </c>
      <c r="J60" s="13">
        <f t="shared" si="7"/>
        <v>49.093551726926606</v>
      </c>
      <c r="K60" s="13">
        <f t="shared" si="7"/>
        <v>41.16297166380987</v>
      </c>
      <c r="L60" s="13">
        <f t="shared" si="7"/>
        <v>50.5838151839713</v>
      </c>
      <c r="M60" s="13">
        <f t="shared" si="7"/>
        <v>47.08493799876213</v>
      </c>
      <c r="N60" s="13">
        <f t="shared" si="7"/>
        <v>49.02958753903926</v>
      </c>
      <c r="O60" s="13">
        <f t="shared" si="7"/>
        <v>54.35753108105812</v>
      </c>
      <c r="P60" s="13">
        <f t="shared" si="7"/>
        <v>69.68746664661654</v>
      </c>
      <c r="Q60" s="13">
        <f t="shared" si="7"/>
        <v>57.21431790332967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52.45476593221795</v>
      </c>
      <c r="W60" s="13">
        <f t="shared" si="7"/>
        <v>12.04913841884186</v>
      </c>
      <c r="X60" s="13">
        <f t="shared" si="7"/>
        <v>0</v>
      </c>
      <c r="Y60" s="13">
        <f t="shared" si="7"/>
        <v>0</v>
      </c>
      <c r="Z60" s="14">
        <f t="shared" si="7"/>
        <v>9.142376756388625</v>
      </c>
    </row>
    <row r="61" spans="1:26" ht="13.5">
      <c r="A61" s="38" t="s">
        <v>106</v>
      </c>
      <c r="B61" s="12">
        <f t="shared" si="7"/>
        <v>87.1752132737438</v>
      </c>
      <c r="C61" s="12">
        <f t="shared" si="7"/>
        <v>0</v>
      </c>
      <c r="D61" s="3">
        <f t="shared" si="7"/>
        <v>96.33886620641873</v>
      </c>
      <c r="E61" s="13">
        <f t="shared" si="7"/>
        <v>11.014824437680943</v>
      </c>
      <c r="F61" s="13">
        <f t="shared" si="7"/>
        <v>69.95644563496178</v>
      </c>
      <c r="G61" s="13">
        <f t="shared" si="7"/>
        <v>101.12553524547691</v>
      </c>
      <c r="H61" s="13">
        <f t="shared" si="7"/>
        <v>248.6199142710051</v>
      </c>
      <c r="I61" s="13">
        <f t="shared" si="7"/>
        <v>125.79489915506075</v>
      </c>
      <c r="J61" s="13">
        <f t="shared" si="7"/>
        <v>112.40983900929777</v>
      </c>
      <c r="K61" s="13">
        <f t="shared" si="7"/>
        <v>89.251521979471</v>
      </c>
      <c r="L61" s="13">
        <f t="shared" si="7"/>
        <v>127.3817193117537</v>
      </c>
      <c r="M61" s="13">
        <f t="shared" si="7"/>
        <v>110.34321126511593</v>
      </c>
      <c r="N61" s="13">
        <f t="shared" si="7"/>
        <v>115.40458418955521</v>
      </c>
      <c r="O61" s="13">
        <f t="shared" si="7"/>
        <v>56.380339923494695</v>
      </c>
      <c r="P61" s="13">
        <f t="shared" si="7"/>
        <v>135.73640890693258</v>
      </c>
      <c r="Q61" s="13">
        <f t="shared" si="7"/>
        <v>99.49240164592717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112.52533064459507</v>
      </c>
      <c r="W61" s="13">
        <f t="shared" si="7"/>
        <v>15.11348300072216</v>
      </c>
      <c r="X61" s="13">
        <f t="shared" si="7"/>
        <v>0</v>
      </c>
      <c r="Y61" s="13">
        <f t="shared" si="7"/>
        <v>0</v>
      </c>
      <c r="Z61" s="14">
        <f t="shared" si="7"/>
        <v>11.014824437680943</v>
      </c>
    </row>
    <row r="62" spans="1:26" ht="13.5">
      <c r="A62" s="38" t="s">
        <v>107</v>
      </c>
      <c r="B62" s="12">
        <f t="shared" si="7"/>
        <v>-20.706124558614697</v>
      </c>
      <c r="C62" s="12">
        <f t="shared" si="7"/>
        <v>0</v>
      </c>
      <c r="D62" s="3">
        <f t="shared" si="7"/>
        <v>100.17080013390556</v>
      </c>
      <c r="E62" s="13">
        <f t="shared" si="7"/>
        <v>10.949082335689681</v>
      </c>
      <c r="F62" s="13">
        <f t="shared" si="7"/>
        <v>10.892537195080891</v>
      </c>
      <c r="G62" s="13">
        <f t="shared" si="7"/>
        <v>23.935261694999966</v>
      </c>
      <c r="H62" s="13">
        <f t="shared" si="7"/>
        <v>21.111547617890537</v>
      </c>
      <c r="I62" s="13">
        <f t="shared" si="7"/>
        <v>18.766085300126946</v>
      </c>
      <c r="J62" s="13">
        <f t="shared" si="7"/>
        <v>21.154341596628324</v>
      </c>
      <c r="K62" s="13">
        <f t="shared" si="7"/>
        <v>21.40196657212779</v>
      </c>
      <c r="L62" s="13">
        <f t="shared" si="7"/>
        <v>17.167008887286634</v>
      </c>
      <c r="M62" s="13">
        <f t="shared" si="7"/>
        <v>19.884495644405657</v>
      </c>
      <c r="N62" s="13">
        <f t="shared" si="7"/>
        <v>26.31781102078846</v>
      </c>
      <c r="O62" s="13">
        <f t="shared" si="7"/>
        <v>13.761012281178125</v>
      </c>
      <c r="P62" s="13">
        <f t="shared" si="7"/>
        <v>41.078902934806045</v>
      </c>
      <c r="Q62" s="13">
        <f t="shared" si="7"/>
        <v>23.372039936258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20.56856503038062</v>
      </c>
      <c r="W62" s="13">
        <f t="shared" si="7"/>
        <v>13.61884049203871</v>
      </c>
      <c r="X62" s="13">
        <f t="shared" si="7"/>
        <v>0</v>
      </c>
      <c r="Y62" s="13">
        <f t="shared" si="7"/>
        <v>0</v>
      </c>
      <c r="Z62" s="14">
        <f t="shared" si="7"/>
        <v>10.949082335689681</v>
      </c>
    </row>
    <row r="63" spans="1:26" ht="13.5">
      <c r="A63" s="38" t="s">
        <v>108</v>
      </c>
      <c r="B63" s="12">
        <f t="shared" si="7"/>
        <v>-15.20710591001404</v>
      </c>
      <c r="C63" s="12">
        <f t="shared" si="7"/>
        <v>0</v>
      </c>
      <c r="D63" s="3">
        <f t="shared" si="7"/>
        <v>92.96809851643557</v>
      </c>
      <c r="E63" s="13">
        <f t="shared" si="7"/>
        <v>9.840072400530076</v>
      </c>
      <c r="F63" s="13">
        <f t="shared" si="7"/>
        <v>22.001835373928397</v>
      </c>
      <c r="G63" s="13">
        <f t="shared" si="7"/>
        <v>29.851080815676035</v>
      </c>
      <c r="H63" s="13">
        <f t="shared" si="7"/>
        <v>17.7153752310266</v>
      </c>
      <c r="I63" s="13">
        <f t="shared" si="7"/>
        <v>23.15675214732313</v>
      </c>
      <c r="J63" s="13">
        <f t="shared" si="7"/>
        <v>33.411440594880034</v>
      </c>
      <c r="K63" s="13">
        <f t="shared" si="7"/>
        <v>25.985207505012948</v>
      </c>
      <c r="L63" s="13">
        <f t="shared" si="7"/>
        <v>25.893919841793146</v>
      </c>
      <c r="M63" s="13">
        <f t="shared" si="7"/>
        <v>28.446990617904316</v>
      </c>
      <c r="N63" s="13">
        <f t="shared" si="7"/>
        <v>32.60258392177174</v>
      </c>
      <c r="O63" s="13">
        <f t="shared" si="7"/>
        <v>28.163565200434576</v>
      </c>
      <c r="P63" s="13">
        <f t="shared" si="7"/>
        <v>35.316846714065825</v>
      </c>
      <c r="Q63" s="13">
        <f t="shared" si="7"/>
        <v>32.017698398637314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27.84574664633896</v>
      </c>
      <c r="W63" s="13">
        <f t="shared" si="7"/>
        <v>13.120096534040101</v>
      </c>
      <c r="X63" s="13">
        <f t="shared" si="7"/>
        <v>0</v>
      </c>
      <c r="Y63" s="13">
        <f t="shared" si="7"/>
        <v>0</v>
      </c>
      <c r="Z63" s="14">
        <f t="shared" si="7"/>
        <v>9.840072400530076</v>
      </c>
    </row>
    <row r="64" spans="1:26" ht="13.5">
      <c r="A64" s="38" t="s">
        <v>109</v>
      </c>
      <c r="B64" s="12">
        <f t="shared" si="7"/>
        <v>-15.915949041309615</v>
      </c>
      <c r="C64" s="12">
        <f t="shared" si="7"/>
        <v>0</v>
      </c>
      <c r="D64" s="3">
        <f t="shared" si="7"/>
        <v>90.95451326354494</v>
      </c>
      <c r="E64" s="13">
        <f t="shared" si="7"/>
        <v>0</v>
      </c>
      <c r="F64" s="13">
        <f t="shared" si="7"/>
        <v>24.25956803121589</v>
      </c>
      <c r="G64" s="13">
        <f t="shared" si="7"/>
        <v>27.566977205353144</v>
      </c>
      <c r="H64" s="13">
        <f t="shared" si="7"/>
        <v>27.401945273504204</v>
      </c>
      <c r="I64" s="13">
        <f t="shared" si="7"/>
        <v>26.409658497400013</v>
      </c>
      <c r="J64" s="13">
        <f t="shared" si="7"/>
        <v>26.444794051562788</v>
      </c>
      <c r="K64" s="13">
        <f t="shared" si="7"/>
        <v>23.33497477190743</v>
      </c>
      <c r="L64" s="13">
        <f t="shared" si="7"/>
        <v>20.656143180525856</v>
      </c>
      <c r="M64" s="13">
        <f t="shared" si="7"/>
        <v>23.492728516364696</v>
      </c>
      <c r="N64" s="13">
        <f t="shared" si="7"/>
        <v>24.86934918656384</v>
      </c>
      <c r="O64" s="13">
        <f t="shared" si="7"/>
        <v>206.8144861130183</v>
      </c>
      <c r="P64" s="13">
        <f t="shared" si="7"/>
        <v>27.00911615464022</v>
      </c>
      <c r="Q64" s="13">
        <f t="shared" si="7"/>
        <v>86.17702613217227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45.26116540815187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100</v>
      </c>
      <c r="C66" s="15">
        <f t="shared" si="7"/>
        <v>0</v>
      </c>
      <c r="D66" s="4">
        <f t="shared" si="7"/>
        <v>60</v>
      </c>
      <c r="E66" s="16">
        <f t="shared" si="7"/>
        <v>7.618728</v>
      </c>
      <c r="F66" s="16">
        <f t="shared" si="7"/>
        <v>0</v>
      </c>
      <c r="G66" s="16">
        <f t="shared" si="7"/>
        <v>100</v>
      </c>
      <c r="H66" s="16">
        <f t="shared" si="7"/>
        <v>0</v>
      </c>
      <c r="I66" s="16">
        <f t="shared" si="7"/>
        <v>33.38102095679144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9.657617565378155</v>
      </c>
      <c r="W66" s="16">
        <f t="shared" si="7"/>
        <v>10.1583056253289</v>
      </c>
      <c r="X66" s="16">
        <f t="shared" si="7"/>
        <v>0</v>
      </c>
      <c r="Y66" s="16">
        <f t="shared" si="7"/>
        <v>0</v>
      </c>
      <c r="Z66" s="17">
        <f t="shared" si="7"/>
        <v>7.618728</v>
      </c>
    </row>
    <row r="67" spans="1:26" ht="13.5" hidden="1">
      <c r="A67" s="40" t="s">
        <v>112</v>
      </c>
      <c r="B67" s="23">
        <v>142987972</v>
      </c>
      <c r="C67" s="23"/>
      <c r="D67" s="24">
        <v>156807954</v>
      </c>
      <c r="E67" s="25">
        <v>156807954</v>
      </c>
      <c r="F67" s="25">
        <v>26901997</v>
      </c>
      <c r="G67" s="25">
        <v>12001905</v>
      </c>
      <c r="H67" s="25">
        <v>10799658</v>
      </c>
      <c r="I67" s="25">
        <v>49703560</v>
      </c>
      <c r="J67" s="25">
        <v>11427950</v>
      </c>
      <c r="K67" s="25">
        <v>10666310</v>
      </c>
      <c r="L67" s="25">
        <v>11617489</v>
      </c>
      <c r="M67" s="25">
        <v>33711749</v>
      </c>
      <c r="N67" s="25">
        <v>10215305</v>
      </c>
      <c r="O67" s="25">
        <v>12967436</v>
      </c>
      <c r="P67" s="25">
        <v>10361189</v>
      </c>
      <c r="Q67" s="25">
        <v>33543930</v>
      </c>
      <c r="R67" s="25"/>
      <c r="S67" s="25"/>
      <c r="T67" s="25"/>
      <c r="U67" s="25"/>
      <c r="V67" s="25">
        <v>116959239</v>
      </c>
      <c r="W67" s="25">
        <v>118631437</v>
      </c>
      <c r="X67" s="25"/>
      <c r="Y67" s="24"/>
      <c r="Z67" s="26">
        <v>156807954</v>
      </c>
    </row>
    <row r="68" spans="1:26" ht="13.5" hidden="1">
      <c r="A68" s="36" t="s">
        <v>31</v>
      </c>
      <c r="B68" s="18">
        <v>12791034</v>
      </c>
      <c r="C68" s="18"/>
      <c r="D68" s="19">
        <v>14714136</v>
      </c>
      <c r="E68" s="20">
        <v>14714136</v>
      </c>
      <c r="F68" s="20">
        <v>15161646</v>
      </c>
      <c r="G68" s="20">
        <v>-10716</v>
      </c>
      <c r="H68" s="20">
        <v>48298</v>
      </c>
      <c r="I68" s="20">
        <v>15199228</v>
      </c>
      <c r="J68" s="20">
        <v>18153</v>
      </c>
      <c r="K68" s="20">
        <v>-6049</v>
      </c>
      <c r="L68" s="20">
        <v>61683</v>
      </c>
      <c r="M68" s="20">
        <v>73787</v>
      </c>
      <c r="N68" s="20">
        <v>-430673</v>
      </c>
      <c r="O68" s="20">
        <v>42405</v>
      </c>
      <c r="P68" s="20">
        <v>13432</v>
      </c>
      <c r="Q68" s="20">
        <v>-374836</v>
      </c>
      <c r="R68" s="20"/>
      <c r="S68" s="20"/>
      <c r="T68" s="20"/>
      <c r="U68" s="20"/>
      <c r="V68" s="20">
        <v>14898179</v>
      </c>
      <c r="W68" s="20">
        <v>11035602</v>
      </c>
      <c r="X68" s="20"/>
      <c r="Y68" s="19"/>
      <c r="Z68" s="22">
        <v>14714136</v>
      </c>
    </row>
    <row r="69" spans="1:26" ht="13.5" hidden="1">
      <c r="A69" s="37" t="s">
        <v>32</v>
      </c>
      <c r="B69" s="18">
        <v>106224105</v>
      </c>
      <c r="C69" s="18"/>
      <c r="D69" s="19">
        <v>117093818</v>
      </c>
      <c r="E69" s="20">
        <v>117093818</v>
      </c>
      <c r="F69" s="20">
        <v>9900084</v>
      </c>
      <c r="G69" s="20">
        <v>10107939</v>
      </c>
      <c r="H69" s="20">
        <v>8790426</v>
      </c>
      <c r="I69" s="20">
        <v>28798449</v>
      </c>
      <c r="J69" s="20">
        <v>9385257</v>
      </c>
      <c r="K69" s="20">
        <v>8601121</v>
      </c>
      <c r="L69" s="20">
        <v>9169854</v>
      </c>
      <c r="M69" s="20">
        <v>27156232</v>
      </c>
      <c r="N69" s="20">
        <v>8201358</v>
      </c>
      <c r="O69" s="20">
        <v>10415749</v>
      </c>
      <c r="P69" s="20">
        <v>7767203</v>
      </c>
      <c r="Q69" s="20">
        <v>26384310</v>
      </c>
      <c r="R69" s="20"/>
      <c r="S69" s="20"/>
      <c r="T69" s="20"/>
      <c r="U69" s="20"/>
      <c r="V69" s="20">
        <v>82338991</v>
      </c>
      <c r="W69" s="20">
        <v>88845838</v>
      </c>
      <c r="X69" s="20"/>
      <c r="Y69" s="19"/>
      <c r="Z69" s="22">
        <v>117093818</v>
      </c>
    </row>
    <row r="70" spans="1:26" ht="13.5" hidden="1">
      <c r="A70" s="38" t="s">
        <v>106</v>
      </c>
      <c r="B70" s="18">
        <v>34094797</v>
      </c>
      <c r="C70" s="18"/>
      <c r="D70" s="19">
        <v>40413000</v>
      </c>
      <c r="E70" s="20">
        <v>40413000</v>
      </c>
      <c r="F70" s="20">
        <v>3259834</v>
      </c>
      <c r="G70" s="20">
        <v>3298253</v>
      </c>
      <c r="H70" s="20">
        <v>2144432</v>
      </c>
      <c r="I70" s="20">
        <v>8702519</v>
      </c>
      <c r="J70" s="20">
        <v>2517164</v>
      </c>
      <c r="K70" s="20">
        <v>2328218</v>
      </c>
      <c r="L70" s="20">
        <v>2576752</v>
      </c>
      <c r="M70" s="20">
        <v>7422134</v>
      </c>
      <c r="N70" s="20">
        <v>1970381</v>
      </c>
      <c r="O70" s="20">
        <v>2974434</v>
      </c>
      <c r="P70" s="20">
        <v>2673019</v>
      </c>
      <c r="Q70" s="20">
        <v>7617834</v>
      </c>
      <c r="R70" s="20"/>
      <c r="S70" s="20"/>
      <c r="T70" s="20"/>
      <c r="U70" s="20"/>
      <c r="V70" s="20">
        <v>23742487</v>
      </c>
      <c r="W70" s="20">
        <v>29453310</v>
      </c>
      <c r="X70" s="20"/>
      <c r="Y70" s="19"/>
      <c r="Z70" s="22">
        <v>40413000</v>
      </c>
    </row>
    <row r="71" spans="1:26" ht="13.5" hidden="1">
      <c r="A71" s="38" t="s">
        <v>107</v>
      </c>
      <c r="B71" s="18">
        <v>36116121</v>
      </c>
      <c r="C71" s="18"/>
      <c r="D71" s="19">
        <v>34872338</v>
      </c>
      <c r="E71" s="20">
        <v>34872338</v>
      </c>
      <c r="F71" s="20">
        <v>3177974</v>
      </c>
      <c r="G71" s="20">
        <v>3393416</v>
      </c>
      <c r="H71" s="20">
        <v>3189463</v>
      </c>
      <c r="I71" s="20">
        <v>9760853</v>
      </c>
      <c r="J71" s="20">
        <v>3415748</v>
      </c>
      <c r="K71" s="20">
        <v>2854205</v>
      </c>
      <c r="L71" s="20">
        <v>3189950</v>
      </c>
      <c r="M71" s="20">
        <v>9459903</v>
      </c>
      <c r="N71" s="20">
        <v>2806605</v>
      </c>
      <c r="O71" s="20">
        <v>4047413</v>
      </c>
      <c r="P71" s="20">
        <v>1729961</v>
      </c>
      <c r="Q71" s="20">
        <v>8583979</v>
      </c>
      <c r="R71" s="20"/>
      <c r="S71" s="20"/>
      <c r="T71" s="20"/>
      <c r="U71" s="20"/>
      <c r="V71" s="20">
        <v>27804735</v>
      </c>
      <c r="W71" s="20">
        <v>28036168</v>
      </c>
      <c r="X71" s="20"/>
      <c r="Y71" s="19"/>
      <c r="Z71" s="22">
        <v>34872338</v>
      </c>
    </row>
    <row r="72" spans="1:26" ht="13.5" hidden="1">
      <c r="A72" s="38" t="s">
        <v>108</v>
      </c>
      <c r="B72" s="18">
        <v>21907173</v>
      </c>
      <c r="C72" s="18"/>
      <c r="D72" s="19">
        <v>24751200</v>
      </c>
      <c r="E72" s="20">
        <v>24751200</v>
      </c>
      <c r="F72" s="20">
        <v>2066064</v>
      </c>
      <c r="G72" s="20">
        <v>2025461</v>
      </c>
      <c r="H72" s="20">
        <v>2053335</v>
      </c>
      <c r="I72" s="20">
        <v>6144860</v>
      </c>
      <c r="J72" s="20">
        <v>2045051</v>
      </c>
      <c r="K72" s="20">
        <v>2033734</v>
      </c>
      <c r="L72" s="20">
        <v>2015589</v>
      </c>
      <c r="M72" s="20">
        <v>6094374</v>
      </c>
      <c r="N72" s="20">
        <v>2029241</v>
      </c>
      <c r="O72" s="20">
        <v>2010232</v>
      </c>
      <c r="P72" s="20">
        <v>1988643</v>
      </c>
      <c r="Q72" s="20">
        <v>6028116</v>
      </c>
      <c r="R72" s="20"/>
      <c r="S72" s="20"/>
      <c r="T72" s="20"/>
      <c r="U72" s="20"/>
      <c r="V72" s="20">
        <v>18267350</v>
      </c>
      <c r="W72" s="20">
        <v>18563400</v>
      </c>
      <c r="X72" s="20"/>
      <c r="Y72" s="19"/>
      <c r="Z72" s="22">
        <v>24751200</v>
      </c>
    </row>
    <row r="73" spans="1:26" ht="13.5" hidden="1">
      <c r="A73" s="38" t="s">
        <v>109</v>
      </c>
      <c r="B73" s="18">
        <v>14106014</v>
      </c>
      <c r="C73" s="18"/>
      <c r="D73" s="19">
        <v>17057280</v>
      </c>
      <c r="E73" s="20">
        <v>17057280</v>
      </c>
      <c r="F73" s="20">
        <v>1396212</v>
      </c>
      <c r="G73" s="20">
        <v>1390809</v>
      </c>
      <c r="H73" s="20">
        <v>1403196</v>
      </c>
      <c r="I73" s="20">
        <v>4190217</v>
      </c>
      <c r="J73" s="20">
        <v>1407294</v>
      </c>
      <c r="K73" s="20">
        <v>1384964</v>
      </c>
      <c r="L73" s="20">
        <v>1387563</v>
      </c>
      <c r="M73" s="20">
        <v>4179821</v>
      </c>
      <c r="N73" s="20">
        <v>1395131</v>
      </c>
      <c r="O73" s="20">
        <v>1383670</v>
      </c>
      <c r="P73" s="20">
        <v>1375580</v>
      </c>
      <c r="Q73" s="20">
        <v>4154381</v>
      </c>
      <c r="R73" s="20"/>
      <c r="S73" s="20"/>
      <c r="T73" s="20"/>
      <c r="U73" s="20"/>
      <c r="V73" s="20">
        <v>12524419</v>
      </c>
      <c r="W73" s="20">
        <v>12792960</v>
      </c>
      <c r="X73" s="20"/>
      <c r="Y73" s="19"/>
      <c r="Z73" s="22">
        <v>17057280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23972833</v>
      </c>
      <c r="C75" s="27"/>
      <c r="D75" s="28">
        <v>25000000</v>
      </c>
      <c r="E75" s="29">
        <v>25000000</v>
      </c>
      <c r="F75" s="29">
        <v>1840267</v>
      </c>
      <c r="G75" s="29">
        <v>1904682</v>
      </c>
      <c r="H75" s="29">
        <v>1960934</v>
      </c>
      <c r="I75" s="29">
        <v>5705883</v>
      </c>
      <c r="J75" s="29">
        <v>2024540</v>
      </c>
      <c r="K75" s="29">
        <v>2071238</v>
      </c>
      <c r="L75" s="29">
        <v>2385952</v>
      </c>
      <c r="M75" s="29">
        <v>6481730</v>
      </c>
      <c r="N75" s="29">
        <v>2444620</v>
      </c>
      <c r="O75" s="29">
        <v>2509282</v>
      </c>
      <c r="P75" s="29">
        <v>2580554</v>
      </c>
      <c r="Q75" s="29">
        <v>7534456</v>
      </c>
      <c r="R75" s="29"/>
      <c r="S75" s="29"/>
      <c r="T75" s="29"/>
      <c r="U75" s="29"/>
      <c r="V75" s="29">
        <v>19722069</v>
      </c>
      <c r="W75" s="29">
        <v>18749997</v>
      </c>
      <c r="X75" s="29"/>
      <c r="Y75" s="28"/>
      <c r="Z75" s="30">
        <v>25000000</v>
      </c>
    </row>
    <row r="76" spans="1:26" ht="13.5" hidden="1">
      <c r="A76" s="41" t="s">
        <v>113</v>
      </c>
      <c r="B76" s="31">
        <v>52891162</v>
      </c>
      <c r="C76" s="31"/>
      <c r="D76" s="32">
        <v>140633132</v>
      </c>
      <c r="E76" s="33">
        <v>17741157</v>
      </c>
      <c r="F76" s="33">
        <v>4075462</v>
      </c>
      <c r="G76" s="33">
        <v>7535225</v>
      </c>
      <c r="H76" s="33">
        <v>7303965</v>
      </c>
      <c r="I76" s="33">
        <v>18914652</v>
      </c>
      <c r="J76" s="33">
        <v>5590679</v>
      </c>
      <c r="K76" s="33">
        <v>4418746</v>
      </c>
      <c r="L76" s="33">
        <v>5345722</v>
      </c>
      <c r="M76" s="33">
        <v>15355147</v>
      </c>
      <c r="N76" s="33">
        <v>4882414</v>
      </c>
      <c r="O76" s="33">
        <v>6298449</v>
      </c>
      <c r="P76" s="33">
        <v>6750385</v>
      </c>
      <c r="Q76" s="33">
        <v>17931248</v>
      </c>
      <c r="R76" s="33"/>
      <c r="S76" s="33"/>
      <c r="T76" s="33"/>
      <c r="U76" s="33"/>
      <c r="V76" s="33">
        <v>52201047</v>
      </c>
      <c r="W76" s="33">
        <v>17741157</v>
      </c>
      <c r="X76" s="33"/>
      <c r="Y76" s="32"/>
      <c r="Z76" s="34">
        <v>17741157</v>
      </c>
    </row>
    <row r="77" spans="1:26" ht="13.5" hidden="1">
      <c r="A77" s="36" t="s">
        <v>31</v>
      </c>
      <c r="B77" s="18">
        <v>8479734</v>
      </c>
      <c r="C77" s="18"/>
      <c r="D77" s="19">
        <v>13242720</v>
      </c>
      <c r="E77" s="20">
        <v>5131317</v>
      </c>
      <c r="F77" s="20">
        <v>655549</v>
      </c>
      <c r="G77" s="20">
        <v>494918</v>
      </c>
      <c r="H77" s="20">
        <v>550876</v>
      </c>
      <c r="I77" s="20">
        <v>1701343</v>
      </c>
      <c r="J77" s="20">
        <v>983123</v>
      </c>
      <c r="K77" s="20">
        <v>878269</v>
      </c>
      <c r="L77" s="20">
        <v>707260</v>
      </c>
      <c r="M77" s="20">
        <v>2568652</v>
      </c>
      <c r="N77" s="20">
        <v>861322</v>
      </c>
      <c r="O77" s="20">
        <v>636705</v>
      </c>
      <c r="P77" s="20">
        <v>1337618</v>
      </c>
      <c r="Q77" s="20">
        <v>2835645</v>
      </c>
      <c r="R77" s="20"/>
      <c r="S77" s="20"/>
      <c r="T77" s="20"/>
      <c r="U77" s="20"/>
      <c r="V77" s="20">
        <v>7105640</v>
      </c>
      <c r="W77" s="20">
        <v>5131317</v>
      </c>
      <c r="X77" s="20"/>
      <c r="Y77" s="19"/>
      <c r="Z77" s="22">
        <v>5131317</v>
      </c>
    </row>
    <row r="78" spans="1:26" ht="13.5" hidden="1">
      <c r="A78" s="37" t="s">
        <v>32</v>
      </c>
      <c r="B78" s="18">
        <v>20438595</v>
      </c>
      <c r="C78" s="18"/>
      <c r="D78" s="19">
        <v>112390412</v>
      </c>
      <c r="E78" s="20">
        <v>10705158</v>
      </c>
      <c r="F78" s="20">
        <v>3419913</v>
      </c>
      <c r="G78" s="20">
        <v>5135625</v>
      </c>
      <c r="H78" s="20">
        <v>6753089</v>
      </c>
      <c r="I78" s="20">
        <v>15308627</v>
      </c>
      <c r="J78" s="20">
        <v>4607556</v>
      </c>
      <c r="K78" s="20">
        <v>3540477</v>
      </c>
      <c r="L78" s="20">
        <v>4638462</v>
      </c>
      <c r="M78" s="20">
        <v>12786495</v>
      </c>
      <c r="N78" s="20">
        <v>4021092</v>
      </c>
      <c r="O78" s="20">
        <v>5661744</v>
      </c>
      <c r="P78" s="20">
        <v>5412767</v>
      </c>
      <c r="Q78" s="20">
        <v>15095603</v>
      </c>
      <c r="R78" s="20"/>
      <c r="S78" s="20"/>
      <c r="T78" s="20"/>
      <c r="U78" s="20"/>
      <c r="V78" s="20">
        <v>43190725</v>
      </c>
      <c r="W78" s="20">
        <v>10705158</v>
      </c>
      <c r="X78" s="20"/>
      <c r="Y78" s="19"/>
      <c r="Z78" s="22">
        <v>10705158</v>
      </c>
    </row>
    <row r="79" spans="1:26" ht="13.5" hidden="1">
      <c r="A79" s="38" t="s">
        <v>106</v>
      </c>
      <c r="B79" s="18">
        <v>29722212</v>
      </c>
      <c r="C79" s="18"/>
      <c r="D79" s="19">
        <v>38933426</v>
      </c>
      <c r="E79" s="20">
        <v>4451421</v>
      </c>
      <c r="F79" s="20">
        <v>2280464</v>
      </c>
      <c r="G79" s="20">
        <v>3335376</v>
      </c>
      <c r="H79" s="20">
        <v>5331485</v>
      </c>
      <c r="I79" s="20">
        <v>10947325</v>
      </c>
      <c r="J79" s="20">
        <v>2829540</v>
      </c>
      <c r="K79" s="20">
        <v>2077970</v>
      </c>
      <c r="L79" s="20">
        <v>3282311</v>
      </c>
      <c r="M79" s="20">
        <v>8189821</v>
      </c>
      <c r="N79" s="20">
        <v>2273910</v>
      </c>
      <c r="O79" s="20">
        <v>1676996</v>
      </c>
      <c r="P79" s="20">
        <v>3628260</v>
      </c>
      <c r="Q79" s="20">
        <v>7579166</v>
      </c>
      <c r="R79" s="20"/>
      <c r="S79" s="20"/>
      <c r="T79" s="20"/>
      <c r="U79" s="20"/>
      <c r="V79" s="20">
        <v>26716312</v>
      </c>
      <c r="W79" s="20">
        <v>4451421</v>
      </c>
      <c r="X79" s="20"/>
      <c r="Y79" s="19"/>
      <c r="Z79" s="22">
        <v>4451421</v>
      </c>
    </row>
    <row r="80" spans="1:26" ht="13.5" hidden="1">
      <c r="A80" s="38" t="s">
        <v>107</v>
      </c>
      <c r="B80" s="18">
        <v>-7478249</v>
      </c>
      <c r="C80" s="18"/>
      <c r="D80" s="19">
        <v>34931900</v>
      </c>
      <c r="E80" s="20">
        <v>3818201</v>
      </c>
      <c r="F80" s="20">
        <v>346162</v>
      </c>
      <c r="G80" s="20">
        <v>812223</v>
      </c>
      <c r="H80" s="20">
        <v>673345</v>
      </c>
      <c r="I80" s="20">
        <v>1831730</v>
      </c>
      <c r="J80" s="20">
        <v>722579</v>
      </c>
      <c r="K80" s="20">
        <v>610856</v>
      </c>
      <c r="L80" s="20">
        <v>547619</v>
      </c>
      <c r="M80" s="20">
        <v>1881054</v>
      </c>
      <c r="N80" s="20">
        <v>738637</v>
      </c>
      <c r="O80" s="20">
        <v>556965</v>
      </c>
      <c r="P80" s="20">
        <v>710649</v>
      </c>
      <c r="Q80" s="20">
        <v>2006251</v>
      </c>
      <c r="R80" s="20"/>
      <c r="S80" s="20"/>
      <c r="T80" s="20"/>
      <c r="U80" s="20"/>
      <c r="V80" s="20">
        <v>5719035</v>
      </c>
      <c r="W80" s="20">
        <v>3818201</v>
      </c>
      <c r="X80" s="20"/>
      <c r="Y80" s="19"/>
      <c r="Z80" s="22">
        <v>3818201</v>
      </c>
    </row>
    <row r="81" spans="1:26" ht="13.5" hidden="1">
      <c r="A81" s="38" t="s">
        <v>108</v>
      </c>
      <c r="B81" s="18">
        <v>-3331447</v>
      </c>
      <c r="C81" s="18"/>
      <c r="D81" s="19">
        <v>23010720</v>
      </c>
      <c r="E81" s="20">
        <v>2435536</v>
      </c>
      <c r="F81" s="20">
        <v>454572</v>
      </c>
      <c r="G81" s="20">
        <v>604622</v>
      </c>
      <c r="H81" s="20">
        <v>363756</v>
      </c>
      <c r="I81" s="20">
        <v>1422950</v>
      </c>
      <c r="J81" s="20">
        <v>683281</v>
      </c>
      <c r="K81" s="20">
        <v>528470</v>
      </c>
      <c r="L81" s="20">
        <v>521915</v>
      </c>
      <c r="M81" s="20">
        <v>1733666</v>
      </c>
      <c r="N81" s="20">
        <v>661585</v>
      </c>
      <c r="O81" s="20">
        <v>566153</v>
      </c>
      <c r="P81" s="20">
        <v>702326</v>
      </c>
      <c r="Q81" s="20">
        <v>1930064</v>
      </c>
      <c r="R81" s="20"/>
      <c r="S81" s="20"/>
      <c r="T81" s="20"/>
      <c r="U81" s="20"/>
      <c r="V81" s="20">
        <v>5086680</v>
      </c>
      <c r="W81" s="20">
        <v>2435536</v>
      </c>
      <c r="X81" s="20"/>
      <c r="Y81" s="19"/>
      <c r="Z81" s="22">
        <v>2435536</v>
      </c>
    </row>
    <row r="82" spans="1:26" ht="13.5" hidden="1">
      <c r="A82" s="38" t="s">
        <v>109</v>
      </c>
      <c r="B82" s="18">
        <v>-2245106</v>
      </c>
      <c r="C82" s="18"/>
      <c r="D82" s="19">
        <v>15514366</v>
      </c>
      <c r="E82" s="20"/>
      <c r="F82" s="20">
        <v>338715</v>
      </c>
      <c r="G82" s="20">
        <v>383404</v>
      </c>
      <c r="H82" s="20">
        <v>384503</v>
      </c>
      <c r="I82" s="20">
        <v>1106622</v>
      </c>
      <c r="J82" s="20">
        <v>372156</v>
      </c>
      <c r="K82" s="20">
        <v>323181</v>
      </c>
      <c r="L82" s="20">
        <v>286617</v>
      </c>
      <c r="M82" s="20">
        <v>981954</v>
      </c>
      <c r="N82" s="20">
        <v>346960</v>
      </c>
      <c r="O82" s="20">
        <v>2861630</v>
      </c>
      <c r="P82" s="20">
        <v>371532</v>
      </c>
      <c r="Q82" s="20">
        <v>3580122</v>
      </c>
      <c r="R82" s="20"/>
      <c r="S82" s="20"/>
      <c r="T82" s="20"/>
      <c r="U82" s="20"/>
      <c r="V82" s="20">
        <v>5668698</v>
      </c>
      <c r="W82" s="20"/>
      <c r="X82" s="20"/>
      <c r="Y82" s="19"/>
      <c r="Z82" s="22"/>
    </row>
    <row r="83" spans="1:26" ht="13.5" hidden="1">
      <c r="A83" s="38" t="s">
        <v>110</v>
      </c>
      <c r="B83" s="18">
        <v>3771185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23972833</v>
      </c>
      <c r="C84" s="27"/>
      <c r="D84" s="28">
        <v>15000000</v>
      </c>
      <c r="E84" s="29">
        <v>1904682</v>
      </c>
      <c r="F84" s="29"/>
      <c r="G84" s="29">
        <v>1904682</v>
      </c>
      <c r="H84" s="29"/>
      <c r="I84" s="29">
        <v>1904682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1904682</v>
      </c>
      <c r="W84" s="29">
        <v>1904682</v>
      </c>
      <c r="X84" s="29"/>
      <c r="Y84" s="28"/>
      <c r="Z84" s="30">
        <v>1904682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1147633</v>
      </c>
      <c r="C7" s="18">
        <v>0</v>
      </c>
      <c r="D7" s="58">
        <v>1425162</v>
      </c>
      <c r="E7" s="59">
        <v>1189633</v>
      </c>
      <c r="F7" s="59">
        <v>39200</v>
      </c>
      <c r="G7" s="59">
        <v>132398</v>
      </c>
      <c r="H7" s="59">
        <v>135636</v>
      </c>
      <c r="I7" s="59">
        <v>307234</v>
      </c>
      <c r="J7" s="59">
        <v>110209</v>
      </c>
      <c r="K7" s="59">
        <v>67596</v>
      </c>
      <c r="L7" s="59">
        <v>96404</v>
      </c>
      <c r="M7" s="59">
        <v>274209</v>
      </c>
      <c r="N7" s="59">
        <v>71672</v>
      </c>
      <c r="O7" s="59">
        <v>44804</v>
      </c>
      <c r="P7" s="59">
        <v>39671</v>
      </c>
      <c r="Q7" s="59">
        <v>156147</v>
      </c>
      <c r="R7" s="59">
        <v>0</v>
      </c>
      <c r="S7" s="59">
        <v>0</v>
      </c>
      <c r="T7" s="59">
        <v>0</v>
      </c>
      <c r="U7" s="59">
        <v>0</v>
      </c>
      <c r="V7" s="59">
        <v>737590</v>
      </c>
      <c r="W7" s="59">
        <v>928123</v>
      </c>
      <c r="X7" s="59">
        <v>-190533</v>
      </c>
      <c r="Y7" s="60">
        <v>-20.53</v>
      </c>
      <c r="Z7" s="61">
        <v>1189633</v>
      </c>
    </row>
    <row r="8" spans="1:26" ht="13.5">
      <c r="A8" s="57" t="s">
        <v>34</v>
      </c>
      <c r="B8" s="18">
        <v>103660952</v>
      </c>
      <c r="C8" s="18">
        <v>0</v>
      </c>
      <c r="D8" s="58">
        <v>215001000</v>
      </c>
      <c r="E8" s="59">
        <v>215788000</v>
      </c>
      <c r="F8" s="59">
        <v>44001305</v>
      </c>
      <c r="G8" s="59">
        <v>4216000</v>
      </c>
      <c r="H8" s="59">
        <v>0</v>
      </c>
      <c r="I8" s="59">
        <v>48217305</v>
      </c>
      <c r="J8" s="59">
        <v>0</v>
      </c>
      <c r="K8" s="59">
        <v>2963000</v>
      </c>
      <c r="L8" s="59">
        <v>33969000</v>
      </c>
      <c r="M8" s="59">
        <v>36932000</v>
      </c>
      <c r="N8" s="59">
        <v>739266</v>
      </c>
      <c r="O8" s="59">
        <v>2643000</v>
      </c>
      <c r="P8" s="59">
        <v>25477000</v>
      </c>
      <c r="Q8" s="59">
        <v>28859266</v>
      </c>
      <c r="R8" s="59">
        <v>0</v>
      </c>
      <c r="S8" s="59">
        <v>0</v>
      </c>
      <c r="T8" s="59">
        <v>0</v>
      </c>
      <c r="U8" s="59">
        <v>0</v>
      </c>
      <c r="V8" s="59">
        <v>114008571</v>
      </c>
      <c r="W8" s="59">
        <v>113701000</v>
      </c>
      <c r="X8" s="59">
        <v>307571</v>
      </c>
      <c r="Y8" s="60">
        <v>0.27</v>
      </c>
      <c r="Z8" s="61">
        <v>215788000</v>
      </c>
    </row>
    <row r="9" spans="1:26" ht="13.5">
      <c r="A9" s="57" t="s">
        <v>35</v>
      </c>
      <c r="B9" s="18">
        <v>180961</v>
      </c>
      <c r="C9" s="18">
        <v>0</v>
      </c>
      <c r="D9" s="58">
        <v>3347424</v>
      </c>
      <c r="E9" s="59">
        <v>3154564</v>
      </c>
      <c r="F9" s="59">
        <v>0</v>
      </c>
      <c r="G9" s="59">
        <v>224295</v>
      </c>
      <c r="H9" s="59">
        <v>38633</v>
      </c>
      <c r="I9" s="59">
        <v>262928</v>
      </c>
      <c r="J9" s="59">
        <v>175</v>
      </c>
      <c r="K9" s="59">
        <v>20623</v>
      </c>
      <c r="L9" s="59">
        <v>1228</v>
      </c>
      <c r="M9" s="59">
        <v>22026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284954</v>
      </c>
      <c r="W9" s="59">
        <v>171045</v>
      </c>
      <c r="X9" s="59">
        <v>113909</v>
      </c>
      <c r="Y9" s="60">
        <v>66.6</v>
      </c>
      <c r="Z9" s="61">
        <v>3154564</v>
      </c>
    </row>
    <row r="10" spans="1:26" ht="25.5">
      <c r="A10" s="62" t="s">
        <v>98</v>
      </c>
      <c r="B10" s="63">
        <f>SUM(B5:B9)</f>
        <v>104989546</v>
      </c>
      <c r="C10" s="63">
        <f>SUM(C5:C9)</f>
        <v>0</v>
      </c>
      <c r="D10" s="64">
        <f aca="true" t="shared" si="0" ref="D10:Z10">SUM(D5:D9)</f>
        <v>219773586</v>
      </c>
      <c r="E10" s="65">
        <f t="shared" si="0"/>
        <v>220132197</v>
      </c>
      <c r="F10" s="65">
        <f t="shared" si="0"/>
        <v>44040505</v>
      </c>
      <c r="G10" s="65">
        <f t="shared" si="0"/>
        <v>4572693</v>
      </c>
      <c r="H10" s="65">
        <f t="shared" si="0"/>
        <v>174269</v>
      </c>
      <c r="I10" s="65">
        <f t="shared" si="0"/>
        <v>48787467</v>
      </c>
      <c r="J10" s="65">
        <f t="shared" si="0"/>
        <v>110384</v>
      </c>
      <c r="K10" s="65">
        <f t="shared" si="0"/>
        <v>3051219</v>
      </c>
      <c r="L10" s="65">
        <f t="shared" si="0"/>
        <v>34066632</v>
      </c>
      <c r="M10" s="65">
        <f t="shared" si="0"/>
        <v>37228235</v>
      </c>
      <c r="N10" s="65">
        <f t="shared" si="0"/>
        <v>810938</v>
      </c>
      <c r="O10" s="65">
        <f t="shared" si="0"/>
        <v>2687804</v>
      </c>
      <c r="P10" s="65">
        <f t="shared" si="0"/>
        <v>25516671</v>
      </c>
      <c r="Q10" s="65">
        <f t="shared" si="0"/>
        <v>29015413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115031115</v>
      </c>
      <c r="W10" s="65">
        <f t="shared" si="0"/>
        <v>114800168</v>
      </c>
      <c r="X10" s="65">
        <f t="shared" si="0"/>
        <v>230947</v>
      </c>
      <c r="Y10" s="66">
        <f>+IF(W10&lt;&gt;0,(X10/W10)*100,0)</f>
        <v>0.20117305054814902</v>
      </c>
      <c r="Z10" s="67">
        <f t="shared" si="0"/>
        <v>220132197</v>
      </c>
    </row>
    <row r="11" spans="1:26" ht="13.5">
      <c r="A11" s="57" t="s">
        <v>36</v>
      </c>
      <c r="B11" s="18">
        <v>57953890</v>
      </c>
      <c r="C11" s="18">
        <v>0</v>
      </c>
      <c r="D11" s="58">
        <v>56148393</v>
      </c>
      <c r="E11" s="59">
        <v>57914932</v>
      </c>
      <c r="F11" s="59">
        <v>4858351</v>
      </c>
      <c r="G11" s="59">
        <v>5221623</v>
      </c>
      <c r="H11" s="59">
        <v>4954742</v>
      </c>
      <c r="I11" s="59">
        <v>15034716</v>
      </c>
      <c r="J11" s="59">
        <v>5167662</v>
      </c>
      <c r="K11" s="59">
        <v>5042722</v>
      </c>
      <c r="L11" s="59">
        <v>5329124</v>
      </c>
      <c r="M11" s="59">
        <v>15539508</v>
      </c>
      <c r="N11" s="59">
        <v>4717507</v>
      </c>
      <c r="O11" s="59">
        <v>5056296</v>
      </c>
      <c r="P11" s="59">
        <v>4810670</v>
      </c>
      <c r="Q11" s="59">
        <v>14584473</v>
      </c>
      <c r="R11" s="59">
        <v>0</v>
      </c>
      <c r="S11" s="59">
        <v>0</v>
      </c>
      <c r="T11" s="59">
        <v>0</v>
      </c>
      <c r="U11" s="59">
        <v>0</v>
      </c>
      <c r="V11" s="59">
        <v>45158697</v>
      </c>
      <c r="W11" s="59">
        <v>44211297</v>
      </c>
      <c r="X11" s="59">
        <v>947400</v>
      </c>
      <c r="Y11" s="60">
        <v>2.14</v>
      </c>
      <c r="Z11" s="61">
        <v>57914932</v>
      </c>
    </row>
    <row r="12" spans="1:26" ht="13.5">
      <c r="A12" s="57" t="s">
        <v>37</v>
      </c>
      <c r="B12" s="18">
        <v>10019248</v>
      </c>
      <c r="C12" s="18">
        <v>0</v>
      </c>
      <c r="D12" s="58">
        <v>9339645</v>
      </c>
      <c r="E12" s="59">
        <v>10156963</v>
      </c>
      <c r="F12" s="59">
        <v>798091</v>
      </c>
      <c r="G12" s="59">
        <v>822266</v>
      </c>
      <c r="H12" s="59">
        <v>833161</v>
      </c>
      <c r="I12" s="59">
        <v>2453518</v>
      </c>
      <c r="J12" s="59">
        <v>804789</v>
      </c>
      <c r="K12" s="59">
        <v>818990</v>
      </c>
      <c r="L12" s="59">
        <v>897821</v>
      </c>
      <c r="M12" s="59">
        <v>2521600</v>
      </c>
      <c r="N12" s="59">
        <v>1243404</v>
      </c>
      <c r="O12" s="59">
        <v>919755</v>
      </c>
      <c r="P12" s="59">
        <v>925149</v>
      </c>
      <c r="Q12" s="59">
        <v>3088308</v>
      </c>
      <c r="R12" s="59">
        <v>0</v>
      </c>
      <c r="S12" s="59">
        <v>0</v>
      </c>
      <c r="T12" s="59">
        <v>0</v>
      </c>
      <c r="U12" s="59">
        <v>0</v>
      </c>
      <c r="V12" s="59">
        <v>8063426</v>
      </c>
      <c r="W12" s="59">
        <v>7004736</v>
      </c>
      <c r="X12" s="59">
        <v>1058690</v>
      </c>
      <c r="Y12" s="60">
        <v>15.11</v>
      </c>
      <c r="Z12" s="61">
        <v>10156963</v>
      </c>
    </row>
    <row r="13" spans="1:26" ht="13.5">
      <c r="A13" s="57" t="s">
        <v>99</v>
      </c>
      <c r="B13" s="18">
        <v>4402270</v>
      </c>
      <c r="C13" s="18">
        <v>0</v>
      </c>
      <c r="D13" s="58">
        <v>3146064</v>
      </c>
      <c r="E13" s="59">
        <v>3146066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3146066</v>
      </c>
    </row>
    <row r="14" spans="1:26" ht="13.5">
      <c r="A14" s="57" t="s">
        <v>38</v>
      </c>
      <c r="B14" s="18">
        <v>182787</v>
      </c>
      <c r="C14" s="18">
        <v>0</v>
      </c>
      <c r="D14" s="58">
        <v>81418</v>
      </c>
      <c r="E14" s="59">
        <v>81418</v>
      </c>
      <c r="F14" s="59">
        <v>5496</v>
      </c>
      <c r="G14" s="59">
        <v>4438</v>
      </c>
      <c r="H14" s="59">
        <v>0</v>
      </c>
      <c r="I14" s="59">
        <v>9934</v>
      </c>
      <c r="J14" s="59">
        <v>0</v>
      </c>
      <c r="K14" s="59">
        <v>0</v>
      </c>
      <c r="L14" s="59">
        <v>8111</v>
      </c>
      <c r="M14" s="59">
        <v>8111</v>
      </c>
      <c r="N14" s="59">
        <v>6975</v>
      </c>
      <c r="O14" s="59">
        <v>6415</v>
      </c>
      <c r="P14" s="59">
        <v>7004</v>
      </c>
      <c r="Q14" s="59">
        <v>20394</v>
      </c>
      <c r="R14" s="59">
        <v>0</v>
      </c>
      <c r="S14" s="59">
        <v>0</v>
      </c>
      <c r="T14" s="59">
        <v>0</v>
      </c>
      <c r="U14" s="59">
        <v>0</v>
      </c>
      <c r="V14" s="59">
        <v>38439</v>
      </c>
      <c r="W14" s="59">
        <v>61065</v>
      </c>
      <c r="X14" s="59">
        <v>-22626</v>
      </c>
      <c r="Y14" s="60">
        <v>-37.05</v>
      </c>
      <c r="Z14" s="61">
        <v>81418</v>
      </c>
    </row>
    <row r="15" spans="1:26" ht="13.5">
      <c r="A15" s="57" t="s">
        <v>39</v>
      </c>
      <c r="B15" s="18">
        <v>2257620</v>
      </c>
      <c r="C15" s="18">
        <v>0</v>
      </c>
      <c r="D15" s="58">
        <v>2577375</v>
      </c>
      <c r="E15" s="59">
        <v>2647376</v>
      </c>
      <c r="F15" s="59">
        <v>0</v>
      </c>
      <c r="G15" s="59">
        <v>346889</v>
      </c>
      <c r="H15" s="59">
        <v>157778</v>
      </c>
      <c r="I15" s="59">
        <v>504667</v>
      </c>
      <c r="J15" s="59">
        <v>0</v>
      </c>
      <c r="K15" s="59">
        <v>392637</v>
      </c>
      <c r="L15" s="59">
        <v>127565</v>
      </c>
      <c r="M15" s="59">
        <v>520202</v>
      </c>
      <c r="N15" s="59">
        <v>104651</v>
      </c>
      <c r="O15" s="59">
        <v>93252</v>
      </c>
      <c r="P15" s="59">
        <v>154861</v>
      </c>
      <c r="Q15" s="59">
        <v>352764</v>
      </c>
      <c r="R15" s="59">
        <v>0</v>
      </c>
      <c r="S15" s="59">
        <v>0</v>
      </c>
      <c r="T15" s="59">
        <v>0</v>
      </c>
      <c r="U15" s="59">
        <v>0</v>
      </c>
      <c r="V15" s="59">
        <v>1377633</v>
      </c>
      <c r="W15" s="59">
        <v>1933029</v>
      </c>
      <c r="X15" s="59">
        <v>-555396</v>
      </c>
      <c r="Y15" s="60">
        <v>-28.73</v>
      </c>
      <c r="Z15" s="61">
        <v>2647376</v>
      </c>
    </row>
    <row r="16" spans="1:26" ht="13.5">
      <c r="A16" s="68" t="s">
        <v>40</v>
      </c>
      <c r="B16" s="18">
        <v>2031579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31125811</v>
      </c>
      <c r="C17" s="18">
        <v>0</v>
      </c>
      <c r="D17" s="58">
        <v>148239190</v>
      </c>
      <c r="E17" s="59">
        <v>145943943</v>
      </c>
      <c r="F17" s="59">
        <v>8120010</v>
      </c>
      <c r="G17" s="59">
        <v>3211674</v>
      </c>
      <c r="H17" s="59">
        <v>3044018</v>
      </c>
      <c r="I17" s="59">
        <v>14375702</v>
      </c>
      <c r="J17" s="59">
        <v>4715999</v>
      </c>
      <c r="K17" s="59">
        <v>4790618</v>
      </c>
      <c r="L17" s="59">
        <v>3833854</v>
      </c>
      <c r="M17" s="59">
        <v>13340471</v>
      </c>
      <c r="N17" s="59">
        <v>3334853</v>
      </c>
      <c r="O17" s="59">
        <v>3401714</v>
      </c>
      <c r="P17" s="59">
        <v>1458348</v>
      </c>
      <c r="Q17" s="59">
        <v>8194915</v>
      </c>
      <c r="R17" s="59">
        <v>0</v>
      </c>
      <c r="S17" s="59">
        <v>0</v>
      </c>
      <c r="T17" s="59">
        <v>0</v>
      </c>
      <c r="U17" s="59">
        <v>0</v>
      </c>
      <c r="V17" s="59">
        <v>35911088</v>
      </c>
      <c r="W17" s="59">
        <v>33846127</v>
      </c>
      <c r="X17" s="59">
        <v>2064961</v>
      </c>
      <c r="Y17" s="60">
        <v>6.1</v>
      </c>
      <c r="Z17" s="61">
        <v>145943943</v>
      </c>
    </row>
    <row r="18" spans="1:26" ht="13.5">
      <c r="A18" s="69" t="s">
        <v>42</v>
      </c>
      <c r="B18" s="70">
        <f>SUM(B11:B17)</f>
        <v>107973205</v>
      </c>
      <c r="C18" s="70">
        <f>SUM(C11:C17)</f>
        <v>0</v>
      </c>
      <c r="D18" s="71">
        <f aca="true" t="shared" si="1" ref="D18:Z18">SUM(D11:D17)</f>
        <v>219532085</v>
      </c>
      <c r="E18" s="72">
        <f t="shared" si="1"/>
        <v>219890698</v>
      </c>
      <c r="F18" s="72">
        <f t="shared" si="1"/>
        <v>13781948</v>
      </c>
      <c r="G18" s="72">
        <f t="shared" si="1"/>
        <v>9606890</v>
      </c>
      <c r="H18" s="72">
        <f t="shared" si="1"/>
        <v>8989699</v>
      </c>
      <c r="I18" s="72">
        <f t="shared" si="1"/>
        <v>32378537</v>
      </c>
      <c r="J18" s="72">
        <f t="shared" si="1"/>
        <v>10688450</v>
      </c>
      <c r="K18" s="72">
        <f t="shared" si="1"/>
        <v>11044967</v>
      </c>
      <c r="L18" s="72">
        <f t="shared" si="1"/>
        <v>10196475</v>
      </c>
      <c r="M18" s="72">
        <f t="shared" si="1"/>
        <v>31929892</v>
      </c>
      <c r="N18" s="72">
        <f t="shared" si="1"/>
        <v>9407390</v>
      </c>
      <c r="O18" s="72">
        <f t="shared" si="1"/>
        <v>9477432</v>
      </c>
      <c r="P18" s="72">
        <f t="shared" si="1"/>
        <v>7356032</v>
      </c>
      <c r="Q18" s="72">
        <f t="shared" si="1"/>
        <v>26240854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90549283</v>
      </c>
      <c r="W18" s="72">
        <f t="shared" si="1"/>
        <v>87056254</v>
      </c>
      <c r="X18" s="72">
        <f t="shared" si="1"/>
        <v>3493029</v>
      </c>
      <c r="Y18" s="66">
        <f>+IF(W18&lt;&gt;0,(X18/W18)*100,0)</f>
        <v>4.012381465437279</v>
      </c>
      <c r="Z18" s="73">
        <f t="shared" si="1"/>
        <v>219890698</v>
      </c>
    </row>
    <row r="19" spans="1:26" ht="13.5">
      <c r="A19" s="69" t="s">
        <v>43</v>
      </c>
      <c r="B19" s="74">
        <f>+B10-B18</f>
        <v>-2983659</v>
      </c>
      <c r="C19" s="74">
        <f>+C10-C18</f>
        <v>0</v>
      </c>
      <c r="D19" s="75">
        <f aca="true" t="shared" si="2" ref="D19:Z19">+D10-D18</f>
        <v>241501</v>
      </c>
      <c r="E19" s="76">
        <f t="shared" si="2"/>
        <v>241499</v>
      </c>
      <c r="F19" s="76">
        <f t="shared" si="2"/>
        <v>30258557</v>
      </c>
      <c r="G19" s="76">
        <f t="shared" si="2"/>
        <v>-5034197</v>
      </c>
      <c r="H19" s="76">
        <f t="shared" si="2"/>
        <v>-8815430</v>
      </c>
      <c r="I19" s="76">
        <f t="shared" si="2"/>
        <v>16408930</v>
      </c>
      <c r="J19" s="76">
        <f t="shared" si="2"/>
        <v>-10578066</v>
      </c>
      <c r="K19" s="76">
        <f t="shared" si="2"/>
        <v>-7993748</v>
      </c>
      <c r="L19" s="76">
        <f t="shared" si="2"/>
        <v>23870157</v>
      </c>
      <c r="M19" s="76">
        <f t="shared" si="2"/>
        <v>5298343</v>
      </c>
      <c r="N19" s="76">
        <f t="shared" si="2"/>
        <v>-8596452</v>
      </c>
      <c r="O19" s="76">
        <f t="shared" si="2"/>
        <v>-6789628</v>
      </c>
      <c r="P19" s="76">
        <f t="shared" si="2"/>
        <v>18160639</v>
      </c>
      <c r="Q19" s="76">
        <f t="shared" si="2"/>
        <v>2774559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24481832</v>
      </c>
      <c r="W19" s="76">
        <f>IF(E10=E18,0,W10-W18)</f>
        <v>27743914</v>
      </c>
      <c r="X19" s="76">
        <f t="shared" si="2"/>
        <v>-3262082</v>
      </c>
      <c r="Y19" s="77">
        <f>+IF(W19&lt;&gt;0,(X19/W19)*100,0)</f>
        <v>-11.757829122451865</v>
      </c>
      <c r="Z19" s="78">
        <f t="shared" si="2"/>
        <v>241499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-2983659</v>
      </c>
      <c r="C22" s="85">
        <f>SUM(C19:C21)</f>
        <v>0</v>
      </c>
      <c r="D22" s="86">
        <f aca="true" t="shared" si="3" ref="D22:Z22">SUM(D19:D21)</f>
        <v>241501</v>
      </c>
      <c r="E22" s="87">
        <f t="shared" si="3"/>
        <v>241499</v>
      </c>
      <c r="F22" s="87">
        <f t="shared" si="3"/>
        <v>30258557</v>
      </c>
      <c r="G22" s="87">
        <f t="shared" si="3"/>
        <v>-5034197</v>
      </c>
      <c r="H22" s="87">
        <f t="shared" si="3"/>
        <v>-8815430</v>
      </c>
      <c r="I22" s="87">
        <f t="shared" si="3"/>
        <v>16408930</v>
      </c>
      <c r="J22" s="87">
        <f t="shared" si="3"/>
        <v>-10578066</v>
      </c>
      <c r="K22" s="87">
        <f t="shared" si="3"/>
        <v>-7993748</v>
      </c>
      <c r="L22" s="87">
        <f t="shared" si="3"/>
        <v>23870157</v>
      </c>
      <c r="M22" s="87">
        <f t="shared" si="3"/>
        <v>5298343</v>
      </c>
      <c r="N22" s="87">
        <f t="shared" si="3"/>
        <v>-8596452</v>
      </c>
      <c r="O22" s="87">
        <f t="shared" si="3"/>
        <v>-6789628</v>
      </c>
      <c r="P22" s="87">
        <f t="shared" si="3"/>
        <v>18160639</v>
      </c>
      <c r="Q22" s="87">
        <f t="shared" si="3"/>
        <v>2774559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24481832</v>
      </c>
      <c r="W22" s="87">
        <f t="shared" si="3"/>
        <v>27743914</v>
      </c>
      <c r="X22" s="87">
        <f t="shared" si="3"/>
        <v>-3262082</v>
      </c>
      <c r="Y22" s="88">
        <f>+IF(W22&lt;&gt;0,(X22/W22)*100,0)</f>
        <v>-11.757829122451865</v>
      </c>
      <c r="Z22" s="89">
        <f t="shared" si="3"/>
        <v>241499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-2983659</v>
      </c>
      <c r="C24" s="74">
        <f>SUM(C22:C23)</f>
        <v>0</v>
      </c>
      <c r="D24" s="75">
        <f aca="true" t="shared" si="4" ref="D24:Z24">SUM(D22:D23)</f>
        <v>241501</v>
      </c>
      <c r="E24" s="76">
        <f t="shared" si="4"/>
        <v>241499</v>
      </c>
      <c r="F24" s="76">
        <f t="shared" si="4"/>
        <v>30258557</v>
      </c>
      <c r="G24" s="76">
        <f t="shared" si="4"/>
        <v>-5034197</v>
      </c>
      <c r="H24" s="76">
        <f t="shared" si="4"/>
        <v>-8815430</v>
      </c>
      <c r="I24" s="76">
        <f t="shared" si="4"/>
        <v>16408930</v>
      </c>
      <c r="J24" s="76">
        <f t="shared" si="4"/>
        <v>-10578066</v>
      </c>
      <c r="K24" s="76">
        <f t="shared" si="4"/>
        <v>-7993748</v>
      </c>
      <c r="L24" s="76">
        <f t="shared" si="4"/>
        <v>23870157</v>
      </c>
      <c r="M24" s="76">
        <f t="shared" si="4"/>
        <v>5298343</v>
      </c>
      <c r="N24" s="76">
        <f t="shared" si="4"/>
        <v>-8596452</v>
      </c>
      <c r="O24" s="76">
        <f t="shared" si="4"/>
        <v>-6789628</v>
      </c>
      <c r="P24" s="76">
        <f t="shared" si="4"/>
        <v>18160639</v>
      </c>
      <c r="Q24" s="76">
        <f t="shared" si="4"/>
        <v>2774559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24481832</v>
      </c>
      <c r="W24" s="76">
        <f t="shared" si="4"/>
        <v>27743914</v>
      </c>
      <c r="X24" s="76">
        <f t="shared" si="4"/>
        <v>-3262082</v>
      </c>
      <c r="Y24" s="77">
        <f>+IF(W24&lt;&gt;0,(X24/W24)*100,0)</f>
        <v>-11.757829122451865</v>
      </c>
      <c r="Z24" s="78">
        <f t="shared" si="4"/>
        <v>241499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5430032</v>
      </c>
      <c r="C27" s="21">
        <v>0</v>
      </c>
      <c r="D27" s="98">
        <v>241500</v>
      </c>
      <c r="E27" s="99">
        <v>241500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7500</v>
      </c>
      <c r="L27" s="99">
        <v>0</v>
      </c>
      <c r="M27" s="99">
        <v>7500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7500</v>
      </c>
      <c r="W27" s="99">
        <v>181125</v>
      </c>
      <c r="X27" s="99">
        <v>-173625</v>
      </c>
      <c r="Y27" s="100">
        <v>-95.86</v>
      </c>
      <c r="Z27" s="101">
        <v>241500</v>
      </c>
    </row>
    <row r="28" spans="1:26" ht="13.5">
      <c r="A28" s="102" t="s">
        <v>44</v>
      </c>
      <c r="B28" s="18">
        <v>5430032</v>
      </c>
      <c r="C28" s="18">
        <v>0</v>
      </c>
      <c r="D28" s="58">
        <v>241500</v>
      </c>
      <c r="E28" s="59">
        <v>241500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7500</v>
      </c>
      <c r="L28" s="59">
        <v>0</v>
      </c>
      <c r="M28" s="59">
        <v>7500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7500</v>
      </c>
      <c r="W28" s="59">
        <v>181125</v>
      </c>
      <c r="X28" s="59">
        <v>-173625</v>
      </c>
      <c r="Y28" s="60">
        <v>-95.86</v>
      </c>
      <c r="Z28" s="61">
        <v>241500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5430032</v>
      </c>
      <c r="C32" s="21">
        <f>SUM(C28:C31)</f>
        <v>0</v>
      </c>
      <c r="D32" s="98">
        <f aca="true" t="shared" si="5" ref="D32:Z32">SUM(D28:D31)</f>
        <v>241500</v>
      </c>
      <c r="E32" s="99">
        <f t="shared" si="5"/>
        <v>241500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7500</v>
      </c>
      <c r="L32" s="99">
        <f t="shared" si="5"/>
        <v>0</v>
      </c>
      <c r="M32" s="99">
        <f t="shared" si="5"/>
        <v>7500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7500</v>
      </c>
      <c r="W32" s="99">
        <f t="shared" si="5"/>
        <v>181125</v>
      </c>
      <c r="X32" s="99">
        <f t="shared" si="5"/>
        <v>-173625</v>
      </c>
      <c r="Y32" s="100">
        <f>+IF(W32&lt;&gt;0,(X32/W32)*100,0)</f>
        <v>-95.8592132505176</v>
      </c>
      <c r="Z32" s="101">
        <f t="shared" si="5"/>
        <v>241500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3915373</v>
      </c>
      <c r="C35" s="18">
        <v>0</v>
      </c>
      <c r="D35" s="58">
        <v>1847504</v>
      </c>
      <c r="E35" s="59">
        <v>1847504</v>
      </c>
      <c r="F35" s="59">
        <v>39565316</v>
      </c>
      <c r="G35" s="59">
        <v>34594597</v>
      </c>
      <c r="H35" s="59">
        <v>26049590</v>
      </c>
      <c r="I35" s="59">
        <v>26049590</v>
      </c>
      <c r="J35" s="59">
        <v>8977928</v>
      </c>
      <c r="K35" s="59">
        <v>95568</v>
      </c>
      <c r="L35" s="59">
        <v>24050441</v>
      </c>
      <c r="M35" s="59">
        <v>24050441</v>
      </c>
      <c r="N35" s="59">
        <v>15874424</v>
      </c>
      <c r="O35" s="59">
        <v>8966778</v>
      </c>
      <c r="P35" s="59">
        <v>24943193</v>
      </c>
      <c r="Q35" s="59">
        <v>24943193</v>
      </c>
      <c r="R35" s="59">
        <v>0</v>
      </c>
      <c r="S35" s="59">
        <v>0</v>
      </c>
      <c r="T35" s="59">
        <v>0</v>
      </c>
      <c r="U35" s="59">
        <v>0</v>
      </c>
      <c r="V35" s="59">
        <v>24943193</v>
      </c>
      <c r="W35" s="59">
        <v>1385628</v>
      </c>
      <c r="X35" s="59">
        <v>23557565</v>
      </c>
      <c r="Y35" s="60">
        <v>1700.14</v>
      </c>
      <c r="Z35" s="61">
        <v>1847504</v>
      </c>
    </row>
    <row r="36" spans="1:26" ht="13.5">
      <c r="A36" s="57" t="s">
        <v>53</v>
      </c>
      <c r="B36" s="18">
        <v>13992197</v>
      </c>
      <c r="C36" s="18">
        <v>0</v>
      </c>
      <c r="D36" s="58">
        <v>11609275</v>
      </c>
      <c r="E36" s="59">
        <v>11609275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8706956</v>
      </c>
      <c r="X36" s="59">
        <v>-8706956</v>
      </c>
      <c r="Y36" s="60">
        <v>-100</v>
      </c>
      <c r="Z36" s="61">
        <v>11609275</v>
      </c>
    </row>
    <row r="37" spans="1:26" ht="13.5">
      <c r="A37" s="57" t="s">
        <v>54</v>
      </c>
      <c r="B37" s="18">
        <v>16397646</v>
      </c>
      <c r="C37" s="18">
        <v>0</v>
      </c>
      <c r="D37" s="58">
        <v>4402233</v>
      </c>
      <c r="E37" s="59">
        <v>4402233</v>
      </c>
      <c r="F37" s="59">
        <v>12160547</v>
      </c>
      <c r="G37" s="59">
        <v>12350546</v>
      </c>
      <c r="H37" s="59">
        <v>2749091</v>
      </c>
      <c r="I37" s="59">
        <v>2749091</v>
      </c>
      <c r="J37" s="59">
        <v>4074352</v>
      </c>
      <c r="K37" s="59">
        <v>3692231</v>
      </c>
      <c r="L37" s="59">
        <v>3298685</v>
      </c>
      <c r="M37" s="59">
        <v>3298685</v>
      </c>
      <c r="N37" s="59">
        <v>1438767</v>
      </c>
      <c r="O37" s="59">
        <v>2882781</v>
      </c>
      <c r="P37" s="59">
        <v>1670254</v>
      </c>
      <c r="Q37" s="59">
        <v>1670254</v>
      </c>
      <c r="R37" s="59">
        <v>0</v>
      </c>
      <c r="S37" s="59">
        <v>0</v>
      </c>
      <c r="T37" s="59">
        <v>0</v>
      </c>
      <c r="U37" s="59">
        <v>0</v>
      </c>
      <c r="V37" s="59">
        <v>1670254</v>
      </c>
      <c r="W37" s="59">
        <v>3301675</v>
      </c>
      <c r="X37" s="59">
        <v>-1631421</v>
      </c>
      <c r="Y37" s="60">
        <v>-49.41</v>
      </c>
      <c r="Z37" s="61">
        <v>4402233</v>
      </c>
    </row>
    <row r="38" spans="1:26" ht="13.5">
      <c r="A38" s="57" t="s">
        <v>55</v>
      </c>
      <c r="B38" s="18">
        <v>8931000</v>
      </c>
      <c r="C38" s="18">
        <v>0</v>
      </c>
      <c r="D38" s="58">
        <v>134349</v>
      </c>
      <c r="E38" s="59">
        <v>134349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100762</v>
      </c>
      <c r="X38" s="59">
        <v>-100762</v>
      </c>
      <c r="Y38" s="60">
        <v>-100</v>
      </c>
      <c r="Z38" s="61">
        <v>134349</v>
      </c>
    </row>
    <row r="39" spans="1:26" ht="13.5">
      <c r="A39" s="57" t="s">
        <v>56</v>
      </c>
      <c r="B39" s="18">
        <v>-7421076</v>
      </c>
      <c r="C39" s="18">
        <v>0</v>
      </c>
      <c r="D39" s="58">
        <v>8920197</v>
      </c>
      <c r="E39" s="59">
        <v>8920197</v>
      </c>
      <c r="F39" s="59">
        <v>27404769</v>
      </c>
      <c r="G39" s="59">
        <v>22244051</v>
      </c>
      <c r="H39" s="59">
        <v>23300499</v>
      </c>
      <c r="I39" s="59">
        <v>23300499</v>
      </c>
      <c r="J39" s="59">
        <v>4903576</v>
      </c>
      <c r="K39" s="59">
        <v>-3596663</v>
      </c>
      <c r="L39" s="59">
        <v>20751756</v>
      </c>
      <c r="M39" s="59">
        <v>20751756</v>
      </c>
      <c r="N39" s="59">
        <v>14435657</v>
      </c>
      <c r="O39" s="59">
        <v>6083997</v>
      </c>
      <c r="P39" s="59">
        <v>23272939</v>
      </c>
      <c r="Q39" s="59">
        <v>23272939</v>
      </c>
      <c r="R39" s="59">
        <v>0</v>
      </c>
      <c r="S39" s="59">
        <v>0</v>
      </c>
      <c r="T39" s="59">
        <v>0</v>
      </c>
      <c r="U39" s="59">
        <v>0</v>
      </c>
      <c r="V39" s="59">
        <v>23272939</v>
      </c>
      <c r="W39" s="59">
        <v>6690148</v>
      </c>
      <c r="X39" s="59">
        <v>16582791</v>
      </c>
      <c r="Y39" s="60">
        <v>247.87</v>
      </c>
      <c r="Z39" s="61">
        <v>8920197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3971383</v>
      </c>
      <c r="C42" s="18">
        <v>0</v>
      </c>
      <c r="D42" s="58">
        <v>241501</v>
      </c>
      <c r="E42" s="59">
        <v>2381402</v>
      </c>
      <c r="F42" s="59">
        <v>30707867</v>
      </c>
      <c r="G42" s="59">
        <v>-4970719</v>
      </c>
      <c r="H42" s="59">
        <v>-8545006</v>
      </c>
      <c r="I42" s="59">
        <v>17192142</v>
      </c>
      <c r="J42" s="59">
        <v>-9923182</v>
      </c>
      <c r="K42" s="59">
        <v>-8882360</v>
      </c>
      <c r="L42" s="59">
        <v>23954873</v>
      </c>
      <c r="M42" s="59">
        <v>5149331</v>
      </c>
      <c r="N42" s="59">
        <v>-8176017</v>
      </c>
      <c r="O42" s="59">
        <v>-6907647</v>
      </c>
      <c r="P42" s="59">
        <v>15976416</v>
      </c>
      <c r="Q42" s="59">
        <v>892752</v>
      </c>
      <c r="R42" s="59">
        <v>0</v>
      </c>
      <c r="S42" s="59">
        <v>0</v>
      </c>
      <c r="T42" s="59">
        <v>0</v>
      </c>
      <c r="U42" s="59">
        <v>0</v>
      </c>
      <c r="V42" s="59">
        <v>23234225</v>
      </c>
      <c r="W42" s="59">
        <v>18131604</v>
      </c>
      <c r="X42" s="59">
        <v>5102621</v>
      </c>
      <c r="Y42" s="60">
        <v>28.14</v>
      </c>
      <c r="Z42" s="61">
        <v>2381402</v>
      </c>
    </row>
    <row r="43" spans="1:26" ht="13.5">
      <c r="A43" s="57" t="s">
        <v>59</v>
      </c>
      <c r="B43" s="18">
        <v>-3108651</v>
      </c>
      <c r="C43" s="18">
        <v>0</v>
      </c>
      <c r="D43" s="58">
        <v>-241501</v>
      </c>
      <c r="E43" s="59">
        <v>-241500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-107500</v>
      </c>
      <c r="X43" s="59">
        <v>107500</v>
      </c>
      <c r="Y43" s="60">
        <v>-100</v>
      </c>
      <c r="Z43" s="61">
        <v>-241500</v>
      </c>
    </row>
    <row r="44" spans="1:26" ht="13.5">
      <c r="A44" s="57" t="s">
        <v>60</v>
      </c>
      <c r="B44" s="18">
        <v>-1351155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249446</v>
      </c>
      <c r="C45" s="21">
        <v>0</v>
      </c>
      <c r="D45" s="98">
        <v>0</v>
      </c>
      <c r="E45" s="99">
        <v>2389352</v>
      </c>
      <c r="F45" s="99">
        <v>30957317</v>
      </c>
      <c r="G45" s="99">
        <v>25986598</v>
      </c>
      <c r="H45" s="99">
        <v>17441592</v>
      </c>
      <c r="I45" s="99">
        <v>17441592</v>
      </c>
      <c r="J45" s="99">
        <v>7518410</v>
      </c>
      <c r="K45" s="99">
        <v>-1363950</v>
      </c>
      <c r="L45" s="99">
        <v>22590923</v>
      </c>
      <c r="M45" s="99">
        <v>22590923</v>
      </c>
      <c r="N45" s="99">
        <v>14414906</v>
      </c>
      <c r="O45" s="99">
        <v>7507259</v>
      </c>
      <c r="P45" s="99">
        <v>23483675</v>
      </c>
      <c r="Q45" s="99">
        <v>23483675</v>
      </c>
      <c r="R45" s="99">
        <v>0</v>
      </c>
      <c r="S45" s="99">
        <v>0</v>
      </c>
      <c r="T45" s="99">
        <v>0</v>
      </c>
      <c r="U45" s="99">
        <v>0</v>
      </c>
      <c r="V45" s="99">
        <v>23483675</v>
      </c>
      <c r="W45" s="99">
        <v>18273554</v>
      </c>
      <c r="X45" s="99">
        <v>5210121</v>
      </c>
      <c r="Y45" s="100">
        <v>28.51</v>
      </c>
      <c r="Z45" s="101">
        <v>2389352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199357</v>
      </c>
      <c r="C51" s="51">
        <v>0</v>
      </c>
      <c r="D51" s="128">
        <v>0</v>
      </c>
      <c r="E51" s="53">
        <v>1257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1469640</v>
      </c>
      <c r="X51" s="53">
        <v>1670254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108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109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113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108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109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993753704</v>
      </c>
      <c r="C5" s="18">
        <v>0</v>
      </c>
      <c r="D5" s="58">
        <v>1103200160</v>
      </c>
      <c r="E5" s="59">
        <v>1103200160</v>
      </c>
      <c r="F5" s="59">
        <v>98408059</v>
      </c>
      <c r="G5" s="59">
        <v>0</v>
      </c>
      <c r="H5" s="59">
        <v>98379941</v>
      </c>
      <c r="I5" s="59">
        <v>196788000</v>
      </c>
      <c r="J5" s="59">
        <v>105341250</v>
      </c>
      <c r="K5" s="59">
        <v>101715090</v>
      </c>
      <c r="L5" s="59">
        <v>90700357</v>
      </c>
      <c r="M5" s="59">
        <v>297756697</v>
      </c>
      <c r="N5" s="59">
        <v>85392448</v>
      </c>
      <c r="O5" s="59">
        <v>39527146</v>
      </c>
      <c r="P5" s="59">
        <v>96100815</v>
      </c>
      <c r="Q5" s="59">
        <v>221020409</v>
      </c>
      <c r="R5" s="59">
        <v>0</v>
      </c>
      <c r="S5" s="59">
        <v>0</v>
      </c>
      <c r="T5" s="59">
        <v>0</v>
      </c>
      <c r="U5" s="59">
        <v>0</v>
      </c>
      <c r="V5" s="59">
        <v>715565106</v>
      </c>
      <c r="W5" s="59">
        <v>827400123</v>
      </c>
      <c r="X5" s="59">
        <v>-111835017</v>
      </c>
      <c r="Y5" s="60">
        <v>-13.52</v>
      </c>
      <c r="Z5" s="61">
        <v>1103200160</v>
      </c>
    </row>
    <row r="6" spans="1:26" ht="13.5">
      <c r="A6" s="57" t="s">
        <v>32</v>
      </c>
      <c r="B6" s="18">
        <v>3187569169</v>
      </c>
      <c r="C6" s="18">
        <v>0</v>
      </c>
      <c r="D6" s="58">
        <v>3575638026</v>
      </c>
      <c r="E6" s="59">
        <v>3528633088</v>
      </c>
      <c r="F6" s="59">
        <v>322364726</v>
      </c>
      <c r="G6" s="59">
        <v>3376112</v>
      </c>
      <c r="H6" s="59">
        <v>324599243</v>
      </c>
      <c r="I6" s="59">
        <v>650340081</v>
      </c>
      <c r="J6" s="59">
        <v>191465151</v>
      </c>
      <c r="K6" s="59">
        <v>316464828</v>
      </c>
      <c r="L6" s="59">
        <v>258745419</v>
      </c>
      <c r="M6" s="59">
        <v>766675398</v>
      </c>
      <c r="N6" s="59">
        <v>263014549</v>
      </c>
      <c r="O6" s="59">
        <v>250907134</v>
      </c>
      <c r="P6" s="59">
        <v>249118086</v>
      </c>
      <c r="Q6" s="59">
        <v>763039769</v>
      </c>
      <c r="R6" s="59">
        <v>0</v>
      </c>
      <c r="S6" s="59">
        <v>0</v>
      </c>
      <c r="T6" s="59">
        <v>0</v>
      </c>
      <c r="U6" s="59">
        <v>0</v>
      </c>
      <c r="V6" s="59">
        <v>2180055248</v>
      </c>
      <c r="W6" s="59">
        <v>2725750410</v>
      </c>
      <c r="X6" s="59">
        <v>-545695162</v>
      </c>
      <c r="Y6" s="60">
        <v>-20.02</v>
      </c>
      <c r="Z6" s="61">
        <v>3528633088</v>
      </c>
    </row>
    <row r="7" spans="1:26" ht="13.5">
      <c r="A7" s="57" t="s">
        <v>33</v>
      </c>
      <c r="B7" s="18">
        <v>32311837</v>
      </c>
      <c r="C7" s="18">
        <v>0</v>
      </c>
      <c r="D7" s="58">
        <v>26983763</v>
      </c>
      <c r="E7" s="59">
        <v>8200548</v>
      </c>
      <c r="F7" s="59">
        <v>2051441</v>
      </c>
      <c r="G7" s="59">
        <v>897107</v>
      </c>
      <c r="H7" s="59">
        <v>1348437</v>
      </c>
      <c r="I7" s="59">
        <v>4296985</v>
      </c>
      <c r="J7" s="59">
        <v>2529796</v>
      </c>
      <c r="K7" s="59">
        <v>1823267</v>
      </c>
      <c r="L7" s="59">
        <v>2033485</v>
      </c>
      <c r="M7" s="59">
        <v>6386548</v>
      </c>
      <c r="N7" s="59">
        <v>2855587</v>
      </c>
      <c r="O7" s="59">
        <v>2000981</v>
      </c>
      <c r="P7" s="59">
        <v>2529033</v>
      </c>
      <c r="Q7" s="59">
        <v>7385601</v>
      </c>
      <c r="R7" s="59">
        <v>0</v>
      </c>
      <c r="S7" s="59">
        <v>0</v>
      </c>
      <c r="T7" s="59">
        <v>0</v>
      </c>
      <c r="U7" s="59">
        <v>0</v>
      </c>
      <c r="V7" s="59">
        <v>18069134</v>
      </c>
      <c r="W7" s="59">
        <v>20049165</v>
      </c>
      <c r="X7" s="59">
        <v>-1980031</v>
      </c>
      <c r="Y7" s="60">
        <v>-9.88</v>
      </c>
      <c r="Z7" s="61">
        <v>8200548</v>
      </c>
    </row>
    <row r="8" spans="1:26" ht="13.5">
      <c r="A8" s="57" t="s">
        <v>34</v>
      </c>
      <c r="B8" s="18">
        <v>921470966</v>
      </c>
      <c r="C8" s="18">
        <v>0</v>
      </c>
      <c r="D8" s="58">
        <v>1040687829</v>
      </c>
      <c r="E8" s="59">
        <v>1053546899</v>
      </c>
      <c r="F8" s="59">
        <v>264401001</v>
      </c>
      <c r="G8" s="59">
        <v>0</v>
      </c>
      <c r="H8" s="59">
        <v>0</v>
      </c>
      <c r="I8" s="59">
        <v>264401001</v>
      </c>
      <c r="J8" s="59">
        <v>0</v>
      </c>
      <c r="K8" s="59">
        <v>0</v>
      </c>
      <c r="L8" s="59">
        <v>265232000</v>
      </c>
      <c r="M8" s="59">
        <v>265232000</v>
      </c>
      <c r="N8" s="59">
        <v>0</v>
      </c>
      <c r="O8" s="59">
        <v>0</v>
      </c>
      <c r="P8" s="59">
        <v>262104999</v>
      </c>
      <c r="Q8" s="59">
        <v>262104999</v>
      </c>
      <c r="R8" s="59">
        <v>0</v>
      </c>
      <c r="S8" s="59">
        <v>0</v>
      </c>
      <c r="T8" s="59">
        <v>0</v>
      </c>
      <c r="U8" s="59">
        <v>0</v>
      </c>
      <c r="V8" s="59">
        <v>791738000</v>
      </c>
      <c r="W8" s="59">
        <v>780515874</v>
      </c>
      <c r="X8" s="59">
        <v>11222126</v>
      </c>
      <c r="Y8" s="60">
        <v>1.44</v>
      </c>
      <c r="Z8" s="61">
        <v>1053546899</v>
      </c>
    </row>
    <row r="9" spans="1:26" ht="13.5">
      <c r="A9" s="57" t="s">
        <v>35</v>
      </c>
      <c r="B9" s="18">
        <v>1665804440</v>
      </c>
      <c r="C9" s="18">
        <v>0</v>
      </c>
      <c r="D9" s="58">
        <v>529061674</v>
      </c>
      <c r="E9" s="59">
        <v>514444363</v>
      </c>
      <c r="F9" s="59">
        <v>35589897</v>
      </c>
      <c r="G9" s="59">
        <v>3846063</v>
      </c>
      <c r="H9" s="59">
        <v>27193141</v>
      </c>
      <c r="I9" s="59">
        <v>66629101</v>
      </c>
      <c r="J9" s="59">
        <v>70694520</v>
      </c>
      <c r="K9" s="59">
        <v>44941805</v>
      </c>
      <c r="L9" s="59">
        <v>36002166</v>
      </c>
      <c r="M9" s="59">
        <v>151638491</v>
      </c>
      <c r="N9" s="59">
        <v>40168728</v>
      </c>
      <c r="O9" s="59">
        <v>20828284</v>
      </c>
      <c r="P9" s="59">
        <v>39269246</v>
      </c>
      <c r="Q9" s="59">
        <v>100266258</v>
      </c>
      <c r="R9" s="59">
        <v>0</v>
      </c>
      <c r="S9" s="59">
        <v>0</v>
      </c>
      <c r="T9" s="59">
        <v>0</v>
      </c>
      <c r="U9" s="59">
        <v>0</v>
      </c>
      <c r="V9" s="59">
        <v>318533850</v>
      </c>
      <c r="W9" s="59">
        <v>396752724</v>
      </c>
      <c r="X9" s="59">
        <v>-78218874</v>
      </c>
      <c r="Y9" s="60">
        <v>-19.71</v>
      </c>
      <c r="Z9" s="61">
        <v>514444363</v>
      </c>
    </row>
    <row r="10" spans="1:26" ht="25.5">
      <c r="A10" s="62" t="s">
        <v>98</v>
      </c>
      <c r="B10" s="63">
        <f>SUM(B5:B9)</f>
        <v>6800910116</v>
      </c>
      <c r="C10" s="63">
        <f>SUM(C5:C9)</f>
        <v>0</v>
      </c>
      <c r="D10" s="64">
        <f aca="true" t="shared" si="0" ref="D10:Z10">SUM(D5:D9)</f>
        <v>6275571452</v>
      </c>
      <c r="E10" s="65">
        <f t="shared" si="0"/>
        <v>6208025058</v>
      </c>
      <c r="F10" s="65">
        <f t="shared" si="0"/>
        <v>722815124</v>
      </c>
      <c r="G10" s="65">
        <f t="shared" si="0"/>
        <v>8119282</v>
      </c>
      <c r="H10" s="65">
        <f t="shared" si="0"/>
        <v>451520762</v>
      </c>
      <c r="I10" s="65">
        <f t="shared" si="0"/>
        <v>1182455168</v>
      </c>
      <c r="J10" s="65">
        <f t="shared" si="0"/>
        <v>370030717</v>
      </c>
      <c r="K10" s="65">
        <f t="shared" si="0"/>
        <v>464944990</v>
      </c>
      <c r="L10" s="65">
        <f t="shared" si="0"/>
        <v>652713427</v>
      </c>
      <c r="M10" s="65">
        <f t="shared" si="0"/>
        <v>1487689134</v>
      </c>
      <c r="N10" s="65">
        <f t="shared" si="0"/>
        <v>391431312</v>
      </c>
      <c r="O10" s="65">
        <f t="shared" si="0"/>
        <v>313263545</v>
      </c>
      <c r="P10" s="65">
        <f t="shared" si="0"/>
        <v>649122179</v>
      </c>
      <c r="Q10" s="65">
        <f t="shared" si="0"/>
        <v>1353817036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4023961338</v>
      </c>
      <c r="W10" s="65">
        <f t="shared" si="0"/>
        <v>4750468296</v>
      </c>
      <c r="X10" s="65">
        <f t="shared" si="0"/>
        <v>-726506958</v>
      </c>
      <c r="Y10" s="66">
        <f>+IF(W10&lt;&gt;0,(X10/W10)*100,0)</f>
        <v>-15.293375573345791</v>
      </c>
      <c r="Z10" s="67">
        <f t="shared" si="0"/>
        <v>6208025058</v>
      </c>
    </row>
    <row r="11" spans="1:26" ht="13.5">
      <c r="A11" s="57" t="s">
        <v>36</v>
      </c>
      <c r="B11" s="18">
        <v>1605678325</v>
      </c>
      <c r="C11" s="18">
        <v>0</v>
      </c>
      <c r="D11" s="58">
        <v>1707027769</v>
      </c>
      <c r="E11" s="59">
        <v>1854049429</v>
      </c>
      <c r="F11" s="59">
        <v>107523352</v>
      </c>
      <c r="G11" s="59">
        <v>121645749</v>
      </c>
      <c r="H11" s="59">
        <v>147565967</v>
      </c>
      <c r="I11" s="59">
        <v>376735068</v>
      </c>
      <c r="J11" s="59">
        <v>171477726</v>
      </c>
      <c r="K11" s="59">
        <v>152478616</v>
      </c>
      <c r="L11" s="59">
        <v>156350880</v>
      </c>
      <c r="M11" s="59">
        <v>480307222</v>
      </c>
      <c r="N11" s="59">
        <v>154298922</v>
      </c>
      <c r="O11" s="59">
        <v>153704123</v>
      </c>
      <c r="P11" s="59">
        <v>153211415</v>
      </c>
      <c r="Q11" s="59">
        <v>461214460</v>
      </c>
      <c r="R11" s="59">
        <v>0</v>
      </c>
      <c r="S11" s="59">
        <v>0</v>
      </c>
      <c r="T11" s="59">
        <v>0</v>
      </c>
      <c r="U11" s="59">
        <v>0</v>
      </c>
      <c r="V11" s="59">
        <v>1318256750</v>
      </c>
      <c r="W11" s="59">
        <v>1277643933</v>
      </c>
      <c r="X11" s="59">
        <v>40612817</v>
      </c>
      <c r="Y11" s="60">
        <v>3.18</v>
      </c>
      <c r="Z11" s="61">
        <v>1854049429</v>
      </c>
    </row>
    <row r="12" spans="1:26" ht="13.5">
      <c r="A12" s="57" t="s">
        <v>37</v>
      </c>
      <c r="B12" s="18">
        <v>56028903</v>
      </c>
      <c r="C12" s="18">
        <v>0</v>
      </c>
      <c r="D12" s="58">
        <v>60199615</v>
      </c>
      <c r="E12" s="59">
        <v>60265915</v>
      </c>
      <c r="F12" s="59">
        <v>4941867</v>
      </c>
      <c r="G12" s="59">
        <v>4746685</v>
      </c>
      <c r="H12" s="59">
        <v>4752418</v>
      </c>
      <c r="I12" s="59">
        <v>14440970</v>
      </c>
      <c r="J12" s="59">
        <v>4752418</v>
      </c>
      <c r="K12" s="59">
        <v>4711915</v>
      </c>
      <c r="L12" s="59">
        <v>4887077</v>
      </c>
      <c r="M12" s="59">
        <v>14351410</v>
      </c>
      <c r="N12" s="59">
        <v>7598264</v>
      </c>
      <c r="O12" s="59">
        <v>5223295</v>
      </c>
      <c r="P12" s="59">
        <v>5223239</v>
      </c>
      <c r="Q12" s="59">
        <v>18044798</v>
      </c>
      <c r="R12" s="59">
        <v>0</v>
      </c>
      <c r="S12" s="59">
        <v>0</v>
      </c>
      <c r="T12" s="59">
        <v>0</v>
      </c>
      <c r="U12" s="59">
        <v>0</v>
      </c>
      <c r="V12" s="59">
        <v>46837178</v>
      </c>
      <c r="W12" s="59">
        <v>43508403</v>
      </c>
      <c r="X12" s="59">
        <v>3328775</v>
      </c>
      <c r="Y12" s="60">
        <v>7.65</v>
      </c>
      <c r="Z12" s="61">
        <v>60265915</v>
      </c>
    </row>
    <row r="13" spans="1:26" ht="13.5">
      <c r="A13" s="57" t="s">
        <v>99</v>
      </c>
      <c r="B13" s="18">
        <v>912955443</v>
      </c>
      <c r="C13" s="18">
        <v>0</v>
      </c>
      <c r="D13" s="58">
        <v>495857484</v>
      </c>
      <c r="E13" s="59">
        <v>498652334</v>
      </c>
      <c r="F13" s="59">
        <v>7505847</v>
      </c>
      <c r="G13" s="59">
        <v>342128</v>
      </c>
      <c r="H13" s="59">
        <v>7535868</v>
      </c>
      <c r="I13" s="59">
        <v>15383843</v>
      </c>
      <c r="J13" s="59">
        <v>7620851</v>
      </c>
      <c r="K13" s="59">
        <v>7635862</v>
      </c>
      <c r="L13" s="59">
        <v>210401335</v>
      </c>
      <c r="M13" s="59">
        <v>225658048</v>
      </c>
      <c r="N13" s="59">
        <v>7526758</v>
      </c>
      <c r="O13" s="59">
        <v>7544245</v>
      </c>
      <c r="P13" s="59">
        <v>9012745</v>
      </c>
      <c r="Q13" s="59">
        <v>24083748</v>
      </c>
      <c r="R13" s="59">
        <v>0</v>
      </c>
      <c r="S13" s="59">
        <v>0</v>
      </c>
      <c r="T13" s="59">
        <v>0</v>
      </c>
      <c r="U13" s="59">
        <v>0</v>
      </c>
      <c r="V13" s="59">
        <v>265125639</v>
      </c>
      <c r="W13" s="59">
        <v>471499821</v>
      </c>
      <c r="X13" s="59">
        <v>-206374182</v>
      </c>
      <c r="Y13" s="60">
        <v>-43.77</v>
      </c>
      <c r="Z13" s="61">
        <v>498652334</v>
      </c>
    </row>
    <row r="14" spans="1:26" ht="13.5">
      <c r="A14" s="57" t="s">
        <v>38</v>
      </c>
      <c r="B14" s="18">
        <v>181763259</v>
      </c>
      <c r="C14" s="18">
        <v>0</v>
      </c>
      <c r="D14" s="58">
        <v>251428632</v>
      </c>
      <c r="E14" s="59">
        <v>251428632</v>
      </c>
      <c r="F14" s="59">
        <v>11576035</v>
      </c>
      <c r="G14" s="59">
        <v>708766</v>
      </c>
      <c r="H14" s="59">
        <v>11771368</v>
      </c>
      <c r="I14" s="59">
        <v>24056169</v>
      </c>
      <c r="J14" s="59">
        <v>10059129</v>
      </c>
      <c r="K14" s="59">
        <v>37912900</v>
      </c>
      <c r="L14" s="59">
        <v>39331374</v>
      </c>
      <c r="M14" s="59">
        <v>87303403</v>
      </c>
      <c r="N14" s="59">
        <v>11695506</v>
      </c>
      <c r="O14" s="59">
        <v>11933396</v>
      </c>
      <c r="P14" s="59">
        <v>12491255</v>
      </c>
      <c r="Q14" s="59">
        <v>36120157</v>
      </c>
      <c r="R14" s="59">
        <v>0</v>
      </c>
      <c r="S14" s="59">
        <v>0</v>
      </c>
      <c r="T14" s="59">
        <v>0</v>
      </c>
      <c r="U14" s="59">
        <v>0</v>
      </c>
      <c r="V14" s="59">
        <v>147479729</v>
      </c>
      <c r="W14" s="59">
        <v>126857376</v>
      </c>
      <c r="X14" s="59">
        <v>20622353</v>
      </c>
      <c r="Y14" s="60">
        <v>16.26</v>
      </c>
      <c r="Z14" s="61">
        <v>251428632</v>
      </c>
    </row>
    <row r="15" spans="1:26" ht="13.5">
      <c r="A15" s="57" t="s">
        <v>39</v>
      </c>
      <c r="B15" s="18">
        <v>2304125614</v>
      </c>
      <c r="C15" s="18">
        <v>0</v>
      </c>
      <c r="D15" s="58">
        <v>1985924199</v>
      </c>
      <c r="E15" s="59">
        <v>1984758949</v>
      </c>
      <c r="F15" s="59">
        <v>188301231</v>
      </c>
      <c r="G15" s="59">
        <v>62086848</v>
      </c>
      <c r="H15" s="59">
        <v>132756753</v>
      </c>
      <c r="I15" s="59">
        <v>383144832</v>
      </c>
      <c r="J15" s="59">
        <v>135878291</v>
      </c>
      <c r="K15" s="59">
        <v>109161645</v>
      </c>
      <c r="L15" s="59">
        <v>169474021</v>
      </c>
      <c r="M15" s="59">
        <v>414513957</v>
      </c>
      <c r="N15" s="59">
        <v>141290911</v>
      </c>
      <c r="O15" s="59">
        <v>144748445</v>
      </c>
      <c r="P15" s="59">
        <v>171233283</v>
      </c>
      <c r="Q15" s="59">
        <v>457272639</v>
      </c>
      <c r="R15" s="59">
        <v>0</v>
      </c>
      <c r="S15" s="59">
        <v>0</v>
      </c>
      <c r="T15" s="59">
        <v>0</v>
      </c>
      <c r="U15" s="59">
        <v>0</v>
      </c>
      <c r="V15" s="59">
        <v>1254931428</v>
      </c>
      <c r="W15" s="59">
        <v>1489284675</v>
      </c>
      <c r="X15" s="59">
        <v>-234353247</v>
      </c>
      <c r="Y15" s="60">
        <v>-15.74</v>
      </c>
      <c r="Z15" s="61">
        <v>1984758949</v>
      </c>
    </row>
    <row r="16" spans="1:26" ht="13.5">
      <c r="A16" s="68" t="s">
        <v>40</v>
      </c>
      <c r="B16" s="18">
        <v>5810922</v>
      </c>
      <c r="C16" s="18">
        <v>0</v>
      </c>
      <c r="D16" s="58">
        <v>23599759</v>
      </c>
      <c r="E16" s="59">
        <v>23803919</v>
      </c>
      <c r="F16" s="59">
        <v>0</v>
      </c>
      <c r="G16" s="59">
        <v>100000</v>
      </c>
      <c r="H16" s="59">
        <v>86559</v>
      </c>
      <c r="I16" s="59">
        <v>186559</v>
      </c>
      <c r="J16" s="59">
        <v>5472291</v>
      </c>
      <c r="K16" s="59">
        <v>2342423</v>
      </c>
      <c r="L16" s="59">
        <v>489624</v>
      </c>
      <c r="M16" s="59">
        <v>8304338</v>
      </c>
      <c r="N16" s="59">
        <v>-4697023</v>
      </c>
      <c r="O16" s="59">
        <v>383304</v>
      </c>
      <c r="P16" s="59">
        <v>477542</v>
      </c>
      <c r="Q16" s="59">
        <v>-3836177</v>
      </c>
      <c r="R16" s="59">
        <v>0</v>
      </c>
      <c r="S16" s="59">
        <v>0</v>
      </c>
      <c r="T16" s="59">
        <v>0</v>
      </c>
      <c r="U16" s="59">
        <v>0</v>
      </c>
      <c r="V16" s="59">
        <v>4654720</v>
      </c>
      <c r="W16" s="59">
        <v>13551768</v>
      </c>
      <c r="X16" s="59">
        <v>-8897048</v>
      </c>
      <c r="Y16" s="60">
        <v>-65.65</v>
      </c>
      <c r="Z16" s="61">
        <v>23803919</v>
      </c>
    </row>
    <row r="17" spans="1:26" ht="13.5">
      <c r="A17" s="57" t="s">
        <v>41</v>
      </c>
      <c r="B17" s="18">
        <v>1525966107</v>
      </c>
      <c r="C17" s="18">
        <v>0</v>
      </c>
      <c r="D17" s="58">
        <v>1623574921</v>
      </c>
      <c r="E17" s="59">
        <v>1457311535</v>
      </c>
      <c r="F17" s="59">
        <v>28940458</v>
      </c>
      <c r="G17" s="59">
        <v>52334294</v>
      </c>
      <c r="H17" s="59">
        <v>97440913</v>
      </c>
      <c r="I17" s="59">
        <v>178715665</v>
      </c>
      <c r="J17" s="59">
        <v>150511260</v>
      </c>
      <c r="K17" s="59">
        <v>84810653</v>
      </c>
      <c r="L17" s="59">
        <v>100254803</v>
      </c>
      <c r="M17" s="59">
        <v>335576716</v>
      </c>
      <c r="N17" s="59">
        <v>79424434</v>
      </c>
      <c r="O17" s="59">
        <v>69517424</v>
      </c>
      <c r="P17" s="59">
        <v>-19761019</v>
      </c>
      <c r="Q17" s="59">
        <v>129180839</v>
      </c>
      <c r="R17" s="59">
        <v>0</v>
      </c>
      <c r="S17" s="59">
        <v>0</v>
      </c>
      <c r="T17" s="59">
        <v>0</v>
      </c>
      <c r="U17" s="59">
        <v>0</v>
      </c>
      <c r="V17" s="59">
        <v>643473220</v>
      </c>
      <c r="W17" s="59">
        <v>1097817318</v>
      </c>
      <c r="X17" s="59">
        <v>-454344098</v>
      </c>
      <c r="Y17" s="60">
        <v>-41.39</v>
      </c>
      <c r="Z17" s="61">
        <v>1457311535</v>
      </c>
    </row>
    <row r="18" spans="1:26" ht="13.5">
      <c r="A18" s="69" t="s">
        <v>42</v>
      </c>
      <c r="B18" s="70">
        <f>SUM(B11:B17)</f>
        <v>6592328573</v>
      </c>
      <c r="C18" s="70">
        <f>SUM(C11:C17)</f>
        <v>0</v>
      </c>
      <c r="D18" s="71">
        <f aca="true" t="shared" si="1" ref="D18:Z18">SUM(D11:D17)</f>
        <v>6147612379</v>
      </c>
      <c r="E18" s="72">
        <f t="shared" si="1"/>
        <v>6130270713</v>
      </c>
      <c r="F18" s="72">
        <f t="shared" si="1"/>
        <v>348788790</v>
      </c>
      <c r="G18" s="72">
        <f t="shared" si="1"/>
        <v>241964470</v>
      </c>
      <c r="H18" s="72">
        <f t="shared" si="1"/>
        <v>401909846</v>
      </c>
      <c r="I18" s="72">
        <f t="shared" si="1"/>
        <v>992663106</v>
      </c>
      <c r="J18" s="72">
        <f t="shared" si="1"/>
        <v>485771966</v>
      </c>
      <c r="K18" s="72">
        <f t="shared" si="1"/>
        <v>399054014</v>
      </c>
      <c r="L18" s="72">
        <f t="shared" si="1"/>
        <v>681189114</v>
      </c>
      <c r="M18" s="72">
        <f t="shared" si="1"/>
        <v>1566015094</v>
      </c>
      <c r="N18" s="72">
        <f t="shared" si="1"/>
        <v>397137772</v>
      </c>
      <c r="O18" s="72">
        <f t="shared" si="1"/>
        <v>393054232</v>
      </c>
      <c r="P18" s="72">
        <f t="shared" si="1"/>
        <v>331888460</v>
      </c>
      <c r="Q18" s="72">
        <f t="shared" si="1"/>
        <v>1122080464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3680758664</v>
      </c>
      <c r="W18" s="72">
        <f t="shared" si="1"/>
        <v>4520163294</v>
      </c>
      <c r="X18" s="72">
        <f t="shared" si="1"/>
        <v>-839404630</v>
      </c>
      <c r="Y18" s="66">
        <f>+IF(W18&lt;&gt;0,(X18/W18)*100,0)</f>
        <v>-18.570228007342426</v>
      </c>
      <c r="Z18" s="73">
        <f t="shared" si="1"/>
        <v>6130270713</v>
      </c>
    </row>
    <row r="19" spans="1:26" ht="13.5">
      <c r="A19" s="69" t="s">
        <v>43</v>
      </c>
      <c r="B19" s="74">
        <f>+B10-B18</f>
        <v>208581543</v>
      </c>
      <c r="C19" s="74">
        <f>+C10-C18</f>
        <v>0</v>
      </c>
      <c r="D19" s="75">
        <f aca="true" t="shared" si="2" ref="D19:Z19">+D10-D18</f>
        <v>127959073</v>
      </c>
      <c r="E19" s="76">
        <f t="shared" si="2"/>
        <v>77754345</v>
      </c>
      <c r="F19" s="76">
        <f t="shared" si="2"/>
        <v>374026334</v>
      </c>
      <c r="G19" s="76">
        <f t="shared" si="2"/>
        <v>-233845188</v>
      </c>
      <c r="H19" s="76">
        <f t="shared" si="2"/>
        <v>49610916</v>
      </c>
      <c r="I19" s="76">
        <f t="shared" si="2"/>
        <v>189792062</v>
      </c>
      <c r="J19" s="76">
        <f t="shared" si="2"/>
        <v>-115741249</v>
      </c>
      <c r="K19" s="76">
        <f t="shared" si="2"/>
        <v>65890976</v>
      </c>
      <c r="L19" s="76">
        <f t="shared" si="2"/>
        <v>-28475687</v>
      </c>
      <c r="M19" s="76">
        <f t="shared" si="2"/>
        <v>-78325960</v>
      </c>
      <c r="N19" s="76">
        <f t="shared" si="2"/>
        <v>-5706460</v>
      </c>
      <c r="O19" s="76">
        <f t="shared" si="2"/>
        <v>-79790687</v>
      </c>
      <c r="P19" s="76">
        <f t="shared" si="2"/>
        <v>317233719</v>
      </c>
      <c r="Q19" s="76">
        <f t="shared" si="2"/>
        <v>231736572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343202674</v>
      </c>
      <c r="W19" s="76">
        <f>IF(E10=E18,0,W10-W18)</f>
        <v>230305002</v>
      </c>
      <c r="X19" s="76">
        <f t="shared" si="2"/>
        <v>112897672</v>
      </c>
      <c r="Y19" s="77">
        <f>+IF(W19&lt;&gt;0,(X19/W19)*100,0)</f>
        <v>49.020937895217756</v>
      </c>
      <c r="Z19" s="78">
        <f t="shared" si="2"/>
        <v>77754345</v>
      </c>
    </row>
    <row r="20" spans="1:26" ht="13.5">
      <c r="A20" s="57" t="s">
        <v>44</v>
      </c>
      <c r="B20" s="18">
        <v>896437033</v>
      </c>
      <c r="C20" s="18">
        <v>0</v>
      </c>
      <c r="D20" s="58">
        <v>966879220</v>
      </c>
      <c r="E20" s="59">
        <v>1063225507</v>
      </c>
      <c r="F20" s="59">
        <v>269834000</v>
      </c>
      <c r="G20" s="59">
        <v>57909000</v>
      </c>
      <c r="H20" s="59">
        <v>0</v>
      </c>
      <c r="I20" s="59">
        <v>327743000</v>
      </c>
      <c r="J20" s="59">
        <v>1376694</v>
      </c>
      <c r="K20" s="59">
        <v>4348113</v>
      </c>
      <c r="L20" s="59">
        <v>260363</v>
      </c>
      <c r="M20" s="59">
        <v>5985170</v>
      </c>
      <c r="N20" s="59">
        <v>42565027</v>
      </c>
      <c r="O20" s="59">
        <v>178323207</v>
      </c>
      <c r="P20" s="59">
        <v>158167362</v>
      </c>
      <c r="Q20" s="59">
        <v>379055596</v>
      </c>
      <c r="R20" s="59">
        <v>0</v>
      </c>
      <c r="S20" s="59">
        <v>0</v>
      </c>
      <c r="T20" s="59">
        <v>0</v>
      </c>
      <c r="U20" s="59">
        <v>0</v>
      </c>
      <c r="V20" s="59">
        <v>712783766</v>
      </c>
      <c r="W20" s="59">
        <v>705088215</v>
      </c>
      <c r="X20" s="59">
        <v>7695551</v>
      </c>
      <c r="Y20" s="60">
        <v>1.09</v>
      </c>
      <c r="Z20" s="61">
        <v>1063225507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20071206</v>
      </c>
      <c r="X21" s="81">
        <v>-20071206</v>
      </c>
      <c r="Y21" s="82">
        <v>-100</v>
      </c>
      <c r="Z21" s="83">
        <v>0</v>
      </c>
    </row>
    <row r="22" spans="1:26" ht="25.5">
      <c r="A22" s="84" t="s">
        <v>101</v>
      </c>
      <c r="B22" s="85">
        <f>SUM(B19:B21)</f>
        <v>1105018576</v>
      </c>
      <c r="C22" s="85">
        <f>SUM(C19:C21)</f>
        <v>0</v>
      </c>
      <c r="D22" s="86">
        <f aca="true" t="shared" si="3" ref="D22:Z22">SUM(D19:D21)</f>
        <v>1094838293</v>
      </c>
      <c r="E22" s="87">
        <f t="shared" si="3"/>
        <v>1140979852</v>
      </c>
      <c r="F22" s="87">
        <f t="shared" si="3"/>
        <v>643860334</v>
      </c>
      <c r="G22" s="87">
        <f t="shared" si="3"/>
        <v>-175936188</v>
      </c>
      <c r="H22" s="87">
        <f t="shared" si="3"/>
        <v>49610916</v>
      </c>
      <c r="I22" s="87">
        <f t="shared" si="3"/>
        <v>517535062</v>
      </c>
      <c r="J22" s="87">
        <f t="shared" si="3"/>
        <v>-114364555</v>
      </c>
      <c r="K22" s="87">
        <f t="shared" si="3"/>
        <v>70239089</v>
      </c>
      <c r="L22" s="87">
        <f t="shared" si="3"/>
        <v>-28215324</v>
      </c>
      <c r="M22" s="87">
        <f t="shared" si="3"/>
        <v>-72340790</v>
      </c>
      <c r="N22" s="87">
        <f t="shared" si="3"/>
        <v>36858567</v>
      </c>
      <c r="O22" s="87">
        <f t="shared" si="3"/>
        <v>98532520</v>
      </c>
      <c r="P22" s="87">
        <f t="shared" si="3"/>
        <v>475401081</v>
      </c>
      <c r="Q22" s="87">
        <f t="shared" si="3"/>
        <v>610792168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1055986440</v>
      </c>
      <c r="W22" s="87">
        <f t="shared" si="3"/>
        <v>955464423</v>
      </c>
      <c r="X22" s="87">
        <f t="shared" si="3"/>
        <v>100522017</v>
      </c>
      <c r="Y22" s="88">
        <f>+IF(W22&lt;&gt;0,(X22/W22)*100,0)</f>
        <v>10.520749342437838</v>
      </c>
      <c r="Z22" s="89">
        <f t="shared" si="3"/>
        <v>1140979852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1105018576</v>
      </c>
      <c r="C24" s="74">
        <f>SUM(C22:C23)</f>
        <v>0</v>
      </c>
      <c r="D24" s="75">
        <f aca="true" t="shared" si="4" ref="D24:Z24">SUM(D22:D23)</f>
        <v>1094838293</v>
      </c>
      <c r="E24" s="76">
        <f t="shared" si="4"/>
        <v>1140979852</v>
      </c>
      <c r="F24" s="76">
        <f t="shared" si="4"/>
        <v>643860334</v>
      </c>
      <c r="G24" s="76">
        <f t="shared" si="4"/>
        <v>-175936188</v>
      </c>
      <c r="H24" s="76">
        <f t="shared" si="4"/>
        <v>49610916</v>
      </c>
      <c r="I24" s="76">
        <f t="shared" si="4"/>
        <v>517535062</v>
      </c>
      <c r="J24" s="76">
        <f t="shared" si="4"/>
        <v>-114364555</v>
      </c>
      <c r="K24" s="76">
        <f t="shared" si="4"/>
        <v>70239089</v>
      </c>
      <c r="L24" s="76">
        <f t="shared" si="4"/>
        <v>-28215324</v>
      </c>
      <c r="M24" s="76">
        <f t="shared" si="4"/>
        <v>-72340790</v>
      </c>
      <c r="N24" s="76">
        <f t="shared" si="4"/>
        <v>36858567</v>
      </c>
      <c r="O24" s="76">
        <f t="shared" si="4"/>
        <v>98532520</v>
      </c>
      <c r="P24" s="76">
        <f t="shared" si="4"/>
        <v>475401081</v>
      </c>
      <c r="Q24" s="76">
        <f t="shared" si="4"/>
        <v>610792168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1055986440</v>
      </c>
      <c r="W24" s="76">
        <f t="shared" si="4"/>
        <v>955464423</v>
      </c>
      <c r="X24" s="76">
        <f t="shared" si="4"/>
        <v>100522017</v>
      </c>
      <c r="Y24" s="77">
        <f>+IF(W24&lt;&gt;0,(X24/W24)*100,0)</f>
        <v>10.520749342437838</v>
      </c>
      <c r="Z24" s="78">
        <f t="shared" si="4"/>
        <v>1140979852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1267252499</v>
      </c>
      <c r="C27" s="21">
        <v>0</v>
      </c>
      <c r="D27" s="98">
        <v>1139436203</v>
      </c>
      <c r="E27" s="99">
        <v>1237528502</v>
      </c>
      <c r="F27" s="99">
        <v>150129</v>
      </c>
      <c r="G27" s="99">
        <v>53662332</v>
      </c>
      <c r="H27" s="99">
        <v>70011399</v>
      </c>
      <c r="I27" s="99">
        <v>123823860</v>
      </c>
      <c r="J27" s="99">
        <v>87723383</v>
      </c>
      <c r="K27" s="99">
        <v>58050791</v>
      </c>
      <c r="L27" s="99">
        <v>112798161</v>
      </c>
      <c r="M27" s="99">
        <v>258572335</v>
      </c>
      <c r="N27" s="99">
        <v>36716090</v>
      </c>
      <c r="O27" s="99">
        <v>29975764</v>
      </c>
      <c r="P27" s="99">
        <v>87939731</v>
      </c>
      <c r="Q27" s="99">
        <v>154631585</v>
      </c>
      <c r="R27" s="99">
        <v>0</v>
      </c>
      <c r="S27" s="99">
        <v>0</v>
      </c>
      <c r="T27" s="99">
        <v>0</v>
      </c>
      <c r="U27" s="99">
        <v>0</v>
      </c>
      <c r="V27" s="99">
        <v>537027780</v>
      </c>
      <c r="W27" s="99">
        <v>928146377</v>
      </c>
      <c r="X27" s="99">
        <v>-391118597</v>
      </c>
      <c r="Y27" s="100">
        <v>-42.14</v>
      </c>
      <c r="Z27" s="101">
        <v>1237528502</v>
      </c>
    </row>
    <row r="28" spans="1:26" ht="13.5">
      <c r="A28" s="102" t="s">
        <v>44</v>
      </c>
      <c r="B28" s="18">
        <v>700376708</v>
      </c>
      <c r="C28" s="18">
        <v>0</v>
      </c>
      <c r="D28" s="58">
        <v>940117617</v>
      </c>
      <c r="E28" s="59">
        <v>1057375559</v>
      </c>
      <c r="F28" s="59">
        <v>0</v>
      </c>
      <c r="G28" s="59">
        <v>46836304</v>
      </c>
      <c r="H28" s="59">
        <v>61997294</v>
      </c>
      <c r="I28" s="59">
        <v>108833598</v>
      </c>
      <c r="J28" s="59">
        <v>81029984</v>
      </c>
      <c r="K28" s="59">
        <v>48284615</v>
      </c>
      <c r="L28" s="59">
        <v>82445327</v>
      </c>
      <c r="M28" s="59">
        <v>211759926</v>
      </c>
      <c r="N28" s="59">
        <v>30695606</v>
      </c>
      <c r="O28" s="59">
        <v>21992087</v>
      </c>
      <c r="P28" s="59">
        <v>59622040</v>
      </c>
      <c r="Q28" s="59">
        <v>112309733</v>
      </c>
      <c r="R28" s="59">
        <v>0</v>
      </c>
      <c r="S28" s="59">
        <v>0</v>
      </c>
      <c r="T28" s="59">
        <v>0</v>
      </c>
      <c r="U28" s="59">
        <v>0</v>
      </c>
      <c r="V28" s="59">
        <v>432903257</v>
      </c>
      <c r="W28" s="59">
        <v>793031669</v>
      </c>
      <c r="X28" s="59">
        <v>-360128412</v>
      </c>
      <c r="Y28" s="60">
        <v>-45.41</v>
      </c>
      <c r="Z28" s="61">
        <v>1057375559</v>
      </c>
    </row>
    <row r="29" spans="1:26" ht="13.5">
      <c r="A29" s="57" t="s">
        <v>103</v>
      </c>
      <c r="B29" s="18">
        <v>0</v>
      </c>
      <c r="C29" s="18">
        <v>0</v>
      </c>
      <c r="D29" s="58">
        <v>26761603</v>
      </c>
      <c r="E29" s="59">
        <v>8000000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6000000</v>
      </c>
      <c r="X29" s="59">
        <v>-6000000</v>
      </c>
      <c r="Y29" s="60">
        <v>-100</v>
      </c>
      <c r="Z29" s="61">
        <v>8000000</v>
      </c>
    </row>
    <row r="30" spans="1:26" ht="13.5">
      <c r="A30" s="57" t="s">
        <v>48</v>
      </c>
      <c r="B30" s="18">
        <v>0</v>
      </c>
      <c r="C30" s="18">
        <v>0</v>
      </c>
      <c r="D30" s="58">
        <v>29599094</v>
      </c>
      <c r="E30" s="59">
        <v>29599094</v>
      </c>
      <c r="F30" s="59">
        <v>0</v>
      </c>
      <c r="G30" s="59">
        <v>2460552</v>
      </c>
      <c r="H30" s="59">
        <v>833641</v>
      </c>
      <c r="I30" s="59">
        <v>3294193</v>
      </c>
      <c r="J30" s="59">
        <v>0</v>
      </c>
      <c r="K30" s="59">
        <v>722307</v>
      </c>
      <c r="L30" s="59">
        <v>719256</v>
      </c>
      <c r="M30" s="59">
        <v>1441563</v>
      </c>
      <c r="N30" s="59">
        <v>376793</v>
      </c>
      <c r="O30" s="59">
        <v>1310116</v>
      </c>
      <c r="P30" s="59">
        <v>0</v>
      </c>
      <c r="Q30" s="59">
        <v>1686909</v>
      </c>
      <c r="R30" s="59">
        <v>0</v>
      </c>
      <c r="S30" s="59">
        <v>0</v>
      </c>
      <c r="T30" s="59">
        <v>0</v>
      </c>
      <c r="U30" s="59">
        <v>0</v>
      </c>
      <c r="V30" s="59">
        <v>6422665</v>
      </c>
      <c r="W30" s="59">
        <v>22199321</v>
      </c>
      <c r="X30" s="59">
        <v>-15776656</v>
      </c>
      <c r="Y30" s="60">
        <v>-71.07</v>
      </c>
      <c r="Z30" s="61">
        <v>29599094</v>
      </c>
    </row>
    <row r="31" spans="1:26" ht="13.5">
      <c r="A31" s="57" t="s">
        <v>49</v>
      </c>
      <c r="B31" s="18">
        <v>566875790</v>
      </c>
      <c r="C31" s="18">
        <v>0</v>
      </c>
      <c r="D31" s="58">
        <v>142957889</v>
      </c>
      <c r="E31" s="59">
        <v>142553849</v>
      </c>
      <c r="F31" s="59">
        <v>150129</v>
      </c>
      <c r="G31" s="59">
        <v>4365476</v>
      </c>
      <c r="H31" s="59">
        <v>7180464</v>
      </c>
      <c r="I31" s="59">
        <v>11696069</v>
      </c>
      <c r="J31" s="59">
        <v>6693399</v>
      </c>
      <c r="K31" s="59">
        <v>9043869</v>
      </c>
      <c r="L31" s="59">
        <v>29633578</v>
      </c>
      <c r="M31" s="59">
        <v>45370846</v>
      </c>
      <c r="N31" s="59">
        <v>5643691</v>
      </c>
      <c r="O31" s="59">
        <v>6673561</v>
      </c>
      <c r="P31" s="59">
        <v>28317691</v>
      </c>
      <c r="Q31" s="59">
        <v>40634943</v>
      </c>
      <c r="R31" s="59">
        <v>0</v>
      </c>
      <c r="S31" s="59">
        <v>0</v>
      </c>
      <c r="T31" s="59">
        <v>0</v>
      </c>
      <c r="U31" s="59">
        <v>0</v>
      </c>
      <c r="V31" s="59">
        <v>97701858</v>
      </c>
      <c r="W31" s="59">
        <v>106915387</v>
      </c>
      <c r="X31" s="59">
        <v>-9213529</v>
      </c>
      <c r="Y31" s="60">
        <v>-8.62</v>
      </c>
      <c r="Z31" s="61">
        <v>142553849</v>
      </c>
    </row>
    <row r="32" spans="1:26" ht="13.5">
      <c r="A32" s="69" t="s">
        <v>50</v>
      </c>
      <c r="B32" s="21">
        <f>SUM(B28:B31)</f>
        <v>1267252498</v>
      </c>
      <c r="C32" s="21">
        <f>SUM(C28:C31)</f>
        <v>0</v>
      </c>
      <c r="D32" s="98">
        <f aca="true" t="shared" si="5" ref="D32:Z32">SUM(D28:D31)</f>
        <v>1139436203</v>
      </c>
      <c r="E32" s="99">
        <f t="shared" si="5"/>
        <v>1237528502</v>
      </c>
      <c r="F32" s="99">
        <f t="shared" si="5"/>
        <v>150129</v>
      </c>
      <c r="G32" s="99">
        <f t="shared" si="5"/>
        <v>53662332</v>
      </c>
      <c r="H32" s="99">
        <f t="shared" si="5"/>
        <v>70011399</v>
      </c>
      <c r="I32" s="99">
        <f t="shared" si="5"/>
        <v>123823860</v>
      </c>
      <c r="J32" s="99">
        <f t="shared" si="5"/>
        <v>87723383</v>
      </c>
      <c r="K32" s="99">
        <f t="shared" si="5"/>
        <v>58050791</v>
      </c>
      <c r="L32" s="99">
        <f t="shared" si="5"/>
        <v>112798161</v>
      </c>
      <c r="M32" s="99">
        <f t="shared" si="5"/>
        <v>258572335</v>
      </c>
      <c r="N32" s="99">
        <f t="shared" si="5"/>
        <v>36716090</v>
      </c>
      <c r="O32" s="99">
        <f t="shared" si="5"/>
        <v>29975764</v>
      </c>
      <c r="P32" s="99">
        <f t="shared" si="5"/>
        <v>87939731</v>
      </c>
      <c r="Q32" s="99">
        <f t="shared" si="5"/>
        <v>154631585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537027780</v>
      </c>
      <c r="W32" s="99">
        <f t="shared" si="5"/>
        <v>928146377</v>
      </c>
      <c r="X32" s="99">
        <f t="shared" si="5"/>
        <v>-391118597</v>
      </c>
      <c r="Y32" s="100">
        <f>+IF(W32&lt;&gt;0,(X32/W32)*100,0)</f>
        <v>-42.13975367378932</v>
      </c>
      <c r="Z32" s="101">
        <f t="shared" si="5"/>
        <v>1237528502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2473174082</v>
      </c>
      <c r="C35" s="18">
        <v>0</v>
      </c>
      <c r="D35" s="58">
        <v>3923464482</v>
      </c>
      <c r="E35" s="59">
        <v>3585170855</v>
      </c>
      <c r="F35" s="59">
        <v>3572651890</v>
      </c>
      <c r="G35" s="59">
        <v>3572651890</v>
      </c>
      <c r="H35" s="59">
        <v>3314851155</v>
      </c>
      <c r="I35" s="59">
        <v>3314851155</v>
      </c>
      <c r="J35" s="59">
        <v>2733283135</v>
      </c>
      <c r="K35" s="59">
        <v>2824371144</v>
      </c>
      <c r="L35" s="59">
        <v>3085268558</v>
      </c>
      <c r="M35" s="59">
        <v>3085268558</v>
      </c>
      <c r="N35" s="59">
        <v>3036115080</v>
      </c>
      <c r="O35" s="59">
        <v>3291096319</v>
      </c>
      <c r="P35" s="59">
        <v>3824038702</v>
      </c>
      <c r="Q35" s="59">
        <v>3824038702</v>
      </c>
      <c r="R35" s="59">
        <v>0</v>
      </c>
      <c r="S35" s="59">
        <v>0</v>
      </c>
      <c r="T35" s="59">
        <v>0</v>
      </c>
      <c r="U35" s="59">
        <v>0</v>
      </c>
      <c r="V35" s="59">
        <v>3824038702</v>
      </c>
      <c r="W35" s="59">
        <v>2688878141</v>
      </c>
      <c r="X35" s="59">
        <v>1135160561</v>
      </c>
      <c r="Y35" s="60">
        <v>42.22</v>
      </c>
      <c r="Z35" s="61">
        <v>3585170855</v>
      </c>
    </row>
    <row r="36" spans="1:26" ht="13.5">
      <c r="A36" s="57" t="s">
        <v>53</v>
      </c>
      <c r="B36" s="18">
        <v>18520964955</v>
      </c>
      <c r="C36" s="18">
        <v>0</v>
      </c>
      <c r="D36" s="58">
        <v>19267621046</v>
      </c>
      <c r="E36" s="59">
        <v>18933192458</v>
      </c>
      <c r="F36" s="59">
        <v>18587432879</v>
      </c>
      <c r="G36" s="59">
        <v>18587432879</v>
      </c>
      <c r="H36" s="59">
        <v>18783265411</v>
      </c>
      <c r="I36" s="59">
        <v>18783265411</v>
      </c>
      <c r="J36" s="59">
        <v>18809425352</v>
      </c>
      <c r="K36" s="59">
        <v>18975023747</v>
      </c>
      <c r="L36" s="59">
        <v>19274423050</v>
      </c>
      <c r="M36" s="59">
        <v>19274423050</v>
      </c>
      <c r="N36" s="59">
        <v>19357899908</v>
      </c>
      <c r="O36" s="59">
        <v>19437077352</v>
      </c>
      <c r="P36" s="59">
        <v>19576875655</v>
      </c>
      <c r="Q36" s="59">
        <v>19576875655</v>
      </c>
      <c r="R36" s="59">
        <v>0</v>
      </c>
      <c r="S36" s="59">
        <v>0</v>
      </c>
      <c r="T36" s="59">
        <v>0</v>
      </c>
      <c r="U36" s="59">
        <v>0</v>
      </c>
      <c r="V36" s="59">
        <v>19576875655</v>
      </c>
      <c r="W36" s="59">
        <v>14199894344</v>
      </c>
      <c r="X36" s="59">
        <v>5376981311</v>
      </c>
      <c r="Y36" s="60">
        <v>37.87</v>
      </c>
      <c r="Z36" s="61">
        <v>18933192458</v>
      </c>
    </row>
    <row r="37" spans="1:26" ht="13.5">
      <c r="A37" s="57" t="s">
        <v>54</v>
      </c>
      <c r="B37" s="18">
        <v>2519664463</v>
      </c>
      <c r="C37" s="18">
        <v>0</v>
      </c>
      <c r="D37" s="58">
        <v>3290504695</v>
      </c>
      <c r="E37" s="59">
        <v>3626535849</v>
      </c>
      <c r="F37" s="59">
        <v>3293785013</v>
      </c>
      <c r="G37" s="59">
        <v>3293785013</v>
      </c>
      <c r="H37" s="59">
        <v>3293785013</v>
      </c>
      <c r="I37" s="59">
        <v>3293785013</v>
      </c>
      <c r="J37" s="59">
        <v>2451122102</v>
      </c>
      <c r="K37" s="59">
        <v>2608320713</v>
      </c>
      <c r="L37" s="59">
        <v>2927745957</v>
      </c>
      <c r="M37" s="59">
        <v>2927745957</v>
      </c>
      <c r="N37" s="59">
        <v>2800608005</v>
      </c>
      <c r="O37" s="59">
        <v>2840270471</v>
      </c>
      <c r="P37" s="59">
        <v>2851146598</v>
      </c>
      <c r="Q37" s="59">
        <v>2851146598</v>
      </c>
      <c r="R37" s="59">
        <v>0</v>
      </c>
      <c r="S37" s="59">
        <v>0</v>
      </c>
      <c r="T37" s="59">
        <v>0</v>
      </c>
      <c r="U37" s="59">
        <v>0</v>
      </c>
      <c r="V37" s="59">
        <v>2851146598</v>
      </c>
      <c r="W37" s="59">
        <v>2719901887</v>
      </c>
      <c r="X37" s="59">
        <v>131244711</v>
      </c>
      <c r="Y37" s="60">
        <v>4.83</v>
      </c>
      <c r="Z37" s="61">
        <v>3626535849</v>
      </c>
    </row>
    <row r="38" spans="1:26" ht="13.5">
      <c r="A38" s="57" t="s">
        <v>55</v>
      </c>
      <c r="B38" s="18">
        <v>3122995476</v>
      </c>
      <c r="C38" s="18">
        <v>0</v>
      </c>
      <c r="D38" s="58">
        <v>3157271136</v>
      </c>
      <c r="E38" s="59">
        <v>2304617573</v>
      </c>
      <c r="F38" s="59">
        <v>2958487828</v>
      </c>
      <c r="G38" s="59">
        <v>2958487828</v>
      </c>
      <c r="H38" s="59">
        <v>2958487828</v>
      </c>
      <c r="I38" s="59">
        <v>2958487828</v>
      </c>
      <c r="J38" s="59">
        <v>3205296523</v>
      </c>
      <c r="K38" s="59">
        <v>3229784316</v>
      </c>
      <c r="L38" s="59">
        <v>3278966567</v>
      </c>
      <c r="M38" s="59">
        <v>3278966567</v>
      </c>
      <c r="N38" s="59">
        <v>3303661025</v>
      </c>
      <c r="O38" s="59">
        <v>3357065696</v>
      </c>
      <c r="P38" s="59">
        <v>3412527729</v>
      </c>
      <c r="Q38" s="59">
        <v>3412527729</v>
      </c>
      <c r="R38" s="59">
        <v>0</v>
      </c>
      <c r="S38" s="59">
        <v>0</v>
      </c>
      <c r="T38" s="59">
        <v>0</v>
      </c>
      <c r="U38" s="59">
        <v>0</v>
      </c>
      <c r="V38" s="59">
        <v>3412527729</v>
      </c>
      <c r="W38" s="59">
        <v>1728463180</v>
      </c>
      <c r="X38" s="59">
        <v>1684064549</v>
      </c>
      <c r="Y38" s="60">
        <v>97.43</v>
      </c>
      <c r="Z38" s="61">
        <v>2304617573</v>
      </c>
    </row>
    <row r="39" spans="1:26" ht="13.5">
      <c r="A39" s="57" t="s">
        <v>56</v>
      </c>
      <c r="B39" s="18">
        <v>15351479098</v>
      </c>
      <c r="C39" s="18">
        <v>0</v>
      </c>
      <c r="D39" s="58">
        <v>16743309697</v>
      </c>
      <c r="E39" s="59">
        <v>16587209891</v>
      </c>
      <c r="F39" s="59">
        <v>15907811928</v>
      </c>
      <c r="G39" s="59">
        <v>15907811928</v>
      </c>
      <c r="H39" s="59">
        <v>15845843725</v>
      </c>
      <c r="I39" s="59">
        <v>15845843725</v>
      </c>
      <c r="J39" s="59">
        <v>15886289862</v>
      </c>
      <c r="K39" s="59">
        <v>15961289862</v>
      </c>
      <c r="L39" s="59">
        <v>16152979084</v>
      </c>
      <c r="M39" s="59">
        <v>16152979084</v>
      </c>
      <c r="N39" s="59">
        <v>16289745958</v>
      </c>
      <c r="O39" s="59">
        <v>16530837504</v>
      </c>
      <c r="P39" s="59">
        <v>17137240030</v>
      </c>
      <c r="Q39" s="59">
        <v>17137240030</v>
      </c>
      <c r="R39" s="59">
        <v>0</v>
      </c>
      <c r="S39" s="59">
        <v>0</v>
      </c>
      <c r="T39" s="59">
        <v>0</v>
      </c>
      <c r="U39" s="59">
        <v>0</v>
      </c>
      <c r="V39" s="59">
        <v>17137240030</v>
      </c>
      <c r="W39" s="59">
        <v>12440407418</v>
      </c>
      <c r="X39" s="59">
        <v>4696832612</v>
      </c>
      <c r="Y39" s="60">
        <v>37.75</v>
      </c>
      <c r="Z39" s="61">
        <v>16587209891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761222329</v>
      </c>
      <c r="C42" s="18">
        <v>0</v>
      </c>
      <c r="D42" s="58">
        <v>1825254171</v>
      </c>
      <c r="E42" s="59">
        <v>1825254166</v>
      </c>
      <c r="F42" s="59">
        <v>-156713933</v>
      </c>
      <c r="G42" s="59">
        <v>30680718</v>
      </c>
      <c r="H42" s="59">
        <v>-86207077</v>
      </c>
      <c r="I42" s="59">
        <v>-212240292</v>
      </c>
      <c r="J42" s="59">
        <v>198757164</v>
      </c>
      <c r="K42" s="59">
        <v>140159338</v>
      </c>
      <c r="L42" s="59">
        <v>92117383</v>
      </c>
      <c r="M42" s="59">
        <v>431033885</v>
      </c>
      <c r="N42" s="59">
        <v>286392583</v>
      </c>
      <c r="O42" s="59">
        <v>137885697</v>
      </c>
      <c r="P42" s="59">
        <v>309654913</v>
      </c>
      <c r="Q42" s="59">
        <v>733933193</v>
      </c>
      <c r="R42" s="59">
        <v>0</v>
      </c>
      <c r="S42" s="59">
        <v>0</v>
      </c>
      <c r="T42" s="59">
        <v>0</v>
      </c>
      <c r="U42" s="59">
        <v>0</v>
      </c>
      <c r="V42" s="59">
        <v>952726786</v>
      </c>
      <c r="W42" s="59">
        <v>1033213372</v>
      </c>
      <c r="X42" s="59">
        <v>-80486586</v>
      </c>
      <c r="Y42" s="60">
        <v>-7.79</v>
      </c>
      <c r="Z42" s="61">
        <v>1825254166</v>
      </c>
    </row>
    <row r="43" spans="1:26" ht="13.5">
      <c r="A43" s="57" t="s">
        <v>59</v>
      </c>
      <c r="B43" s="18">
        <v>-1234704006</v>
      </c>
      <c r="C43" s="18">
        <v>0</v>
      </c>
      <c r="D43" s="58">
        <v>-1123843301</v>
      </c>
      <c r="E43" s="59">
        <v>-1123843302</v>
      </c>
      <c r="F43" s="59">
        <v>-59664933</v>
      </c>
      <c r="G43" s="59">
        <v>-58847661</v>
      </c>
      <c r="H43" s="59">
        <v>-75001511</v>
      </c>
      <c r="I43" s="59">
        <v>-193514105</v>
      </c>
      <c r="J43" s="59">
        <v>-52236374</v>
      </c>
      <c r="K43" s="59">
        <v>-108552256</v>
      </c>
      <c r="L43" s="59">
        <v>-122127186</v>
      </c>
      <c r="M43" s="59">
        <v>-282915816</v>
      </c>
      <c r="N43" s="59">
        <v>-294629606</v>
      </c>
      <c r="O43" s="59">
        <v>-28495405</v>
      </c>
      <c r="P43" s="59">
        <v>-92101079</v>
      </c>
      <c r="Q43" s="59">
        <v>-415226090</v>
      </c>
      <c r="R43" s="59">
        <v>0</v>
      </c>
      <c r="S43" s="59">
        <v>0</v>
      </c>
      <c r="T43" s="59">
        <v>0</v>
      </c>
      <c r="U43" s="59">
        <v>0</v>
      </c>
      <c r="V43" s="59">
        <v>-891656011</v>
      </c>
      <c r="W43" s="59">
        <v>-912173037</v>
      </c>
      <c r="X43" s="59">
        <v>20517026</v>
      </c>
      <c r="Y43" s="60">
        <v>-2.25</v>
      </c>
      <c r="Z43" s="61">
        <v>-1123843302</v>
      </c>
    </row>
    <row r="44" spans="1:26" ht="13.5">
      <c r="A44" s="57" t="s">
        <v>60</v>
      </c>
      <c r="B44" s="18">
        <v>379576772</v>
      </c>
      <c r="C44" s="18">
        <v>0</v>
      </c>
      <c r="D44" s="58">
        <v>-171245692</v>
      </c>
      <c r="E44" s="59">
        <v>-171245695</v>
      </c>
      <c r="F44" s="59">
        <v>185470</v>
      </c>
      <c r="G44" s="59">
        <v>-665120</v>
      </c>
      <c r="H44" s="59">
        <v>-5791886</v>
      </c>
      <c r="I44" s="59">
        <v>-6271536</v>
      </c>
      <c r="J44" s="59">
        <v>97240</v>
      </c>
      <c r="K44" s="59">
        <v>-36586245</v>
      </c>
      <c r="L44" s="59">
        <v>-22670856</v>
      </c>
      <c r="M44" s="59">
        <v>-59159861</v>
      </c>
      <c r="N44" s="59">
        <v>-31506823</v>
      </c>
      <c r="O44" s="59">
        <v>-10905369</v>
      </c>
      <c r="P44" s="59">
        <v>-865324</v>
      </c>
      <c r="Q44" s="59">
        <v>-43277516</v>
      </c>
      <c r="R44" s="59">
        <v>0</v>
      </c>
      <c r="S44" s="59">
        <v>0</v>
      </c>
      <c r="T44" s="59">
        <v>0</v>
      </c>
      <c r="U44" s="59">
        <v>0</v>
      </c>
      <c r="V44" s="59">
        <v>-108708913</v>
      </c>
      <c r="W44" s="59">
        <v>-126661210</v>
      </c>
      <c r="X44" s="59">
        <v>17952297</v>
      </c>
      <c r="Y44" s="60">
        <v>-14.17</v>
      </c>
      <c r="Z44" s="61">
        <v>-171245695</v>
      </c>
    </row>
    <row r="45" spans="1:26" ht="13.5">
      <c r="A45" s="69" t="s">
        <v>61</v>
      </c>
      <c r="B45" s="21">
        <v>231774472</v>
      </c>
      <c r="C45" s="21">
        <v>0</v>
      </c>
      <c r="D45" s="98">
        <v>1021610177</v>
      </c>
      <c r="E45" s="99">
        <v>1225660001</v>
      </c>
      <c r="F45" s="99">
        <v>479301436</v>
      </c>
      <c r="G45" s="99">
        <v>450469373</v>
      </c>
      <c r="H45" s="99">
        <v>283468899</v>
      </c>
      <c r="I45" s="99">
        <v>283468899</v>
      </c>
      <c r="J45" s="99">
        <v>430086929</v>
      </c>
      <c r="K45" s="99">
        <v>425107766</v>
      </c>
      <c r="L45" s="99">
        <v>372427107</v>
      </c>
      <c r="M45" s="99">
        <v>372427107</v>
      </c>
      <c r="N45" s="99">
        <v>332683261</v>
      </c>
      <c r="O45" s="99">
        <v>431168184</v>
      </c>
      <c r="P45" s="99">
        <v>647856694</v>
      </c>
      <c r="Q45" s="99">
        <v>647856694</v>
      </c>
      <c r="R45" s="99">
        <v>0</v>
      </c>
      <c r="S45" s="99">
        <v>0</v>
      </c>
      <c r="T45" s="99">
        <v>0</v>
      </c>
      <c r="U45" s="99">
        <v>0</v>
      </c>
      <c r="V45" s="99">
        <v>647856694</v>
      </c>
      <c r="W45" s="99">
        <v>689873957</v>
      </c>
      <c r="X45" s="99">
        <v>-42017263</v>
      </c>
      <c r="Y45" s="100">
        <v>-6.09</v>
      </c>
      <c r="Z45" s="101">
        <v>1225660001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306560955</v>
      </c>
      <c r="C49" s="51">
        <v>0</v>
      </c>
      <c r="D49" s="128">
        <v>192202701</v>
      </c>
      <c r="E49" s="53">
        <v>160511213</v>
      </c>
      <c r="F49" s="53">
        <v>0</v>
      </c>
      <c r="G49" s="53">
        <v>0</v>
      </c>
      <c r="H49" s="53">
        <v>0</v>
      </c>
      <c r="I49" s="53">
        <v>184557434</v>
      </c>
      <c r="J49" s="53">
        <v>0</v>
      </c>
      <c r="K49" s="53">
        <v>0</v>
      </c>
      <c r="L49" s="53">
        <v>0</v>
      </c>
      <c r="M49" s="53">
        <v>134205847</v>
      </c>
      <c r="N49" s="53">
        <v>0</v>
      </c>
      <c r="O49" s="53">
        <v>0</v>
      </c>
      <c r="P49" s="53">
        <v>0</v>
      </c>
      <c r="Q49" s="53">
        <v>132675025</v>
      </c>
      <c r="R49" s="53">
        <v>0</v>
      </c>
      <c r="S49" s="53">
        <v>0</v>
      </c>
      <c r="T49" s="53">
        <v>0</v>
      </c>
      <c r="U49" s="53">
        <v>0</v>
      </c>
      <c r="V49" s="53">
        <v>720465341</v>
      </c>
      <c r="W49" s="53">
        <v>2523954567</v>
      </c>
      <c r="X49" s="53">
        <v>4355133083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388236341</v>
      </c>
      <c r="C51" s="51">
        <v>0</v>
      </c>
      <c r="D51" s="128">
        <v>10911229</v>
      </c>
      <c r="E51" s="53">
        <v>3687972</v>
      </c>
      <c r="F51" s="53">
        <v>0</v>
      </c>
      <c r="G51" s="53">
        <v>0</v>
      </c>
      <c r="H51" s="53">
        <v>0</v>
      </c>
      <c r="I51" s="53">
        <v>15467355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418302897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82.86910841053997</v>
      </c>
      <c r="C58" s="5">
        <f>IF(C67=0,0,+(C76/C67)*100)</f>
        <v>0</v>
      </c>
      <c r="D58" s="6">
        <f aca="true" t="shared" si="6" ref="D58:Z58">IF(D67=0,0,+(D76/D67)*100)</f>
        <v>91.34809462353915</v>
      </c>
      <c r="E58" s="7">
        <f t="shared" si="6"/>
        <v>92.04199665370933</v>
      </c>
      <c r="F58" s="7">
        <f t="shared" si="6"/>
        <v>87.13408815891358</v>
      </c>
      <c r="G58" s="7">
        <f t="shared" si="6"/>
        <v>13262.025624817934</v>
      </c>
      <c r="H58" s="7">
        <f t="shared" si="6"/>
        <v>97.55401911889304</v>
      </c>
      <c r="I58" s="7">
        <f t="shared" si="6"/>
        <v>150.3851657140791</v>
      </c>
      <c r="J58" s="7">
        <f t="shared" si="6"/>
        <v>116.76005834108861</v>
      </c>
      <c r="K58" s="7">
        <f t="shared" si="6"/>
        <v>146.86141594298488</v>
      </c>
      <c r="L58" s="7">
        <f t="shared" si="6"/>
        <v>82.41587387158931</v>
      </c>
      <c r="M58" s="7">
        <f t="shared" si="6"/>
        <v>117.17749084628136</v>
      </c>
      <c r="N58" s="7">
        <f t="shared" si="6"/>
        <v>84.22958714224823</v>
      </c>
      <c r="O58" s="7">
        <f t="shared" si="6"/>
        <v>111.04843985914665</v>
      </c>
      <c r="P58" s="7">
        <f t="shared" si="6"/>
        <v>99.89359824347808</v>
      </c>
      <c r="Q58" s="7">
        <f t="shared" si="6"/>
        <v>97.48457748279752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120.21114976809926</v>
      </c>
      <c r="W58" s="7">
        <f t="shared" si="6"/>
        <v>96.35578672315616</v>
      </c>
      <c r="X58" s="7">
        <f t="shared" si="6"/>
        <v>0</v>
      </c>
      <c r="Y58" s="7">
        <f t="shared" si="6"/>
        <v>0</v>
      </c>
      <c r="Z58" s="8">
        <f t="shared" si="6"/>
        <v>92.04199665370933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95.00000009064539</v>
      </c>
      <c r="E59" s="10">
        <f t="shared" si="7"/>
        <v>95</v>
      </c>
      <c r="F59" s="10">
        <f t="shared" si="7"/>
        <v>110.6115120104137</v>
      </c>
      <c r="G59" s="10">
        <f t="shared" si="7"/>
        <v>0</v>
      </c>
      <c r="H59" s="10">
        <f t="shared" si="7"/>
        <v>129.6141517303817</v>
      </c>
      <c r="I59" s="10">
        <f t="shared" si="7"/>
        <v>213.5236985995081</v>
      </c>
      <c r="J59" s="10">
        <f t="shared" si="7"/>
        <v>79.16767932789861</v>
      </c>
      <c r="K59" s="10">
        <f t="shared" si="7"/>
        <v>271.79058190874133</v>
      </c>
      <c r="L59" s="10">
        <f t="shared" si="7"/>
        <v>84.83920520842051</v>
      </c>
      <c r="M59" s="10">
        <f t="shared" si="7"/>
        <v>146.69618665201676</v>
      </c>
      <c r="N59" s="10">
        <f t="shared" si="7"/>
        <v>87.96642766348613</v>
      </c>
      <c r="O59" s="10">
        <f t="shared" si="7"/>
        <v>270.34497254114933</v>
      </c>
      <c r="P59" s="10">
        <f t="shared" si="7"/>
        <v>115.70670966734258</v>
      </c>
      <c r="Q59" s="10">
        <f t="shared" si="7"/>
        <v>132.6445056935896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160.73424421564792</v>
      </c>
      <c r="W59" s="10">
        <f t="shared" si="7"/>
        <v>118.25936288868549</v>
      </c>
      <c r="X59" s="10">
        <f t="shared" si="7"/>
        <v>0</v>
      </c>
      <c r="Y59" s="10">
        <f t="shared" si="7"/>
        <v>0</v>
      </c>
      <c r="Z59" s="11">
        <f t="shared" si="7"/>
        <v>95</v>
      </c>
    </row>
    <row r="60" spans="1:26" ht="13.5">
      <c r="A60" s="37" t="s">
        <v>32</v>
      </c>
      <c r="B60" s="12">
        <f t="shared" si="7"/>
        <v>106.98376082831287</v>
      </c>
      <c r="C60" s="12">
        <f t="shared" si="7"/>
        <v>0</v>
      </c>
      <c r="D60" s="3">
        <f t="shared" si="7"/>
        <v>92.27140258631985</v>
      </c>
      <c r="E60" s="13">
        <f t="shared" si="7"/>
        <v>93.50055043183906</v>
      </c>
      <c r="F60" s="13">
        <f t="shared" si="7"/>
        <v>84.71278275030625</v>
      </c>
      <c r="G60" s="13">
        <f t="shared" si="7"/>
        <v>9938.259157279143</v>
      </c>
      <c r="H60" s="13">
        <f t="shared" si="7"/>
        <v>93.26249722646457</v>
      </c>
      <c r="I60" s="13">
        <f t="shared" si="7"/>
        <v>140.13287457212712</v>
      </c>
      <c r="J60" s="13">
        <f t="shared" si="7"/>
        <v>150.6006427247954</v>
      </c>
      <c r="K60" s="13">
        <f t="shared" si="7"/>
        <v>113.98851912857752</v>
      </c>
      <c r="L60" s="13">
        <f t="shared" si="7"/>
        <v>87.62694345518055</v>
      </c>
      <c r="M60" s="13">
        <f t="shared" si="7"/>
        <v>114.23504957700494</v>
      </c>
      <c r="N60" s="13">
        <f t="shared" si="7"/>
        <v>88.29034739063047</v>
      </c>
      <c r="O60" s="13">
        <f t="shared" si="7"/>
        <v>85.89601561508411</v>
      </c>
      <c r="P60" s="13">
        <f t="shared" si="7"/>
        <v>101.67065469505896</v>
      </c>
      <c r="Q60" s="13">
        <f t="shared" si="7"/>
        <v>91.87144726659719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114.13325200279512</v>
      </c>
      <c r="W60" s="13">
        <f t="shared" si="7"/>
        <v>92.86755576421247</v>
      </c>
      <c r="X60" s="13">
        <f t="shared" si="7"/>
        <v>0</v>
      </c>
      <c r="Y60" s="13">
        <f t="shared" si="7"/>
        <v>0</v>
      </c>
      <c r="Z60" s="14">
        <f t="shared" si="7"/>
        <v>93.50055043183906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98.16059873782774</v>
      </c>
      <c r="E61" s="13">
        <f t="shared" si="7"/>
        <v>98.16059869314</v>
      </c>
      <c r="F61" s="13">
        <f t="shared" si="7"/>
        <v>94.81193465156974</v>
      </c>
      <c r="G61" s="13">
        <f t="shared" si="7"/>
        <v>0</v>
      </c>
      <c r="H61" s="13">
        <f t="shared" si="7"/>
        <v>108.82486297479883</v>
      </c>
      <c r="I61" s="13">
        <f t="shared" si="7"/>
        <v>161.33113411650743</v>
      </c>
      <c r="J61" s="13">
        <f t="shared" si="7"/>
        <v>236.87875933584354</v>
      </c>
      <c r="K61" s="13">
        <f t="shared" si="7"/>
        <v>84.2465252079384</v>
      </c>
      <c r="L61" s="13">
        <f t="shared" si="7"/>
        <v>105.27094107398953</v>
      </c>
      <c r="M61" s="13">
        <f t="shared" si="7"/>
        <v>122.09127597162612</v>
      </c>
      <c r="N61" s="13">
        <f t="shared" si="7"/>
        <v>113.76827792170879</v>
      </c>
      <c r="O61" s="13">
        <f t="shared" si="7"/>
        <v>114.87483286467031</v>
      </c>
      <c r="P61" s="13">
        <f t="shared" si="7"/>
        <v>122.47126163133085</v>
      </c>
      <c r="Q61" s="13">
        <f t="shared" si="7"/>
        <v>117.10368515155129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133.28339679796804</v>
      </c>
      <c r="W61" s="13">
        <f t="shared" si="7"/>
        <v>104.40932802759353</v>
      </c>
      <c r="X61" s="13">
        <f t="shared" si="7"/>
        <v>0</v>
      </c>
      <c r="Y61" s="13">
        <f t="shared" si="7"/>
        <v>0</v>
      </c>
      <c r="Z61" s="14">
        <f t="shared" si="7"/>
        <v>98.16059869314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80.42802422021936</v>
      </c>
      <c r="E62" s="13">
        <f t="shared" si="7"/>
        <v>84.63673859790275</v>
      </c>
      <c r="F62" s="13">
        <f t="shared" si="7"/>
        <v>56.61215039825246</v>
      </c>
      <c r="G62" s="13">
        <f t="shared" si="7"/>
        <v>973.9004137511683</v>
      </c>
      <c r="H62" s="13">
        <f t="shared" si="7"/>
        <v>48.681965244842836</v>
      </c>
      <c r="I62" s="13">
        <f t="shared" si="7"/>
        <v>79.03291250330513</v>
      </c>
      <c r="J62" s="13">
        <f t="shared" si="7"/>
        <v>53.43018155787929</v>
      </c>
      <c r="K62" s="13">
        <f t="shared" si="7"/>
        <v>166.52338192676478</v>
      </c>
      <c r="L62" s="13">
        <f t="shared" si="7"/>
        <v>54.329008666283094</v>
      </c>
      <c r="M62" s="13">
        <f t="shared" si="7"/>
        <v>91.23543794283724</v>
      </c>
      <c r="N62" s="13">
        <f t="shared" si="7"/>
        <v>45.024893633427325</v>
      </c>
      <c r="O62" s="13">
        <f t="shared" si="7"/>
        <v>10.692182528972255</v>
      </c>
      <c r="P62" s="13">
        <f t="shared" si="7"/>
        <v>59.250835116636814</v>
      </c>
      <c r="Q62" s="13">
        <f t="shared" si="7"/>
        <v>37.98199459143814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67.03835931120094</v>
      </c>
      <c r="W62" s="13">
        <f t="shared" si="7"/>
        <v>66.47883137536665</v>
      </c>
      <c r="X62" s="13">
        <f t="shared" si="7"/>
        <v>0</v>
      </c>
      <c r="Y62" s="13">
        <f t="shared" si="7"/>
        <v>0</v>
      </c>
      <c r="Z62" s="14">
        <f t="shared" si="7"/>
        <v>84.63673859790275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85.00024050290956</v>
      </c>
      <c r="E63" s="13">
        <f t="shared" si="7"/>
        <v>85.00024050290956</v>
      </c>
      <c r="F63" s="13">
        <f t="shared" si="7"/>
        <v>54.16673760501446</v>
      </c>
      <c r="G63" s="13">
        <f t="shared" si="7"/>
        <v>174478.9918533605</v>
      </c>
      <c r="H63" s="13">
        <f t="shared" si="7"/>
        <v>70.73679141284363</v>
      </c>
      <c r="I63" s="13">
        <f t="shared" si="7"/>
        <v>97.58955223054393</v>
      </c>
      <c r="J63" s="13">
        <f t="shared" si="7"/>
        <v>67.6486281640291</v>
      </c>
      <c r="K63" s="13">
        <f t="shared" si="7"/>
        <v>227.80558522466444</v>
      </c>
      <c r="L63" s="13">
        <f t="shared" si="7"/>
        <v>56.80791564628955</v>
      </c>
      <c r="M63" s="13">
        <f t="shared" si="7"/>
        <v>114.75809667101618</v>
      </c>
      <c r="N63" s="13">
        <f t="shared" si="7"/>
        <v>66.10074577914591</v>
      </c>
      <c r="O63" s="13">
        <f t="shared" si="7"/>
        <v>89.09341202012068</v>
      </c>
      <c r="P63" s="13">
        <f t="shared" si="7"/>
        <v>71.95164765936303</v>
      </c>
      <c r="Q63" s="13">
        <f t="shared" si="7"/>
        <v>75.54979372792565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96.12268831993327</v>
      </c>
      <c r="W63" s="13">
        <f t="shared" si="7"/>
        <v>88.64669371164537</v>
      </c>
      <c r="X63" s="13">
        <f t="shared" si="7"/>
        <v>0</v>
      </c>
      <c r="Y63" s="13">
        <f t="shared" si="7"/>
        <v>0</v>
      </c>
      <c r="Z63" s="14">
        <f t="shared" si="7"/>
        <v>85.00024050290956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93.38342531176028</v>
      </c>
      <c r="E64" s="13">
        <f t="shared" si="7"/>
        <v>93.38342896466946</v>
      </c>
      <c r="F64" s="13">
        <f t="shared" si="7"/>
        <v>50.03195103845728</v>
      </c>
      <c r="G64" s="13">
        <f t="shared" si="7"/>
        <v>243233.10316815597</v>
      </c>
      <c r="H64" s="13">
        <f t="shared" si="7"/>
        <v>66.56109153866197</v>
      </c>
      <c r="I64" s="13">
        <f t="shared" si="7"/>
        <v>90.83462905345124</v>
      </c>
      <c r="J64" s="13">
        <f t="shared" si="7"/>
        <v>64.62399234927815</v>
      </c>
      <c r="K64" s="13">
        <f t="shared" si="7"/>
        <v>219.31831033625545</v>
      </c>
      <c r="L64" s="13">
        <f t="shared" si="7"/>
        <v>62.543324190459856</v>
      </c>
      <c r="M64" s="13">
        <f t="shared" si="7"/>
        <v>115.58977682226785</v>
      </c>
      <c r="N64" s="13">
        <f t="shared" si="7"/>
        <v>66.34560615492843</v>
      </c>
      <c r="O64" s="13">
        <f t="shared" si="7"/>
        <v>84.1820749246878</v>
      </c>
      <c r="P64" s="13">
        <f t="shared" si="7"/>
        <v>64.8982617918085</v>
      </c>
      <c r="Q64" s="13">
        <f t="shared" si="7"/>
        <v>71.65596386715116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93.08785688901018</v>
      </c>
      <c r="W64" s="13">
        <f t="shared" si="7"/>
        <v>89.44865264620984</v>
      </c>
      <c r="X64" s="13">
        <f t="shared" si="7"/>
        <v>0</v>
      </c>
      <c r="Y64" s="13">
        <f t="shared" si="7"/>
        <v>0</v>
      </c>
      <c r="Z64" s="14">
        <f t="shared" si="7"/>
        <v>93.38342896466946</v>
      </c>
    </row>
    <row r="65" spans="1:26" ht="13.5">
      <c r="A65" s="38" t="s">
        <v>110</v>
      </c>
      <c r="B65" s="12">
        <f t="shared" si="7"/>
        <v>-24943.51710046817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105.72395966699222</v>
      </c>
      <c r="C66" s="15">
        <f t="shared" si="7"/>
        <v>0</v>
      </c>
      <c r="D66" s="4">
        <f t="shared" si="7"/>
        <v>59.428809216166755</v>
      </c>
      <c r="E66" s="16">
        <f t="shared" si="7"/>
        <v>56.94897099214644</v>
      </c>
      <c r="F66" s="16">
        <f t="shared" si="7"/>
        <v>13.839578695006633</v>
      </c>
      <c r="G66" s="16">
        <f t="shared" si="7"/>
        <v>102.0569695855922</v>
      </c>
      <c r="H66" s="16">
        <f t="shared" si="7"/>
        <v>14.488877576957988</v>
      </c>
      <c r="I66" s="16">
        <f t="shared" si="7"/>
        <v>15.288971761934677</v>
      </c>
      <c r="J66" s="16">
        <f t="shared" si="7"/>
        <v>55.97043690385852</v>
      </c>
      <c r="K66" s="16">
        <f t="shared" si="7"/>
        <v>39.40713605716255</v>
      </c>
      <c r="L66" s="16">
        <f t="shared" si="7"/>
        <v>10.805501350157373</v>
      </c>
      <c r="M66" s="16">
        <f t="shared" si="7"/>
        <v>40.11598293007967</v>
      </c>
      <c r="N66" s="16">
        <f t="shared" si="7"/>
        <v>9.707900613897056</v>
      </c>
      <c r="O66" s="16">
        <f t="shared" si="7"/>
        <v>115.90889279171586</v>
      </c>
      <c r="P66" s="16">
        <f t="shared" si="7"/>
        <v>11.800930617079246</v>
      </c>
      <c r="Q66" s="16">
        <f t="shared" si="7"/>
        <v>17.939348024790235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28.259056041484993</v>
      </c>
      <c r="W66" s="16">
        <f t="shared" si="7"/>
        <v>46.39206839441307</v>
      </c>
      <c r="X66" s="16">
        <f t="shared" si="7"/>
        <v>0</v>
      </c>
      <c r="Y66" s="16">
        <f t="shared" si="7"/>
        <v>0</v>
      </c>
      <c r="Z66" s="17">
        <f t="shared" si="7"/>
        <v>56.94897099214644</v>
      </c>
    </row>
    <row r="67" spans="1:26" ht="13.5" hidden="1">
      <c r="A67" s="40" t="s">
        <v>112</v>
      </c>
      <c r="B67" s="23">
        <v>4421287719</v>
      </c>
      <c r="C67" s="23"/>
      <c r="D67" s="24">
        <v>4908486114</v>
      </c>
      <c r="E67" s="25">
        <v>4871481176</v>
      </c>
      <c r="F67" s="25">
        <v>441645075</v>
      </c>
      <c r="G67" s="25">
        <v>3920262</v>
      </c>
      <c r="H67" s="25">
        <v>444180005</v>
      </c>
      <c r="I67" s="25">
        <v>889745342</v>
      </c>
      <c r="J67" s="25">
        <v>338248745</v>
      </c>
      <c r="K67" s="25">
        <v>439622207</v>
      </c>
      <c r="L67" s="25">
        <v>371343964</v>
      </c>
      <c r="M67" s="25">
        <v>1149214916</v>
      </c>
      <c r="N67" s="25">
        <v>367020867</v>
      </c>
      <c r="O67" s="25">
        <v>293393958</v>
      </c>
      <c r="P67" s="25">
        <v>367494873</v>
      </c>
      <c r="Q67" s="25">
        <v>1027909698</v>
      </c>
      <c r="R67" s="25"/>
      <c r="S67" s="25"/>
      <c r="T67" s="25"/>
      <c r="U67" s="25"/>
      <c r="V67" s="25">
        <v>3066869956</v>
      </c>
      <c r="W67" s="25">
        <v>3725575143</v>
      </c>
      <c r="X67" s="25"/>
      <c r="Y67" s="24"/>
      <c r="Z67" s="26">
        <v>4871481176</v>
      </c>
    </row>
    <row r="68" spans="1:26" ht="13.5" hidden="1">
      <c r="A68" s="36" t="s">
        <v>31</v>
      </c>
      <c r="B68" s="18">
        <v>993753704</v>
      </c>
      <c r="C68" s="18"/>
      <c r="D68" s="19">
        <v>1103200160</v>
      </c>
      <c r="E68" s="20">
        <v>1103200160</v>
      </c>
      <c r="F68" s="20">
        <v>98408059</v>
      </c>
      <c r="G68" s="20"/>
      <c r="H68" s="20">
        <v>98379941</v>
      </c>
      <c r="I68" s="20">
        <v>196788000</v>
      </c>
      <c r="J68" s="20">
        <v>105341250</v>
      </c>
      <c r="K68" s="20">
        <v>101715090</v>
      </c>
      <c r="L68" s="20">
        <v>90700357</v>
      </c>
      <c r="M68" s="20">
        <v>297756697</v>
      </c>
      <c r="N68" s="20">
        <v>85392448</v>
      </c>
      <c r="O68" s="20">
        <v>39527146</v>
      </c>
      <c r="P68" s="20">
        <v>96100815</v>
      </c>
      <c r="Q68" s="20">
        <v>221020409</v>
      </c>
      <c r="R68" s="20"/>
      <c r="S68" s="20"/>
      <c r="T68" s="20"/>
      <c r="U68" s="20"/>
      <c r="V68" s="20">
        <v>715565106</v>
      </c>
      <c r="W68" s="20">
        <v>827400123</v>
      </c>
      <c r="X68" s="20"/>
      <c r="Y68" s="19"/>
      <c r="Z68" s="22">
        <v>1103200160</v>
      </c>
    </row>
    <row r="69" spans="1:26" ht="13.5" hidden="1">
      <c r="A69" s="37" t="s">
        <v>32</v>
      </c>
      <c r="B69" s="18">
        <v>3187569169</v>
      </c>
      <c r="C69" s="18"/>
      <c r="D69" s="19">
        <v>3575638026</v>
      </c>
      <c r="E69" s="20">
        <v>3528633088</v>
      </c>
      <c r="F69" s="20">
        <v>322364726</v>
      </c>
      <c r="G69" s="20">
        <v>3376112</v>
      </c>
      <c r="H69" s="20">
        <v>324599243</v>
      </c>
      <c r="I69" s="20">
        <v>650340081</v>
      </c>
      <c r="J69" s="20">
        <v>191465151</v>
      </c>
      <c r="K69" s="20">
        <v>316464828</v>
      </c>
      <c r="L69" s="20">
        <v>258745419</v>
      </c>
      <c r="M69" s="20">
        <v>766675398</v>
      </c>
      <c r="N69" s="20">
        <v>263014549</v>
      </c>
      <c r="O69" s="20">
        <v>250907134</v>
      </c>
      <c r="P69" s="20">
        <v>249118086</v>
      </c>
      <c r="Q69" s="20">
        <v>763039769</v>
      </c>
      <c r="R69" s="20"/>
      <c r="S69" s="20"/>
      <c r="T69" s="20"/>
      <c r="U69" s="20"/>
      <c r="V69" s="20">
        <v>2180055248</v>
      </c>
      <c r="W69" s="20">
        <v>2725750410</v>
      </c>
      <c r="X69" s="20"/>
      <c r="Y69" s="19"/>
      <c r="Z69" s="22">
        <v>3528633088</v>
      </c>
    </row>
    <row r="70" spans="1:26" ht="13.5" hidden="1">
      <c r="A70" s="38" t="s">
        <v>106</v>
      </c>
      <c r="B70" s="18">
        <v>2065773830</v>
      </c>
      <c r="C70" s="18"/>
      <c r="D70" s="19">
        <v>2237750177</v>
      </c>
      <c r="E70" s="20">
        <v>2237750177</v>
      </c>
      <c r="F70" s="20">
        <v>240292964</v>
      </c>
      <c r="G70" s="20"/>
      <c r="H70" s="20">
        <v>228944382</v>
      </c>
      <c r="I70" s="20">
        <v>469237346</v>
      </c>
      <c r="J70" s="20">
        <v>98931205</v>
      </c>
      <c r="K70" s="20">
        <v>226144971</v>
      </c>
      <c r="L70" s="20">
        <v>166326295</v>
      </c>
      <c r="M70" s="20">
        <v>491402471</v>
      </c>
      <c r="N70" s="20">
        <v>155109812</v>
      </c>
      <c r="O70" s="20">
        <v>156872129</v>
      </c>
      <c r="P70" s="20">
        <v>161525261</v>
      </c>
      <c r="Q70" s="20">
        <v>473507202</v>
      </c>
      <c r="R70" s="20"/>
      <c r="S70" s="20"/>
      <c r="T70" s="20"/>
      <c r="U70" s="20"/>
      <c r="V70" s="20">
        <v>1434147019</v>
      </c>
      <c r="W70" s="20">
        <v>1722744861</v>
      </c>
      <c r="X70" s="20"/>
      <c r="Y70" s="19"/>
      <c r="Z70" s="22">
        <v>2237750177</v>
      </c>
    </row>
    <row r="71" spans="1:26" ht="13.5" hidden="1">
      <c r="A71" s="38" t="s">
        <v>107</v>
      </c>
      <c r="B71" s="18">
        <v>813310641</v>
      </c>
      <c r="C71" s="18"/>
      <c r="D71" s="19">
        <v>945263611</v>
      </c>
      <c r="E71" s="20">
        <v>898258673</v>
      </c>
      <c r="F71" s="20">
        <v>48481308</v>
      </c>
      <c r="G71" s="20">
        <v>3322045</v>
      </c>
      <c r="H71" s="20">
        <v>62133225</v>
      </c>
      <c r="I71" s="20">
        <v>113936578</v>
      </c>
      <c r="J71" s="20">
        <v>58002440</v>
      </c>
      <c r="K71" s="20">
        <v>56524512</v>
      </c>
      <c r="L71" s="20">
        <v>55893166</v>
      </c>
      <c r="M71" s="20">
        <v>170420118</v>
      </c>
      <c r="N71" s="20">
        <v>73584678</v>
      </c>
      <c r="O71" s="20">
        <v>61204333</v>
      </c>
      <c r="P71" s="20">
        <v>54163991</v>
      </c>
      <c r="Q71" s="20">
        <v>188953002</v>
      </c>
      <c r="R71" s="20"/>
      <c r="S71" s="20"/>
      <c r="T71" s="20"/>
      <c r="U71" s="20"/>
      <c r="V71" s="20">
        <v>473309698</v>
      </c>
      <c r="W71" s="20">
        <v>708947712</v>
      </c>
      <c r="X71" s="20"/>
      <c r="Y71" s="19"/>
      <c r="Z71" s="22">
        <v>898258673</v>
      </c>
    </row>
    <row r="72" spans="1:26" ht="13.5" hidden="1">
      <c r="A72" s="38" t="s">
        <v>108</v>
      </c>
      <c r="B72" s="18">
        <v>229697338</v>
      </c>
      <c r="C72" s="18"/>
      <c r="D72" s="19">
        <v>282574544</v>
      </c>
      <c r="E72" s="20">
        <v>282574544</v>
      </c>
      <c r="F72" s="20">
        <v>24316890</v>
      </c>
      <c r="G72" s="20">
        <v>9820</v>
      </c>
      <c r="H72" s="20">
        <v>24448792</v>
      </c>
      <c r="I72" s="20">
        <v>48775502</v>
      </c>
      <c r="J72" s="20">
        <v>25263516</v>
      </c>
      <c r="K72" s="20">
        <v>24589736</v>
      </c>
      <c r="L72" s="20">
        <v>27431443</v>
      </c>
      <c r="M72" s="20">
        <v>77284695</v>
      </c>
      <c r="N72" s="20">
        <v>25230794</v>
      </c>
      <c r="O72" s="20">
        <v>24036564</v>
      </c>
      <c r="P72" s="20">
        <v>24216656</v>
      </c>
      <c r="Q72" s="20">
        <v>73484014</v>
      </c>
      <c r="R72" s="20"/>
      <c r="S72" s="20"/>
      <c r="T72" s="20"/>
      <c r="U72" s="20"/>
      <c r="V72" s="20">
        <v>199544211</v>
      </c>
      <c r="W72" s="20">
        <v>211915863</v>
      </c>
      <c r="X72" s="20"/>
      <c r="Y72" s="19"/>
      <c r="Z72" s="22">
        <v>282574544</v>
      </c>
    </row>
    <row r="73" spans="1:26" ht="13.5" hidden="1">
      <c r="A73" s="38" t="s">
        <v>109</v>
      </c>
      <c r="B73" s="18">
        <v>92458974</v>
      </c>
      <c r="C73" s="18"/>
      <c r="D73" s="19">
        <v>109501764</v>
      </c>
      <c r="E73" s="20">
        <v>109501764</v>
      </c>
      <c r="F73" s="20">
        <v>9273564</v>
      </c>
      <c r="G73" s="20">
        <v>2462</v>
      </c>
      <c r="H73" s="20">
        <v>9072844</v>
      </c>
      <c r="I73" s="20">
        <v>18348870</v>
      </c>
      <c r="J73" s="20">
        <v>9159920</v>
      </c>
      <c r="K73" s="20">
        <v>9151525</v>
      </c>
      <c r="L73" s="20">
        <v>9094515</v>
      </c>
      <c r="M73" s="20">
        <v>27405960</v>
      </c>
      <c r="N73" s="20">
        <v>8955425</v>
      </c>
      <c r="O73" s="20">
        <v>8735305</v>
      </c>
      <c r="P73" s="20">
        <v>9154427</v>
      </c>
      <c r="Q73" s="20">
        <v>26845157</v>
      </c>
      <c r="R73" s="20"/>
      <c r="S73" s="20"/>
      <c r="T73" s="20"/>
      <c r="U73" s="20"/>
      <c r="V73" s="20">
        <v>72599987</v>
      </c>
      <c r="W73" s="20">
        <v>82141974</v>
      </c>
      <c r="X73" s="20"/>
      <c r="Y73" s="19"/>
      <c r="Z73" s="22">
        <v>109501764</v>
      </c>
    </row>
    <row r="74" spans="1:26" ht="13.5" hidden="1">
      <c r="A74" s="38" t="s">
        <v>110</v>
      </c>
      <c r="B74" s="18">
        <v>-13671614</v>
      </c>
      <c r="C74" s="18"/>
      <c r="D74" s="19">
        <v>547930</v>
      </c>
      <c r="E74" s="20">
        <v>547930</v>
      </c>
      <c r="F74" s="20"/>
      <c r="G74" s="20">
        <v>41785</v>
      </c>
      <c r="H74" s="20"/>
      <c r="I74" s="20">
        <v>41785</v>
      </c>
      <c r="J74" s="20">
        <v>108070</v>
      </c>
      <c r="K74" s="20">
        <v>54084</v>
      </c>
      <c r="L74" s="20"/>
      <c r="M74" s="20">
        <v>162154</v>
      </c>
      <c r="N74" s="20">
        <v>133840</v>
      </c>
      <c r="O74" s="20">
        <v>58803</v>
      </c>
      <c r="P74" s="20">
        <v>57751</v>
      </c>
      <c r="Q74" s="20">
        <v>250394</v>
      </c>
      <c r="R74" s="20"/>
      <c r="S74" s="20"/>
      <c r="T74" s="20"/>
      <c r="U74" s="20"/>
      <c r="V74" s="20">
        <v>454333</v>
      </c>
      <c r="W74" s="20"/>
      <c r="X74" s="20"/>
      <c r="Y74" s="19"/>
      <c r="Z74" s="22">
        <v>547930</v>
      </c>
    </row>
    <row r="75" spans="1:26" ht="13.5" hidden="1">
      <c r="A75" s="39" t="s">
        <v>111</v>
      </c>
      <c r="B75" s="27">
        <v>239964846</v>
      </c>
      <c r="C75" s="27"/>
      <c r="D75" s="28">
        <v>229647928</v>
      </c>
      <c r="E75" s="29">
        <v>239647928</v>
      </c>
      <c r="F75" s="29">
        <v>20872290</v>
      </c>
      <c r="G75" s="29">
        <v>544150</v>
      </c>
      <c r="H75" s="29">
        <v>21200821</v>
      </c>
      <c r="I75" s="29">
        <v>42617261</v>
      </c>
      <c r="J75" s="29">
        <v>41442344</v>
      </c>
      <c r="K75" s="29">
        <v>21442289</v>
      </c>
      <c r="L75" s="29">
        <v>21898188</v>
      </c>
      <c r="M75" s="29">
        <v>84782821</v>
      </c>
      <c r="N75" s="29">
        <v>18613870</v>
      </c>
      <c r="O75" s="29">
        <v>2959678</v>
      </c>
      <c r="P75" s="29">
        <v>22275972</v>
      </c>
      <c r="Q75" s="29">
        <v>43849520</v>
      </c>
      <c r="R75" s="29"/>
      <c r="S75" s="29"/>
      <c r="T75" s="29"/>
      <c r="U75" s="29"/>
      <c r="V75" s="29">
        <v>171249602</v>
      </c>
      <c r="W75" s="29">
        <v>172424610</v>
      </c>
      <c r="X75" s="29"/>
      <c r="Y75" s="28"/>
      <c r="Z75" s="30">
        <v>239647928</v>
      </c>
    </row>
    <row r="76" spans="1:26" ht="13.5" hidden="1">
      <c r="A76" s="41" t="s">
        <v>113</v>
      </c>
      <c r="B76" s="31">
        <v>3663881713</v>
      </c>
      <c r="C76" s="31"/>
      <c r="D76" s="32">
        <v>4483808540</v>
      </c>
      <c r="E76" s="33">
        <v>4483808541</v>
      </c>
      <c r="F76" s="33">
        <v>384823409</v>
      </c>
      <c r="G76" s="33">
        <v>519906151</v>
      </c>
      <c r="H76" s="33">
        <v>433315447</v>
      </c>
      <c r="I76" s="33">
        <v>1338045007</v>
      </c>
      <c r="J76" s="33">
        <v>394939432</v>
      </c>
      <c r="K76" s="33">
        <v>645635398</v>
      </c>
      <c r="L76" s="33">
        <v>306046373</v>
      </c>
      <c r="M76" s="33">
        <v>1346621203</v>
      </c>
      <c r="N76" s="33">
        <v>309140161</v>
      </c>
      <c r="O76" s="33">
        <v>325809413</v>
      </c>
      <c r="P76" s="33">
        <v>367103852</v>
      </c>
      <c r="Q76" s="33">
        <v>1002053426</v>
      </c>
      <c r="R76" s="33"/>
      <c r="S76" s="33"/>
      <c r="T76" s="33"/>
      <c r="U76" s="33"/>
      <c r="V76" s="33">
        <v>3686719636</v>
      </c>
      <c r="W76" s="33">
        <v>3589807239</v>
      </c>
      <c r="X76" s="33"/>
      <c r="Y76" s="32"/>
      <c r="Z76" s="34">
        <v>4483808541</v>
      </c>
    </row>
    <row r="77" spans="1:26" ht="13.5" hidden="1">
      <c r="A77" s="36" t="s">
        <v>31</v>
      </c>
      <c r="B77" s="18"/>
      <c r="C77" s="18"/>
      <c r="D77" s="19">
        <v>1048040153</v>
      </c>
      <c r="E77" s="20">
        <v>1048040152</v>
      </c>
      <c r="F77" s="20">
        <v>108850642</v>
      </c>
      <c r="G77" s="20">
        <v>183824048</v>
      </c>
      <c r="H77" s="20">
        <v>127514326</v>
      </c>
      <c r="I77" s="20">
        <v>420189016</v>
      </c>
      <c r="J77" s="20">
        <v>83396223</v>
      </c>
      <c r="K77" s="20">
        <v>276452035</v>
      </c>
      <c r="L77" s="20">
        <v>76949462</v>
      </c>
      <c r="M77" s="20">
        <v>436797720</v>
      </c>
      <c r="N77" s="20">
        <v>75116686</v>
      </c>
      <c r="O77" s="20">
        <v>106859652</v>
      </c>
      <c r="P77" s="20">
        <v>111195091</v>
      </c>
      <c r="Q77" s="20">
        <v>293171429</v>
      </c>
      <c r="R77" s="20"/>
      <c r="S77" s="20"/>
      <c r="T77" s="20"/>
      <c r="U77" s="20"/>
      <c r="V77" s="20">
        <v>1150158165</v>
      </c>
      <c r="W77" s="20">
        <v>978478114</v>
      </c>
      <c r="X77" s="20"/>
      <c r="Y77" s="19"/>
      <c r="Z77" s="22">
        <v>1048040152</v>
      </c>
    </row>
    <row r="78" spans="1:26" ht="13.5" hidden="1">
      <c r="A78" s="37" t="s">
        <v>32</v>
      </c>
      <c r="B78" s="18">
        <v>3410181376</v>
      </c>
      <c r="C78" s="18"/>
      <c r="D78" s="19">
        <v>3299291358</v>
      </c>
      <c r="E78" s="20">
        <v>3299291360</v>
      </c>
      <c r="F78" s="20">
        <v>273084130</v>
      </c>
      <c r="G78" s="20">
        <v>335526760</v>
      </c>
      <c r="H78" s="20">
        <v>302729360</v>
      </c>
      <c r="I78" s="20">
        <v>911340250</v>
      </c>
      <c r="J78" s="20">
        <v>288347748</v>
      </c>
      <c r="K78" s="20">
        <v>360733571</v>
      </c>
      <c r="L78" s="20">
        <v>226730702</v>
      </c>
      <c r="M78" s="20">
        <v>875812021</v>
      </c>
      <c r="N78" s="20">
        <v>232216459</v>
      </c>
      <c r="O78" s="20">
        <v>215519231</v>
      </c>
      <c r="P78" s="20">
        <v>253279989</v>
      </c>
      <c r="Q78" s="20">
        <v>701015679</v>
      </c>
      <c r="R78" s="20"/>
      <c r="S78" s="20"/>
      <c r="T78" s="20"/>
      <c r="U78" s="20"/>
      <c r="V78" s="20">
        <v>2488167950</v>
      </c>
      <c r="W78" s="20">
        <v>2531337782</v>
      </c>
      <c r="X78" s="20"/>
      <c r="Y78" s="19"/>
      <c r="Z78" s="22">
        <v>3299291360</v>
      </c>
    </row>
    <row r="79" spans="1:26" ht="13.5" hidden="1">
      <c r="A79" s="38" t="s">
        <v>106</v>
      </c>
      <c r="B79" s="18"/>
      <c r="C79" s="18"/>
      <c r="D79" s="19">
        <v>2196588972</v>
      </c>
      <c r="E79" s="20">
        <v>2196588971</v>
      </c>
      <c r="F79" s="20">
        <v>227826408</v>
      </c>
      <c r="G79" s="20">
        <v>280051114</v>
      </c>
      <c r="H79" s="20">
        <v>249148410</v>
      </c>
      <c r="I79" s="20">
        <v>757025932</v>
      </c>
      <c r="J79" s="20">
        <v>234347011</v>
      </c>
      <c r="K79" s="20">
        <v>190519280</v>
      </c>
      <c r="L79" s="20">
        <v>175093256</v>
      </c>
      <c r="M79" s="20">
        <v>599959547</v>
      </c>
      <c r="N79" s="20">
        <v>176465762</v>
      </c>
      <c r="O79" s="20">
        <v>180206596</v>
      </c>
      <c r="P79" s="20">
        <v>197822025</v>
      </c>
      <c r="Q79" s="20">
        <v>554494383</v>
      </c>
      <c r="R79" s="20"/>
      <c r="S79" s="20"/>
      <c r="T79" s="20"/>
      <c r="U79" s="20"/>
      <c r="V79" s="20">
        <v>1911479862</v>
      </c>
      <c r="W79" s="20">
        <v>1798706333</v>
      </c>
      <c r="X79" s="20"/>
      <c r="Y79" s="19"/>
      <c r="Z79" s="22">
        <v>2196588971</v>
      </c>
    </row>
    <row r="80" spans="1:26" ht="13.5" hidden="1">
      <c r="A80" s="38" t="s">
        <v>107</v>
      </c>
      <c r="B80" s="18"/>
      <c r="C80" s="18"/>
      <c r="D80" s="19">
        <v>760256846</v>
      </c>
      <c r="E80" s="20">
        <v>760256845</v>
      </c>
      <c r="F80" s="20">
        <v>27446311</v>
      </c>
      <c r="G80" s="20">
        <v>32353410</v>
      </c>
      <c r="H80" s="20">
        <v>30247675</v>
      </c>
      <c r="I80" s="20">
        <v>90047396</v>
      </c>
      <c r="J80" s="20">
        <v>30990809</v>
      </c>
      <c r="K80" s="20">
        <v>94126529</v>
      </c>
      <c r="L80" s="20">
        <v>30366203</v>
      </c>
      <c r="M80" s="20">
        <v>155483541</v>
      </c>
      <c r="N80" s="20">
        <v>33131423</v>
      </c>
      <c r="O80" s="20">
        <v>6544079</v>
      </c>
      <c r="P80" s="20">
        <v>32092617</v>
      </c>
      <c r="Q80" s="20">
        <v>71768119</v>
      </c>
      <c r="R80" s="20"/>
      <c r="S80" s="20"/>
      <c r="T80" s="20"/>
      <c r="U80" s="20"/>
      <c r="V80" s="20">
        <v>317299056</v>
      </c>
      <c r="W80" s="20">
        <v>471300154</v>
      </c>
      <c r="X80" s="20"/>
      <c r="Y80" s="19"/>
      <c r="Z80" s="22">
        <v>760256845</v>
      </c>
    </row>
    <row r="81" spans="1:26" ht="13.5" hidden="1">
      <c r="A81" s="38" t="s">
        <v>108</v>
      </c>
      <c r="B81" s="18"/>
      <c r="C81" s="18"/>
      <c r="D81" s="19">
        <v>240189042</v>
      </c>
      <c r="E81" s="20">
        <v>240189042</v>
      </c>
      <c r="F81" s="20">
        <v>13171666</v>
      </c>
      <c r="G81" s="20">
        <v>17133837</v>
      </c>
      <c r="H81" s="20">
        <v>17294291</v>
      </c>
      <c r="I81" s="20">
        <v>47599794</v>
      </c>
      <c r="J81" s="20">
        <v>17090422</v>
      </c>
      <c r="K81" s="20">
        <v>56016792</v>
      </c>
      <c r="L81" s="20">
        <v>15583231</v>
      </c>
      <c r="M81" s="20">
        <v>88690445</v>
      </c>
      <c r="N81" s="20">
        <v>16677743</v>
      </c>
      <c r="O81" s="20">
        <v>21414995</v>
      </c>
      <c r="P81" s="20">
        <v>17424283</v>
      </c>
      <c r="Q81" s="20">
        <v>55517021</v>
      </c>
      <c r="R81" s="20"/>
      <c r="S81" s="20"/>
      <c r="T81" s="20"/>
      <c r="U81" s="20"/>
      <c r="V81" s="20">
        <v>191807260</v>
      </c>
      <c r="W81" s="20">
        <v>187856406</v>
      </c>
      <c r="X81" s="20"/>
      <c r="Y81" s="19"/>
      <c r="Z81" s="22">
        <v>240189042</v>
      </c>
    </row>
    <row r="82" spans="1:26" ht="13.5" hidden="1">
      <c r="A82" s="38" t="s">
        <v>109</v>
      </c>
      <c r="B82" s="18"/>
      <c r="C82" s="18"/>
      <c r="D82" s="19">
        <v>102256498</v>
      </c>
      <c r="E82" s="20">
        <v>102256502</v>
      </c>
      <c r="F82" s="20">
        <v>4639745</v>
      </c>
      <c r="G82" s="20">
        <v>5988399</v>
      </c>
      <c r="H82" s="20">
        <v>6038984</v>
      </c>
      <c r="I82" s="20">
        <v>16667128</v>
      </c>
      <c r="J82" s="20">
        <v>5919506</v>
      </c>
      <c r="K82" s="20">
        <v>20070970</v>
      </c>
      <c r="L82" s="20">
        <v>5688012</v>
      </c>
      <c r="M82" s="20">
        <v>31678488</v>
      </c>
      <c r="N82" s="20">
        <v>5941531</v>
      </c>
      <c r="O82" s="20">
        <v>7353561</v>
      </c>
      <c r="P82" s="20">
        <v>5941064</v>
      </c>
      <c r="Q82" s="20">
        <v>19236156</v>
      </c>
      <c r="R82" s="20"/>
      <c r="S82" s="20"/>
      <c r="T82" s="20"/>
      <c r="U82" s="20"/>
      <c r="V82" s="20">
        <v>67581772</v>
      </c>
      <c r="W82" s="20">
        <v>73474889</v>
      </c>
      <c r="X82" s="20"/>
      <c r="Y82" s="19"/>
      <c r="Z82" s="22">
        <v>102256502</v>
      </c>
    </row>
    <row r="83" spans="1:26" ht="13.5" hidden="1">
      <c r="A83" s="38" t="s">
        <v>110</v>
      </c>
      <c r="B83" s="18">
        <v>3410181376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253700337</v>
      </c>
      <c r="C84" s="27"/>
      <c r="D84" s="28">
        <v>136477029</v>
      </c>
      <c r="E84" s="29">
        <v>136477029</v>
      </c>
      <c r="F84" s="29">
        <v>2888637</v>
      </c>
      <c r="G84" s="29">
        <v>555343</v>
      </c>
      <c r="H84" s="29">
        <v>3071761</v>
      </c>
      <c r="I84" s="29">
        <v>6515741</v>
      </c>
      <c r="J84" s="29">
        <v>23195461</v>
      </c>
      <c r="K84" s="29">
        <v>8449792</v>
      </c>
      <c r="L84" s="29">
        <v>2366209</v>
      </c>
      <c r="M84" s="29">
        <v>34011462</v>
      </c>
      <c r="N84" s="29">
        <v>1807016</v>
      </c>
      <c r="O84" s="29">
        <v>3430530</v>
      </c>
      <c r="P84" s="29">
        <v>2628772</v>
      </c>
      <c r="Q84" s="29">
        <v>7866318</v>
      </c>
      <c r="R84" s="29"/>
      <c r="S84" s="29"/>
      <c r="T84" s="29"/>
      <c r="U84" s="29"/>
      <c r="V84" s="29">
        <v>48393521</v>
      </c>
      <c r="W84" s="29">
        <v>79991343</v>
      </c>
      <c r="X84" s="29"/>
      <c r="Y84" s="28"/>
      <c r="Z84" s="30">
        <v>136477029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52375071</v>
      </c>
      <c r="C5" s="18">
        <v>0</v>
      </c>
      <c r="D5" s="58">
        <v>71161000</v>
      </c>
      <c r="E5" s="59">
        <v>71161000</v>
      </c>
      <c r="F5" s="59">
        <v>9956931</v>
      </c>
      <c r="G5" s="59">
        <v>4428536</v>
      </c>
      <c r="H5" s="59">
        <v>4520278</v>
      </c>
      <c r="I5" s="59">
        <v>18905745</v>
      </c>
      <c r="J5" s="59">
        <v>4521157</v>
      </c>
      <c r="K5" s="59">
        <v>4370701</v>
      </c>
      <c r="L5" s="59">
        <v>4361248</v>
      </c>
      <c r="M5" s="59">
        <v>13253106</v>
      </c>
      <c r="N5" s="59">
        <v>4492932</v>
      </c>
      <c r="O5" s="59">
        <v>4462762</v>
      </c>
      <c r="P5" s="59">
        <v>4442169</v>
      </c>
      <c r="Q5" s="59">
        <v>13397863</v>
      </c>
      <c r="R5" s="59">
        <v>0</v>
      </c>
      <c r="S5" s="59">
        <v>0</v>
      </c>
      <c r="T5" s="59">
        <v>0</v>
      </c>
      <c r="U5" s="59">
        <v>0</v>
      </c>
      <c r="V5" s="59">
        <v>45556714</v>
      </c>
      <c r="W5" s="59">
        <v>53370000</v>
      </c>
      <c r="X5" s="59">
        <v>-7813286</v>
      </c>
      <c r="Y5" s="60">
        <v>-14.64</v>
      </c>
      <c r="Z5" s="61">
        <v>71161000</v>
      </c>
    </row>
    <row r="6" spans="1:26" ht="13.5">
      <c r="A6" s="57" t="s">
        <v>32</v>
      </c>
      <c r="B6" s="18">
        <v>380575966</v>
      </c>
      <c r="C6" s="18">
        <v>0</v>
      </c>
      <c r="D6" s="58">
        <v>504672543</v>
      </c>
      <c r="E6" s="59">
        <v>504672543</v>
      </c>
      <c r="F6" s="59">
        <v>36683986</v>
      </c>
      <c r="G6" s="59">
        <v>39430698</v>
      </c>
      <c r="H6" s="59">
        <v>34615364</v>
      </c>
      <c r="I6" s="59">
        <v>110730048</v>
      </c>
      <c r="J6" s="59">
        <v>36856866</v>
      </c>
      <c r="K6" s="59">
        <v>30582249</v>
      </c>
      <c r="L6" s="59">
        <v>31896821</v>
      </c>
      <c r="M6" s="59">
        <v>99335936</v>
      </c>
      <c r="N6" s="59">
        <v>33192549</v>
      </c>
      <c r="O6" s="59">
        <v>32052477</v>
      </c>
      <c r="P6" s="59">
        <v>31606628</v>
      </c>
      <c r="Q6" s="59">
        <v>96851654</v>
      </c>
      <c r="R6" s="59">
        <v>0</v>
      </c>
      <c r="S6" s="59">
        <v>0</v>
      </c>
      <c r="T6" s="59">
        <v>0</v>
      </c>
      <c r="U6" s="59">
        <v>0</v>
      </c>
      <c r="V6" s="59">
        <v>306917638</v>
      </c>
      <c r="W6" s="59">
        <v>388152000</v>
      </c>
      <c r="X6" s="59">
        <v>-81234362</v>
      </c>
      <c r="Y6" s="60">
        <v>-20.93</v>
      </c>
      <c r="Z6" s="61">
        <v>504672543</v>
      </c>
    </row>
    <row r="7" spans="1:26" ht="13.5">
      <c r="A7" s="57" t="s">
        <v>33</v>
      </c>
      <c r="B7" s="18">
        <v>1362195</v>
      </c>
      <c r="C7" s="18">
        <v>0</v>
      </c>
      <c r="D7" s="58">
        <v>1250000</v>
      </c>
      <c r="E7" s="59">
        <v>1250000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936000</v>
      </c>
      <c r="X7" s="59">
        <v>-936000</v>
      </c>
      <c r="Y7" s="60">
        <v>-100</v>
      </c>
      <c r="Z7" s="61">
        <v>1250000</v>
      </c>
    </row>
    <row r="8" spans="1:26" ht="13.5">
      <c r="A8" s="57" t="s">
        <v>34</v>
      </c>
      <c r="B8" s="18">
        <v>161672295</v>
      </c>
      <c r="C8" s="18">
        <v>0</v>
      </c>
      <c r="D8" s="58">
        <v>166741000</v>
      </c>
      <c r="E8" s="59">
        <v>166741000</v>
      </c>
      <c r="F8" s="59">
        <v>68372000</v>
      </c>
      <c r="G8" s="59">
        <v>0</v>
      </c>
      <c r="H8" s="59">
        <v>0</v>
      </c>
      <c r="I8" s="59">
        <v>68372000</v>
      </c>
      <c r="J8" s="59">
        <v>-48720</v>
      </c>
      <c r="K8" s="59">
        <v>0</v>
      </c>
      <c r="L8" s="59">
        <v>56196653</v>
      </c>
      <c r="M8" s="59">
        <v>56147933</v>
      </c>
      <c r="N8" s="59">
        <v>240</v>
      </c>
      <c r="O8" s="59">
        <v>0</v>
      </c>
      <c r="P8" s="59">
        <v>41023000</v>
      </c>
      <c r="Q8" s="59">
        <v>41023240</v>
      </c>
      <c r="R8" s="59">
        <v>0</v>
      </c>
      <c r="S8" s="59">
        <v>0</v>
      </c>
      <c r="T8" s="59">
        <v>0</v>
      </c>
      <c r="U8" s="59">
        <v>0</v>
      </c>
      <c r="V8" s="59">
        <v>165543173</v>
      </c>
      <c r="W8" s="59">
        <v>166741000</v>
      </c>
      <c r="X8" s="59">
        <v>-1197827</v>
      </c>
      <c r="Y8" s="60">
        <v>-0.72</v>
      </c>
      <c r="Z8" s="61">
        <v>166741000</v>
      </c>
    </row>
    <row r="9" spans="1:26" ht="13.5">
      <c r="A9" s="57" t="s">
        <v>35</v>
      </c>
      <c r="B9" s="18">
        <v>54152552</v>
      </c>
      <c r="C9" s="18">
        <v>0</v>
      </c>
      <c r="D9" s="58">
        <v>41607059</v>
      </c>
      <c r="E9" s="59">
        <v>41607059</v>
      </c>
      <c r="F9" s="59">
        <v>2595596</v>
      </c>
      <c r="G9" s="59">
        <v>4418649</v>
      </c>
      <c r="H9" s="59">
        <v>3333237</v>
      </c>
      <c r="I9" s="59">
        <v>10347482</v>
      </c>
      <c r="J9" s="59">
        <v>537244</v>
      </c>
      <c r="K9" s="59">
        <v>4168169</v>
      </c>
      <c r="L9" s="59">
        <v>2612208</v>
      </c>
      <c r="M9" s="59">
        <v>7317621</v>
      </c>
      <c r="N9" s="59">
        <v>4488655</v>
      </c>
      <c r="O9" s="59">
        <v>4588474</v>
      </c>
      <c r="P9" s="59">
        <v>3455844</v>
      </c>
      <c r="Q9" s="59">
        <v>12532973</v>
      </c>
      <c r="R9" s="59">
        <v>0</v>
      </c>
      <c r="S9" s="59">
        <v>0</v>
      </c>
      <c r="T9" s="59">
        <v>0</v>
      </c>
      <c r="U9" s="59">
        <v>0</v>
      </c>
      <c r="V9" s="59">
        <v>30198076</v>
      </c>
      <c r="W9" s="59">
        <v>31185000</v>
      </c>
      <c r="X9" s="59">
        <v>-986924</v>
      </c>
      <c r="Y9" s="60">
        <v>-3.16</v>
      </c>
      <c r="Z9" s="61">
        <v>41607059</v>
      </c>
    </row>
    <row r="10" spans="1:26" ht="25.5">
      <c r="A10" s="62" t="s">
        <v>98</v>
      </c>
      <c r="B10" s="63">
        <f>SUM(B5:B9)</f>
        <v>650138079</v>
      </c>
      <c r="C10" s="63">
        <f>SUM(C5:C9)</f>
        <v>0</v>
      </c>
      <c r="D10" s="64">
        <f aca="true" t="shared" si="0" ref="D10:Z10">SUM(D5:D9)</f>
        <v>785431602</v>
      </c>
      <c r="E10" s="65">
        <f t="shared" si="0"/>
        <v>785431602</v>
      </c>
      <c r="F10" s="65">
        <f t="shared" si="0"/>
        <v>117608513</v>
      </c>
      <c r="G10" s="65">
        <f t="shared" si="0"/>
        <v>48277883</v>
      </c>
      <c r="H10" s="65">
        <f t="shared" si="0"/>
        <v>42468879</v>
      </c>
      <c r="I10" s="65">
        <f t="shared" si="0"/>
        <v>208355275</v>
      </c>
      <c r="J10" s="65">
        <f t="shared" si="0"/>
        <v>41866547</v>
      </c>
      <c r="K10" s="65">
        <f t="shared" si="0"/>
        <v>39121119</v>
      </c>
      <c r="L10" s="65">
        <f t="shared" si="0"/>
        <v>95066930</v>
      </c>
      <c r="M10" s="65">
        <f t="shared" si="0"/>
        <v>176054596</v>
      </c>
      <c r="N10" s="65">
        <f t="shared" si="0"/>
        <v>42174376</v>
      </c>
      <c r="O10" s="65">
        <f t="shared" si="0"/>
        <v>41103713</v>
      </c>
      <c r="P10" s="65">
        <f t="shared" si="0"/>
        <v>80527641</v>
      </c>
      <c r="Q10" s="65">
        <f t="shared" si="0"/>
        <v>163805730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548215601</v>
      </c>
      <c r="W10" s="65">
        <f t="shared" si="0"/>
        <v>640384000</v>
      </c>
      <c r="X10" s="65">
        <f t="shared" si="0"/>
        <v>-92168399</v>
      </c>
      <c r="Y10" s="66">
        <f>+IF(W10&lt;&gt;0,(X10/W10)*100,0)</f>
        <v>-14.392676737707374</v>
      </c>
      <c r="Z10" s="67">
        <f t="shared" si="0"/>
        <v>785431602</v>
      </c>
    </row>
    <row r="11" spans="1:26" ht="13.5">
      <c r="A11" s="57" t="s">
        <v>36</v>
      </c>
      <c r="B11" s="18">
        <v>229461701</v>
      </c>
      <c r="C11" s="18">
        <v>0</v>
      </c>
      <c r="D11" s="58">
        <v>238672000</v>
      </c>
      <c r="E11" s="59">
        <v>238672000</v>
      </c>
      <c r="F11" s="59">
        <v>22376942</v>
      </c>
      <c r="G11" s="59">
        <v>20354573</v>
      </c>
      <c r="H11" s="59">
        <v>19366642</v>
      </c>
      <c r="I11" s="59">
        <v>62098157</v>
      </c>
      <c r="J11" s="59">
        <v>19567404</v>
      </c>
      <c r="K11" s="59">
        <v>20110641</v>
      </c>
      <c r="L11" s="59">
        <v>19801631</v>
      </c>
      <c r="M11" s="59">
        <v>59479676</v>
      </c>
      <c r="N11" s="59">
        <v>19766843</v>
      </c>
      <c r="O11" s="59">
        <v>-19923406</v>
      </c>
      <c r="P11" s="59">
        <v>19292701</v>
      </c>
      <c r="Q11" s="59">
        <v>19136138</v>
      </c>
      <c r="R11" s="59">
        <v>0</v>
      </c>
      <c r="S11" s="59">
        <v>0</v>
      </c>
      <c r="T11" s="59">
        <v>0</v>
      </c>
      <c r="U11" s="59">
        <v>0</v>
      </c>
      <c r="V11" s="59">
        <v>140713971</v>
      </c>
      <c r="W11" s="59">
        <v>184329000</v>
      </c>
      <c r="X11" s="59">
        <v>-43615029</v>
      </c>
      <c r="Y11" s="60">
        <v>-23.66</v>
      </c>
      <c r="Z11" s="61">
        <v>238672000</v>
      </c>
    </row>
    <row r="12" spans="1:26" ht="13.5">
      <c r="A12" s="57" t="s">
        <v>37</v>
      </c>
      <c r="B12" s="18">
        <v>16777176</v>
      </c>
      <c r="C12" s="18">
        <v>0</v>
      </c>
      <c r="D12" s="58">
        <v>18831000</v>
      </c>
      <c r="E12" s="59">
        <v>18831000</v>
      </c>
      <c r="F12" s="59">
        <v>1393736</v>
      </c>
      <c r="G12" s="59">
        <v>1422064</v>
      </c>
      <c r="H12" s="59">
        <v>1445717</v>
      </c>
      <c r="I12" s="59">
        <v>4261517</v>
      </c>
      <c r="J12" s="59">
        <v>1416497</v>
      </c>
      <c r="K12" s="59">
        <v>1797140</v>
      </c>
      <c r="L12" s="59">
        <v>1435450</v>
      </c>
      <c r="M12" s="59">
        <v>4649087</v>
      </c>
      <c r="N12" s="59">
        <v>2133668</v>
      </c>
      <c r="O12" s="59">
        <v>-1384617</v>
      </c>
      <c r="P12" s="59">
        <v>1590265</v>
      </c>
      <c r="Q12" s="59">
        <v>2339316</v>
      </c>
      <c r="R12" s="59">
        <v>0</v>
      </c>
      <c r="S12" s="59">
        <v>0</v>
      </c>
      <c r="T12" s="59">
        <v>0</v>
      </c>
      <c r="U12" s="59">
        <v>0</v>
      </c>
      <c r="V12" s="59">
        <v>11249920</v>
      </c>
      <c r="W12" s="59">
        <v>14121000</v>
      </c>
      <c r="X12" s="59">
        <v>-2871080</v>
      </c>
      <c r="Y12" s="60">
        <v>-20.33</v>
      </c>
      <c r="Z12" s="61">
        <v>18831000</v>
      </c>
    </row>
    <row r="13" spans="1:26" ht="13.5">
      <c r="A13" s="57" t="s">
        <v>99</v>
      </c>
      <c r="B13" s="18">
        <v>110613036</v>
      </c>
      <c r="C13" s="18">
        <v>0</v>
      </c>
      <c r="D13" s="58">
        <v>9473000</v>
      </c>
      <c r="E13" s="59">
        <v>9473000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7101000</v>
      </c>
      <c r="X13" s="59">
        <v>-7101000</v>
      </c>
      <c r="Y13" s="60">
        <v>-100</v>
      </c>
      <c r="Z13" s="61">
        <v>9473000</v>
      </c>
    </row>
    <row r="14" spans="1:26" ht="13.5">
      <c r="A14" s="57" t="s">
        <v>38</v>
      </c>
      <c r="B14" s="18">
        <v>19821993</v>
      </c>
      <c r="C14" s="18">
        <v>0</v>
      </c>
      <c r="D14" s="58">
        <v>2498000</v>
      </c>
      <c r="E14" s="59">
        <v>2498000</v>
      </c>
      <c r="F14" s="59">
        <v>0</v>
      </c>
      <c r="G14" s="59">
        <v>0</v>
      </c>
      <c r="H14" s="59">
        <v>519651</v>
      </c>
      <c r="I14" s="59">
        <v>519651</v>
      </c>
      <c r="J14" s="59">
        <v>0</v>
      </c>
      <c r="K14" s="59">
        <v>501849</v>
      </c>
      <c r="L14" s="59">
        <v>0</v>
      </c>
      <c r="M14" s="59">
        <v>501849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1021500</v>
      </c>
      <c r="W14" s="59">
        <v>1872000</v>
      </c>
      <c r="X14" s="59">
        <v>-850500</v>
      </c>
      <c r="Y14" s="60">
        <v>-45.43</v>
      </c>
      <c r="Z14" s="61">
        <v>2498000</v>
      </c>
    </row>
    <row r="15" spans="1:26" ht="13.5">
      <c r="A15" s="57" t="s">
        <v>39</v>
      </c>
      <c r="B15" s="18">
        <v>282008069</v>
      </c>
      <c r="C15" s="18">
        <v>0</v>
      </c>
      <c r="D15" s="58">
        <v>233732000</v>
      </c>
      <c r="E15" s="59">
        <v>233732000</v>
      </c>
      <c r="F15" s="59">
        <v>1753</v>
      </c>
      <c r="G15" s="59">
        <v>1186416</v>
      </c>
      <c r="H15" s="59">
        <v>9586174</v>
      </c>
      <c r="I15" s="59">
        <v>10774343</v>
      </c>
      <c r="J15" s="59">
        <v>571286</v>
      </c>
      <c r="K15" s="59">
        <v>6346022</v>
      </c>
      <c r="L15" s="59">
        <v>35486607</v>
      </c>
      <c r="M15" s="59">
        <v>42403915</v>
      </c>
      <c r="N15" s="59">
        <v>355769</v>
      </c>
      <c r="O15" s="59">
        <v>37722715</v>
      </c>
      <c r="P15" s="59">
        <v>17393778</v>
      </c>
      <c r="Q15" s="59">
        <v>55472262</v>
      </c>
      <c r="R15" s="59">
        <v>0</v>
      </c>
      <c r="S15" s="59">
        <v>0</v>
      </c>
      <c r="T15" s="59">
        <v>0</v>
      </c>
      <c r="U15" s="59">
        <v>0</v>
      </c>
      <c r="V15" s="59">
        <v>108650520</v>
      </c>
      <c r="W15" s="59">
        <v>175293000</v>
      </c>
      <c r="X15" s="59">
        <v>-66642480</v>
      </c>
      <c r="Y15" s="60">
        <v>-38.02</v>
      </c>
      <c r="Z15" s="61">
        <v>233732000</v>
      </c>
    </row>
    <row r="16" spans="1:26" ht="13.5">
      <c r="A16" s="68" t="s">
        <v>40</v>
      </c>
      <c r="B16" s="18">
        <v>3347423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175050462</v>
      </c>
      <c r="C17" s="18">
        <v>0</v>
      </c>
      <c r="D17" s="58">
        <v>271811965</v>
      </c>
      <c r="E17" s="59">
        <v>271811965</v>
      </c>
      <c r="F17" s="59">
        <v>1447092</v>
      </c>
      <c r="G17" s="59">
        <v>9659236</v>
      </c>
      <c r="H17" s="59">
        <v>14022472</v>
      </c>
      <c r="I17" s="59">
        <v>25128800</v>
      </c>
      <c r="J17" s="59">
        <v>8503453</v>
      </c>
      <c r="K17" s="59">
        <v>9049508</v>
      </c>
      <c r="L17" s="59">
        <v>12604433</v>
      </c>
      <c r="M17" s="59">
        <v>30157394</v>
      </c>
      <c r="N17" s="59">
        <v>8939667</v>
      </c>
      <c r="O17" s="59">
        <v>-13540834</v>
      </c>
      <c r="P17" s="59">
        <v>10962935</v>
      </c>
      <c r="Q17" s="59">
        <v>6361768</v>
      </c>
      <c r="R17" s="59">
        <v>0</v>
      </c>
      <c r="S17" s="59">
        <v>0</v>
      </c>
      <c r="T17" s="59">
        <v>0</v>
      </c>
      <c r="U17" s="59">
        <v>0</v>
      </c>
      <c r="V17" s="59">
        <v>61647962</v>
      </c>
      <c r="W17" s="59">
        <v>205875000</v>
      </c>
      <c r="X17" s="59">
        <v>-144227038</v>
      </c>
      <c r="Y17" s="60">
        <v>-70.06</v>
      </c>
      <c r="Z17" s="61">
        <v>271811965</v>
      </c>
    </row>
    <row r="18" spans="1:26" ht="13.5">
      <c r="A18" s="69" t="s">
        <v>42</v>
      </c>
      <c r="B18" s="70">
        <f>SUM(B11:B17)</f>
        <v>837079860</v>
      </c>
      <c r="C18" s="70">
        <f>SUM(C11:C17)</f>
        <v>0</v>
      </c>
      <c r="D18" s="71">
        <f aca="true" t="shared" si="1" ref="D18:Z18">SUM(D11:D17)</f>
        <v>775017965</v>
      </c>
      <c r="E18" s="72">
        <f t="shared" si="1"/>
        <v>775017965</v>
      </c>
      <c r="F18" s="72">
        <f t="shared" si="1"/>
        <v>25219523</v>
      </c>
      <c r="G18" s="72">
        <f t="shared" si="1"/>
        <v>32622289</v>
      </c>
      <c r="H18" s="72">
        <f t="shared" si="1"/>
        <v>44940656</v>
      </c>
      <c r="I18" s="72">
        <f t="shared" si="1"/>
        <v>102782468</v>
      </c>
      <c r="J18" s="72">
        <f t="shared" si="1"/>
        <v>30058640</v>
      </c>
      <c r="K18" s="72">
        <f t="shared" si="1"/>
        <v>37805160</v>
      </c>
      <c r="L18" s="72">
        <f t="shared" si="1"/>
        <v>69328121</v>
      </c>
      <c r="M18" s="72">
        <f t="shared" si="1"/>
        <v>137191921</v>
      </c>
      <c r="N18" s="72">
        <f t="shared" si="1"/>
        <v>31195947</v>
      </c>
      <c r="O18" s="72">
        <f t="shared" si="1"/>
        <v>2873858</v>
      </c>
      <c r="P18" s="72">
        <f t="shared" si="1"/>
        <v>49239679</v>
      </c>
      <c r="Q18" s="72">
        <f t="shared" si="1"/>
        <v>83309484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323283873</v>
      </c>
      <c r="W18" s="72">
        <f t="shared" si="1"/>
        <v>588591000</v>
      </c>
      <c r="X18" s="72">
        <f t="shared" si="1"/>
        <v>-265307127</v>
      </c>
      <c r="Y18" s="66">
        <f>+IF(W18&lt;&gt;0,(X18/W18)*100,0)</f>
        <v>-45.07495476485369</v>
      </c>
      <c r="Z18" s="73">
        <f t="shared" si="1"/>
        <v>775017965</v>
      </c>
    </row>
    <row r="19" spans="1:26" ht="13.5">
      <c r="A19" s="69" t="s">
        <v>43</v>
      </c>
      <c r="B19" s="74">
        <f>+B10-B18</f>
        <v>-186941781</v>
      </c>
      <c r="C19" s="74">
        <f>+C10-C18</f>
        <v>0</v>
      </c>
      <c r="D19" s="75">
        <f aca="true" t="shared" si="2" ref="D19:Z19">+D10-D18</f>
        <v>10413637</v>
      </c>
      <c r="E19" s="76">
        <f t="shared" si="2"/>
        <v>10413637</v>
      </c>
      <c r="F19" s="76">
        <f t="shared" si="2"/>
        <v>92388990</v>
      </c>
      <c r="G19" s="76">
        <f t="shared" si="2"/>
        <v>15655594</v>
      </c>
      <c r="H19" s="76">
        <f t="shared" si="2"/>
        <v>-2471777</v>
      </c>
      <c r="I19" s="76">
        <f t="shared" si="2"/>
        <v>105572807</v>
      </c>
      <c r="J19" s="76">
        <f t="shared" si="2"/>
        <v>11807907</v>
      </c>
      <c r="K19" s="76">
        <f t="shared" si="2"/>
        <v>1315959</v>
      </c>
      <c r="L19" s="76">
        <f t="shared" si="2"/>
        <v>25738809</v>
      </c>
      <c r="M19" s="76">
        <f t="shared" si="2"/>
        <v>38862675</v>
      </c>
      <c r="N19" s="76">
        <f t="shared" si="2"/>
        <v>10978429</v>
      </c>
      <c r="O19" s="76">
        <f t="shared" si="2"/>
        <v>38229855</v>
      </c>
      <c r="P19" s="76">
        <f t="shared" si="2"/>
        <v>31287962</v>
      </c>
      <c r="Q19" s="76">
        <f t="shared" si="2"/>
        <v>80496246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224931728</v>
      </c>
      <c r="W19" s="76">
        <f>IF(E10=E18,0,W10-W18)</f>
        <v>51793000</v>
      </c>
      <c r="X19" s="76">
        <f t="shared" si="2"/>
        <v>173138728</v>
      </c>
      <c r="Y19" s="77">
        <f>+IF(W19&lt;&gt;0,(X19/W19)*100,0)</f>
        <v>334.28982294904716</v>
      </c>
      <c r="Z19" s="78">
        <f t="shared" si="2"/>
        <v>10413637</v>
      </c>
    </row>
    <row r="20" spans="1:26" ht="13.5">
      <c r="A20" s="57" t="s">
        <v>44</v>
      </c>
      <c r="B20" s="18">
        <v>48178311</v>
      </c>
      <c r="C20" s="18">
        <v>0</v>
      </c>
      <c r="D20" s="58">
        <v>0</v>
      </c>
      <c r="E20" s="59">
        <v>0</v>
      </c>
      <c r="F20" s="59">
        <v>9331000</v>
      </c>
      <c r="G20" s="59">
        <v>-9700000</v>
      </c>
      <c r="H20" s="59">
        <v>6999250</v>
      </c>
      <c r="I20" s="59">
        <v>6630250</v>
      </c>
      <c r="J20" s="59">
        <v>-6500750</v>
      </c>
      <c r="K20" s="59">
        <v>9499250</v>
      </c>
      <c r="L20" s="59">
        <v>27148497</v>
      </c>
      <c r="M20" s="59">
        <v>30146997</v>
      </c>
      <c r="N20" s="59">
        <v>-7000000</v>
      </c>
      <c r="O20" s="59">
        <v>12000000</v>
      </c>
      <c r="P20" s="59">
        <v>13840000</v>
      </c>
      <c r="Q20" s="59">
        <v>18840000</v>
      </c>
      <c r="R20" s="59">
        <v>0</v>
      </c>
      <c r="S20" s="59">
        <v>0</v>
      </c>
      <c r="T20" s="59">
        <v>0</v>
      </c>
      <c r="U20" s="59">
        <v>0</v>
      </c>
      <c r="V20" s="59">
        <v>55617247</v>
      </c>
      <c r="W20" s="59"/>
      <c r="X20" s="59">
        <v>55617247</v>
      </c>
      <c r="Y20" s="60">
        <v>0</v>
      </c>
      <c r="Z20" s="61">
        <v>0</v>
      </c>
    </row>
    <row r="21" spans="1:26" ht="13.5">
      <c r="A21" s="57" t="s">
        <v>100</v>
      </c>
      <c r="B21" s="79">
        <v>150769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-138612701</v>
      </c>
      <c r="C22" s="85">
        <f>SUM(C19:C21)</f>
        <v>0</v>
      </c>
      <c r="D22" s="86">
        <f aca="true" t="shared" si="3" ref="D22:Z22">SUM(D19:D21)</f>
        <v>10413637</v>
      </c>
      <c r="E22" s="87">
        <f t="shared" si="3"/>
        <v>10413637</v>
      </c>
      <c r="F22" s="87">
        <f t="shared" si="3"/>
        <v>101719990</v>
      </c>
      <c r="G22" s="87">
        <f t="shared" si="3"/>
        <v>5955594</v>
      </c>
      <c r="H22" s="87">
        <f t="shared" si="3"/>
        <v>4527473</v>
      </c>
      <c r="I22" s="87">
        <f t="shared" si="3"/>
        <v>112203057</v>
      </c>
      <c r="J22" s="87">
        <f t="shared" si="3"/>
        <v>5307157</v>
      </c>
      <c r="K22" s="87">
        <f t="shared" si="3"/>
        <v>10815209</v>
      </c>
      <c r="L22" s="87">
        <f t="shared" si="3"/>
        <v>52887306</v>
      </c>
      <c r="M22" s="87">
        <f t="shared" si="3"/>
        <v>69009672</v>
      </c>
      <c r="N22" s="87">
        <f t="shared" si="3"/>
        <v>3978429</v>
      </c>
      <c r="O22" s="87">
        <f t="shared" si="3"/>
        <v>50229855</v>
      </c>
      <c r="P22" s="87">
        <f t="shared" si="3"/>
        <v>45127962</v>
      </c>
      <c r="Q22" s="87">
        <f t="shared" si="3"/>
        <v>99336246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280548975</v>
      </c>
      <c r="W22" s="87">
        <f t="shared" si="3"/>
        <v>51793000</v>
      </c>
      <c r="X22" s="87">
        <f t="shared" si="3"/>
        <v>228755975</v>
      </c>
      <c r="Y22" s="88">
        <f>+IF(W22&lt;&gt;0,(X22/W22)*100,0)</f>
        <v>441.6735369644546</v>
      </c>
      <c r="Z22" s="89">
        <f t="shared" si="3"/>
        <v>10413637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-138612701</v>
      </c>
      <c r="C24" s="74">
        <f>SUM(C22:C23)</f>
        <v>0</v>
      </c>
      <c r="D24" s="75">
        <f aca="true" t="shared" si="4" ref="D24:Z24">SUM(D22:D23)</f>
        <v>10413637</v>
      </c>
      <c r="E24" s="76">
        <f t="shared" si="4"/>
        <v>10413637</v>
      </c>
      <c r="F24" s="76">
        <f t="shared" si="4"/>
        <v>101719990</v>
      </c>
      <c r="G24" s="76">
        <f t="shared" si="4"/>
        <v>5955594</v>
      </c>
      <c r="H24" s="76">
        <f t="shared" si="4"/>
        <v>4527473</v>
      </c>
      <c r="I24" s="76">
        <f t="shared" si="4"/>
        <v>112203057</v>
      </c>
      <c r="J24" s="76">
        <f t="shared" si="4"/>
        <v>5307157</v>
      </c>
      <c r="K24" s="76">
        <f t="shared" si="4"/>
        <v>10815209</v>
      </c>
      <c r="L24" s="76">
        <f t="shared" si="4"/>
        <v>52887306</v>
      </c>
      <c r="M24" s="76">
        <f t="shared" si="4"/>
        <v>69009672</v>
      </c>
      <c r="N24" s="76">
        <f t="shared" si="4"/>
        <v>3978429</v>
      </c>
      <c r="O24" s="76">
        <f t="shared" si="4"/>
        <v>50229855</v>
      </c>
      <c r="P24" s="76">
        <f t="shared" si="4"/>
        <v>45127962</v>
      </c>
      <c r="Q24" s="76">
        <f t="shared" si="4"/>
        <v>99336246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280548975</v>
      </c>
      <c r="W24" s="76">
        <f t="shared" si="4"/>
        <v>51793000</v>
      </c>
      <c r="X24" s="76">
        <f t="shared" si="4"/>
        <v>228755975</v>
      </c>
      <c r="Y24" s="77">
        <f>+IF(W24&lt;&gt;0,(X24/W24)*100,0)</f>
        <v>441.6735369644546</v>
      </c>
      <c r="Z24" s="78">
        <f t="shared" si="4"/>
        <v>10413637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55483141</v>
      </c>
      <c r="C27" s="21">
        <v>0</v>
      </c>
      <c r="D27" s="98">
        <v>76152742</v>
      </c>
      <c r="E27" s="99">
        <v>79188000</v>
      </c>
      <c r="F27" s="99">
        <v>5530011</v>
      </c>
      <c r="G27" s="99">
        <v>1200014</v>
      </c>
      <c r="H27" s="99">
        <v>888200</v>
      </c>
      <c r="I27" s="99">
        <v>7618225</v>
      </c>
      <c r="J27" s="99">
        <v>4557025</v>
      </c>
      <c r="K27" s="99">
        <v>9459559</v>
      </c>
      <c r="L27" s="99">
        <v>9900914</v>
      </c>
      <c r="M27" s="99">
        <v>23917498</v>
      </c>
      <c r="N27" s="99">
        <v>2944552</v>
      </c>
      <c r="O27" s="99">
        <v>4394401</v>
      </c>
      <c r="P27" s="99">
        <v>3861915</v>
      </c>
      <c r="Q27" s="99">
        <v>11200868</v>
      </c>
      <c r="R27" s="99">
        <v>0</v>
      </c>
      <c r="S27" s="99">
        <v>0</v>
      </c>
      <c r="T27" s="99">
        <v>0</v>
      </c>
      <c r="U27" s="99">
        <v>0</v>
      </c>
      <c r="V27" s="99">
        <v>42736591</v>
      </c>
      <c r="W27" s="99">
        <v>59391000</v>
      </c>
      <c r="X27" s="99">
        <v>-16654409</v>
      </c>
      <c r="Y27" s="100">
        <v>-28.04</v>
      </c>
      <c r="Z27" s="101">
        <v>79188000</v>
      </c>
    </row>
    <row r="28" spans="1:26" ht="13.5">
      <c r="A28" s="102" t="s">
        <v>44</v>
      </c>
      <c r="B28" s="18">
        <v>51417620</v>
      </c>
      <c r="C28" s="18">
        <v>0</v>
      </c>
      <c r="D28" s="58">
        <v>66839889</v>
      </c>
      <c r="E28" s="59">
        <v>68600000</v>
      </c>
      <c r="F28" s="59">
        <v>5523218</v>
      </c>
      <c r="G28" s="59">
        <v>1175485</v>
      </c>
      <c r="H28" s="59">
        <v>864004</v>
      </c>
      <c r="I28" s="59">
        <v>7562707</v>
      </c>
      <c r="J28" s="59">
        <v>4497422</v>
      </c>
      <c r="K28" s="59">
        <v>9394216</v>
      </c>
      <c r="L28" s="59">
        <v>9593143</v>
      </c>
      <c r="M28" s="59">
        <v>23484781</v>
      </c>
      <c r="N28" s="59">
        <v>2838915</v>
      </c>
      <c r="O28" s="59">
        <v>4369991</v>
      </c>
      <c r="P28" s="59">
        <v>3492955</v>
      </c>
      <c r="Q28" s="59">
        <v>10701861</v>
      </c>
      <c r="R28" s="59">
        <v>0</v>
      </c>
      <c r="S28" s="59">
        <v>0</v>
      </c>
      <c r="T28" s="59">
        <v>0</v>
      </c>
      <c r="U28" s="59">
        <v>0</v>
      </c>
      <c r="V28" s="59">
        <v>41749349</v>
      </c>
      <c r="W28" s="59">
        <v>51450000</v>
      </c>
      <c r="X28" s="59">
        <v>-9700651</v>
      </c>
      <c r="Y28" s="60">
        <v>-18.85</v>
      </c>
      <c r="Z28" s="61">
        <v>68600000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4065521</v>
      </c>
      <c r="C31" s="18">
        <v>0</v>
      </c>
      <c r="D31" s="58">
        <v>9312853</v>
      </c>
      <c r="E31" s="59">
        <v>10588000</v>
      </c>
      <c r="F31" s="59">
        <v>6792</v>
      </c>
      <c r="G31" s="59">
        <v>24529</v>
      </c>
      <c r="H31" s="59">
        <v>24196</v>
      </c>
      <c r="I31" s="59">
        <v>55517</v>
      </c>
      <c r="J31" s="59">
        <v>59603</v>
      </c>
      <c r="K31" s="59">
        <v>65343</v>
      </c>
      <c r="L31" s="59">
        <v>307771</v>
      </c>
      <c r="M31" s="59">
        <v>432717</v>
      </c>
      <c r="N31" s="59">
        <v>105637</v>
      </c>
      <c r="O31" s="59">
        <v>24410</v>
      </c>
      <c r="P31" s="59">
        <v>368960</v>
      </c>
      <c r="Q31" s="59">
        <v>499007</v>
      </c>
      <c r="R31" s="59">
        <v>0</v>
      </c>
      <c r="S31" s="59">
        <v>0</v>
      </c>
      <c r="T31" s="59">
        <v>0</v>
      </c>
      <c r="U31" s="59">
        <v>0</v>
      </c>
      <c r="V31" s="59">
        <v>987241</v>
      </c>
      <c r="W31" s="59">
        <v>7941000</v>
      </c>
      <c r="X31" s="59">
        <v>-6953759</v>
      </c>
      <c r="Y31" s="60">
        <v>-87.57</v>
      </c>
      <c r="Z31" s="61">
        <v>10588000</v>
      </c>
    </row>
    <row r="32" spans="1:26" ht="13.5">
      <c r="A32" s="69" t="s">
        <v>50</v>
      </c>
      <c r="B32" s="21">
        <f>SUM(B28:B31)</f>
        <v>55483141</v>
      </c>
      <c r="C32" s="21">
        <f>SUM(C28:C31)</f>
        <v>0</v>
      </c>
      <c r="D32" s="98">
        <f aca="true" t="shared" si="5" ref="D32:Z32">SUM(D28:D31)</f>
        <v>76152742</v>
      </c>
      <c r="E32" s="99">
        <f t="shared" si="5"/>
        <v>79188000</v>
      </c>
      <c r="F32" s="99">
        <f t="shared" si="5"/>
        <v>5530010</v>
      </c>
      <c r="G32" s="99">
        <f t="shared" si="5"/>
        <v>1200014</v>
      </c>
      <c r="H32" s="99">
        <f t="shared" si="5"/>
        <v>888200</v>
      </c>
      <c r="I32" s="99">
        <f t="shared" si="5"/>
        <v>7618224</v>
      </c>
      <c r="J32" s="99">
        <f t="shared" si="5"/>
        <v>4557025</v>
      </c>
      <c r="K32" s="99">
        <f t="shared" si="5"/>
        <v>9459559</v>
      </c>
      <c r="L32" s="99">
        <f t="shared" si="5"/>
        <v>9900914</v>
      </c>
      <c r="M32" s="99">
        <f t="shared" si="5"/>
        <v>23917498</v>
      </c>
      <c r="N32" s="99">
        <f t="shared" si="5"/>
        <v>2944552</v>
      </c>
      <c r="O32" s="99">
        <f t="shared" si="5"/>
        <v>4394401</v>
      </c>
      <c r="P32" s="99">
        <f t="shared" si="5"/>
        <v>3861915</v>
      </c>
      <c r="Q32" s="99">
        <f t="shared" si="5"/>
        <v>11200868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42736590</v>
      </c>
      <c r="W32" s="99">
        <f t="shared" si="5"/>
        <v>59391000</v>
      </c>
      <c r="X32" s="99">
        <f t="shared" si="5"/>
        <v>-16654410</v>
      </c>
      <c r="Y32" s="100">
        <f>+IF(W32&lt;&gt;0,(X32/W32)*100,0)</f>
        <v>-28.041976056978328</v>
      </c>
      <c r="Z32" s="101">
        <f t="shared" si="5"/>
        <v>79188000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163641739</v>
      </c>
      <c r="C35" s="18">
        <v>0</v>
      </c>
      <c r="D35" s="58">
        <v>127946908</v>
      </c>
      <c r="E35" s="59">
        <v>127946908</v>
      </c>
      <c r="F35" s="59">
        <v>218260625</v>
      </c>
      <c r="G35" s="59">
        <v>164114236</v>
      </c>
      <c r="H35" s="59">
        <v>164114236</v>
      </c>
      <c r="I35" s="59">
        <v>164114236</v>
      </c>
      <c r="J35" s="59">
        <v>164114236</v>
      </c>
      <c r="K35" s="59">
        <v>164114236</v>
      </c>
      <c r="L35" s="59">
        <v>164114236</v>
      </c>
      <c r="M35" s="59">
        <v>164114236</v>
      </c>
      <c r="N35" s="59">
        <v>164114236</v>
      </c>
      <c r="O35" s="59">
        <v>164114236</v>
      </c>
      <c r="P35" s="59">
        <v>164114236</v>
      </c>
      <c r="Q35" s="59">
        <v>164114236</v>
      </c>
      <c r="R35" s="59">
        <v>0</v>
      </c>
      <c r="S35" s="59">
        <v>0</v>
      </c>
      <c r="T35" s="59">
        <v>0</v>
      </c>
      <c r="U35" s="59">
        <v>0</v>
      </c>
      <c r="V35" s="59">
        <v>164114236</v>
      </c>
      <c r="W35" s="59">
        <v>95960181</v>
      </c>
      <c r="X35" s="59">
        <v>68154055</v>
      </c>
      <c r="Y35" s="60">
        <v>71.02</v>
      </c>
      <c r="Z35" s="61">
        <v>127946908</v>
      </c>
    </row>
    <row r="36" spans="1:26" ht="13.5">
      <c r="A36" s="57" t="s">
        <v>53</v>
      </c>
      <c r="B36" s="18">
        <v>2347088806</v>
      </c>
      <c r="C36" s="18">
        <v>0</v>
      </c>
      <c r="D36" s="58">
        <v>2485453658</v>
      </c>
      <c r="E36" s="59">
        <v>2485453658</v>
      </c>
      <c r="F36" s="59">
        <v>2450781927</v>
      </c>
      <c r="G36" s="59">
        <v>2346405680</v>
      </c>
      <c r="H36" s="59">
        <v>2346405680</v>
      </c>
      <c r="I36" s="59">
        <v>2346405680</v>
      </c>
      <c r="J36" s="59">
        <v>2346405680</v>
      </c>
      <c r="K36" s="59">
        <v>2346405680</v>
      </c>
      <c r="L36" s="59">
        <v>2346405680</v>
      </c>
      <c r="M36" s="59">
        <v>2346405680</v>
      </c>
      <c r="N36" s="59">
        <v>2346405680</v>
      </c>
      <c r="O36" s="59">
        <v>2346405680</v>
      </c>
      <c r="P36" s="59">
        <v>2346405680</v>
      </c>
      <c r="Q36" s="59">
        <v>2346405680</v>
      </c>
      <c r="R36" s="59">
        <v>0</v>
      </c>
      <c r="S36" s="59">
        <v>0</v>
      </c>
      <c r="T36" s="59">
        <v>0</v>
      </c>
      <c r="U36" s="59">
        <v>0</v>
      </c>
      <c r="V36" s="59">
        <v>2346405680</v>
      </c>
      <c r="W36" s="59">
        <v>1864090244</v>
      </c>
      <c r="X36" s="59">
        <v>482315436</v>
      </c>
      <c r="Y36" s="60">
        <v>25.87</v>
      </c>
      <c r="Z36" s="61">
        <v>2485453658</v>
      </c>
    </row>
    <row r="37" spans="1:26" ht="13.5">
      <c r="A37" s="57" t="s">
        <v>54</v>
      </c>
      <c r="B37" s="18">
        <v>324870616</v>
      </c>
      <c r="C37" s="18">
        <v>0</v>
      </c>
      <c r="D37" s="58">
        <v>137151765</v>
      </c>
      <c r="E37" s="59">
        <v>137151765</v>
      </c>
      <c r="F37" s="59">
        <v>295532725</v>
      </c>
      <c r="G37" s="59">
        <v>324870615</v>
      </c>
      <c r="H37" s="59">
        <v>324870615</v>
      </c>
      <c r="I37" s="59">
        <v>324870615</v>
      </c>
      <c r="J37" s="59">
        <v>324870615</v>
      </c>
      <c r="K37" s="59">
        <v>324870615</v>
      </c>
      <c r="L37" s="59">
        <v>324870615</v>
      </c>
      <c r="M37" s="59">
        <v>324870615</v>
      </c>
      <c r="N37" s="59">
        <v>324870615</v>
      </c>
      <c r="O37" s="59">
        <v>324870615</v>
      </c>
      <c r="P37" s="59">
        <v>324870615</v>
      </c>
      <c r="Q37" s="59">
        <v>324870615</v>
      </c>
      <c r="R37" s="59">
        <v>0</v>
      </c>
      <c r="S37" s="59">
        <v>0</v>
      </c>
      <c r="T37" s="59">
        <v>0</v>
      </c>
      <c r="U37" s="59">
        <v>0</v>
      </c>
      <c r="V37" s="59">
        <v>324870615</v>
      </c>
      <c r="W37" s="59">
        <v>102863824</v>
      </c>
      <c r="X37" s="59">
        <v>222006791</v>
      </c>
      <c r="Y37" s="60">
        <v>215.83</v>
      </c>
      <c r="Z37" s="61">
        <v>137151765</v>
      </c>
    </row>
    <row r="38" spans="1:26" ht="13.5">
      <c r="A38" s="57" t="s">
        <v>55</v>
      </c>
      <c r="B38" s="18">
        <v>87583730</v>
      </c>
      <c r="C38" s="18">
        <v>0</v>
      </c>
      <c r="D38" s="58">
        <v>93380633</v>
      </c>
      <c r="E38" s="59">
        <v>93380633</v>
      </c>
      <c r="F38" s="59">
        <v>91713675</v>
      </c>
      <c r="G38" s="59">
        <v>94878730</v>
      </c>
      <c r="H38" s="59">
        <v>94878730</v>
      </c>
      <c r="I38" s="59">
        <v>94878730</v>
      </c>
      <c r="J38" s="59">
        <v>94878730</v>
      </c>
      <c r="K38" s="59">
        <v>94878730</v>
      </c>
      <c r="L38" s="59">
        <v>94878730</v>
      </c>
      <c r="M38" s="59">
        <v>94878730</v>
      </c>
      <c r="N38" s="59">
        <v>94878730</v>
      </c>
      <c r="O38" s="59">
        <v>94878730</v>
      </c>
      <c r="P38" s="59">
        <v>94878730</v>
      </c>
      <c r="Q38" s="59">
        <v>94878730</v>
      </c>
      <c r="R38" s="59">
        <v>0</v>
      </c>
      <c r="S38" s="59">
        <v>0</v>
      </c>
      <c r="T38" s="59">
        <v>0</v>
      </c>
      <c r="U38" s="59">
        <v>0</v>
      </c>
      <c r="V38" s="59">
        <v>94878730</v>
      </c>
      <c r="W38" s="59">
        <v>70035475</v>
      </c>
      <c r="X38" s="59">
        <v>24843255</v>
      </c>
      <c r="Y38" s="60">
        <v>35.47</v>
      </c>
      <c r="Z38" s="61">
        <v>93380633</v>
      </c>
    </row>
    <row r="39" spans="1:26" ht="13.5">
      <c r="A39" s="57" t="s">
        <v>56</v>
      </c>
      <c r="B39" s="18">
        <v>2098276199</v>
      </c>
      <c r="C39" s="18">
        <v>0</v>
      </c>
      <c r="D39" s="58">
        <v>2382868168</v>
      </c>
      <c r="E39" s="59">
        <v>2382868168</v>
      </c>
      <c r="F39" s="59">
        <v>2281796152</v>
      </c>
      <c r="G39" s="59">
        <v>2090770571</v>
      </c>
      <c r="H39" s="59">
        <v>2090770571</v>
      </c>
      <c r="I39" s="59">
        <v>2090770571</v>
      </c>
      <c r="J39" s="59">
        <v>2090770571</v>
      </c>
      <c r="K39" s="59">
        <v>2090770571</v>
      </c>
      <c r="L39" s="59">
        <v>2090770571</v>
      </c>
      <c r="M39" s="59">
        <v>2090770571</v>
      </c>
      <c r="N39" s="59">
        <v>2090770571</v>
      </c>
      <c r="O39" s="59">
        <v>2090770571</v>
      </c>
      <c r="P39" s="59">
        <v>2090770571</v>
      </c>
      <c r="Q39" s="59">
        <v>2090770571</v>
      </c>
      <c r="R39" s="59">
        <v>0</v>
      </c>
      <c r="S39" s="59">
        <v>0</v>
      </c>
      <c r="T39" s="59">
        <v>0</v>
      </c>
      <c r="U39" s="59">
        <v>0</v>
      </c>
      <c r="V39" s="59">
        <v>2090770571</v>
      </c>
      <c r="W39" s="59">
        <v>1787151126</v>
      </c>
      <c r="X39" s="59">
        <v>303619445</v>
      </c>
      <c r="Y39" s="60">
        <v>16.99</v>
      </c>
      <c r="Z39" s="61">
        <v>2382868168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51211426</v>
      </c>
      <c r="C42" s="18">
        <v>0</v>
      </c>
      <c r="D42" s="58">
        <v>73612000</v>
      </c>
      <c r="E42" s="59">
        <v>71470000</v>
      </c>
      <c r="F42" s="59">
        <v>9205063</v>
      </c>
      <c r="G42" s="59">
        <v>-5868486</v>
      </c>
      <c r="H42" s="59">
        <v>3122687</v>
      </c>
      <c r="I42" s="59">
        <v>6459264</v>
      </c>
      <c r="J42" s="59">
        <v>2434849</v>
      </c>
      <c r="K42" s="59">
        <v>-2307270</v>
      </c>
      <c r="L42" s="59">
        <v>11427250</v>
      </c>
      <c r="M42" s="59">
        <v>11554829</v>
      </c>
      <c r="N42" s="59">
        <v>2726447</v>
      </c>
      <c r="O42" s="59">
        <v>1926618</v>
      </c>
      <c r="P42" s="59">
        <v>13913348</v>
      </c>
      <c r="Q42" s="59">
        <v>18566413</v>
      </c>
      <c r="R42" s="59">
        <v>0</v>
      </c>
      <c r="S42" s="59">
        <v>0</v>
      </c>
      <c r="T42" s="59">
        <v>0</v>
      </c>
      <c r="U42" s="59">
        <v>0</v>
      </c>
      <c r="V42" s="59">
        <v>36580506</v>
      </c>
      <c r="W42" s="59">
        <v>88222000</v>
      </c>
      <c r="X42" s="59">
        <v>-51641494</v>
      </c>
      <c r="Y42" s="60">
        <v>-58.54</v>
      </c>
      <c r="Z42" s="61">
        <v>71470000</v>
      </c>
    </row>
    <row r="43" spans="1:26" ht="13.5">
      <c r="A43" s="57" t="s">
        <v>59</v>
      </c>
      <c r="B43" s="18">
        <v>-55483141</v>
      </c>
      <c r="C43" s="18">
        <v>0</v>
      </c>
      <c r="D43" s="58">
        <v>-76153000</v>
      </c>
      <c r="E43" s="59">
        <v>-79118000</v>
      </c>
      <c r="F43" s="59">
        <v>0</v>
      </c>
      <c r="G43" s="59">
        <v>-1200013</v>
      </c>
      <c r="H43" s="59">
        <v>-888200</v>
      </c>
      <c r="I43" s="59">
        <v>-2088213</v>
      </c>
      <c r="J43" s="59">
        <v>-4557024</v>
      </c>
      <c r="K43" s="59">
        <v>0</v>
      </c>
      <c r="L43" s="59">
        <v>-4743554</v>
      </c>
      <c r="M43" s="59">
        <v>-9300578</v>
      </c>
      <c r="N43" s="59">
        <v>-6016829</v>
      </c>
      <c r="O43" s="59">
        <v>-4394399</v>
      </c>
      <c r="P43" s="59">
        <v>-3861915</v>
      </c>
      <c r="Q43" s="59">
        <v>-14273143</v>
      </c>
      <c r="R43" s="59">
        <v>0</v>
      </c>
      <c r="S43" s="59">
        <v>0</v>
      </c>
      <c r="T43" s="59">
        <v>0</v>
      </c>
      <c r="U43" s="59">
        <v>0</v>
      </c>
      <c r="V43" s="59">
        <v>-25661934</v>
      </c>
      <c r="W43" s="59"/>
      <c r="X43" s="59">
        <v>-25661934</v>
      </c>
      <c r="Y43" s="60">
        <v>0</v>
      </c>
      <c r="Z43" s="61">
        <v>-79118000</v>
      </c>
    </row>
    <row r="44" spans="1:26" ht="13.5">
      <c r="A44" s="57" t="s">
        <v>60</v>
      </c>
      <c r="B44" s="18">
        <v>-1262066</v>
      </c>
      <c r="C44" s="18">
        <v>0</v>
      </c>
      <c r="D44" s="58">
        <v>-3200000</v>
      </c>
      <c r="E44" s="59">
        <v>-3200000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-3200000</v>
      </c>
    </row>
    <row r="45" spans="1:26" ht="13.5">
      <c r="A45" s="69" t="s">
        <v>61</v>
      </c>
      <c r="B45" s="21">
        <v>6312007</v>
      </c>
      <c r="C45" s="21">
        <v>0</v>
      </c>
      <c r="D45" s="98">
        <v>5686000</v>
      </c>
      <c r="E45" s="99">
        <v>579000</v>
      </c>
      <c r="F45" s="99">
        <v>13908872</v>
      </c>
      <c r="G45" s="99">
        <v>6840373</v>
      </c>
      <c r="H45" s="99">
        <v>9074860</v>
      </c>
      <c r="I45" s="99">
        <v>9074860</v>
      </c>
      <c r="J45" s="99">
        <v>6952685</v>
      </c>
      <c r="K45" s="99">
        <v>4645415</v>
      </c>
      <c r="L45" s="99">
        <v>11329111</v>
      </c>
      <c r="M45" s="99">
        <v>11329111</v>
      </c>
      <c r="N45" s="99">
        <v>8038729</v>
      </c>
      <c r="O45" s="99">
        <v>5570948</v>
      </c>
      <c r="P45" s="99">
        <v>15622381</v>
      </c>
      <c r="Q45" s="99">
        <v>15622381</v>
      </c>
      <c r="R45" s="99">
        <v>0</v>
      </c>
      <c r="S45" s="99">
        <v>0</v>
      </c>
      <c r="T45" s="99">
        <v>0</v>
      </c>
      <c r="U45" s="99">
        <v>0</v>
      </c>
      <c r="V45" s="99">
        <v>15622381</v>
      </c>
      <c r="W45" s="99">
        <v>99649000</v>
      </c>
      <c r="X45" s="99">
        <v>-84026619</v>
      </c>
      <c r="Y45" s="100">
        <v>-84.32</v>
      </c>
      <c r="Z45" s="101">
        <v>579000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31002649</v>
      </c>
      <c r="C49" s="51">
        <v>0</v>
      </c>
      <c r="D49" s="128">
        <v>15274039</v>
      </c>
      <c r="E49" s="53">
        <v>11618687</v>
      </c>
      <c r="F49" s="53">
        <v>0</v>
      </c>
      <c r="G49" s="53">
        <v>0</v>
      </c>
      <c r="H49" s="53">
        <v>0</v>
      </c>
      <c r="I49" s="53">
        <v>496352922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554248297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27762097</v>
      </c>
      <c r="C51" s="51">
        <v>0</v>
      </c>
      <c r="D51" s="128">
        <v>22077746</v>
      </c>
      <c r="E51" s="53">
        <v>26907297</v>
      </c>
      <c r="F51" s="53">
        <v>0</v>
      </c>
      <c r="G51" s="53">
        <v>0</v>
      </c>
      <c r="H51" s="53">
        <v>0</v>
      </c>
      <c r="I51" s="53">
        <v>96361162</v>
      </c>
      <c r="J51" s="53">
        <v>0</v>
      </c>
      <c r="K51" s="53">
        <v>0</v>
      </c>
      <c r="L51" s="53">
        <v>0</v>
      </c>
      <c r="M51" s="53">
        <v>47181</v>
      </c>
      <c r="N51" s="53">
        <v>0</v>
      </c>
      <c r="O51" s="53">
        <v>0</v>
      </c>
      <c r="P51" s="53">
        <v>0</v>
      </c>
      <c r="Q51" s="53">
        <v>73603864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14825523</v>
      </c>
      <c r="X51" s="53">
        <v>261584870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70.1638398064583</v>
      </c>
      <c r="C58" s="5">
        <f>IF(C67=0,0,+(C76/C67)*100)</f>
        <v>0</v>
      </c>
      <c r="D58" s="6">
        <f aca="true" t="shared" si="6" ref="D58:Z58">IF(D67=0,0,+(D76/D67)*100)</f>
        <v>85.00073171837082</v>
      </c>
      <c r="E58" s="7">
        <f t="shared" si="6"/>
        <v>85.43722105066009</v>
      </c>
      <c r="F58" s="7">
        <f t="shared" si="6"/>
        <v>67.42228691775674</v>
      </c>
      <c r="G58" s="7">
        <f t="shared" si="6"/>
        <v>73.47317304912482</v>
      </c>
      <c r="H58" s="7">
        <f t="shared" si="6"/>
        <v>99.33862952364775</v>
      </c>
      <c r="I58" s="7">
        <f t="shared" si="6"/>
        <v>79.14431505972573</v>
      </c>
      <c r="J58" s="7">
        <f t="shared" si="6"/>
        <v>90.8918402970311</v>
      </c>
      <c r="K58" s="7">
        <f t="shared" si="6"/>
        <v>103.53659551199905</v>
      </c>
      <c r="L58" s="7">
        <f t="shared" si="6"/>
        <v>65.05333325920765</v>
      </c>
      <c r="M58" s="7">
        <f t="shared" si="6"/>
        <v>86.46962519918056</v>
      </c>
      <c r="N58" s="7">
        <f t="shared" si="6"/>
        <v>77.1011598450889</v>
      </c>
      <c r="O58" s="7">
        <f t="shared" si="6"/>
        <v>88.66584197776214</v>
      </c>
      <c r="P58" s="7">
        <f t="shared" si="6"/>
        <v>73.55088484516854</v>
      </c>
      <c r="Q58" s="7">
        <f t="shared" si="6"/>
        <v>79.76586857643959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81.6795522226823</v>
      </c>
      <c r="W58" s="7">
        <f t="shared" si="6"/>
        <v>83.62354153047681</v>
      </c>
      <c r="X58" s="7">
        <f t="shared" si="6"/>
        <v>0</v>
      </c>
      <c r="Y58" s="7">
        <f t="shared" si="6"/>
        <v>0</v>
      </c>
      <c r="Z58" s="8">
        <f t="shared" si="6"/>
        <v>85.43722105066009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85.00021078961791</v>
      </c>
      <c r="E59" s="10">
        <f t="shared" si="7"/>
        <v>99.0528519835303</v>
      </c>
      <c r="F59" s="10">
        <f t="shared" si="7"/>
        <v>19.6063425567577</v>
      </c>
      <c r="G59" s="10">
        <f t="shared" si="7"/>
        <v>60.99783314395547</v>
      </c>
      <c r="H59" s="10">
        <f t="shared" si="7"/>
        <v>153.18190606860907</v>
      </c>
      <c r="I59" s="10">
        <f t="shared" si="7"/>
        <v>61.23931640884821</v>
      </c>
      <c r="J59" s="10">
        <f t="shared" si="7"/>
        <v>140.9346766767887</v>
      </c>
      <c r="K59" s="10">
        <f t="shared" si="7"/>
        <v>143.1296947560586</v>
      </c>
      <c r="L59" s="10">
        <f t="shared" si="7"/>
        <v>49.599174364768984</v>
      </c>
      <c r="M59" s="10">
        <f t="shared" si="7"/>
        <v>111.60245756730535</v>
      </c>
      <c r="N59" s="10">
        <f t="shared" si="7"/>
        <v>51.96346172165526</v>
      </c>
      <c r="O59" s="10">
        <f t="shared" si="7"/>
        <v>52.381305568166084</v>
      </c>
      <c r="P59" s="10">
        <f t="shared" si="7"/>
        <v>102.50949479859952</v>
      </c>
      <c r="Q59" s="10">
        <f t="shared" si="7"/>
        <v>68.86158635895889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78.13232973739062</v>
      </c>
      <c r="W59" s="10">
        <f t="shared" si="7"/>
        <v>99.05564924114671</v>
      </c>
      <c r="X59" s="10">
        <f t="shared" si="7"/>
        <v>0</v>
      </c>
      <c r="Y59" s="10">
        <f t="shared" si="7"/>
        <v>0</v>
      </c>
      <c r="Z59" s="11">
        <f t="shared" si="7"/>
        <v>99.0528519835303</v>
      </c>
    </row>
    <row r="60" spans="1:26" ht="13.5">
      <c r="A60" s="37" t="s">
        <v>32</v>
      </c>
      <c r="B60" s="12">
        <f t="shared" si="7"/>
        <v>78.29813457006374</v>
      </c>
      <c r="C60" s="12">
        <f t="shared" si="7"/>
        <v>0</v>
      </c>
      <c r="D60" s="3">
        <f t="shared" si="7"/>
        <v>85.00085965643666</v>
      </c>
      <c r="E60" s="13">
        <f t="shared" si="7"/>
        <v>86.40870323710081</v>
      </c>
      <c r="F60" s="13">
        <f t="shared" si="7"/>
        <v>83.18051915078148</v>
      </c>
      <c r="G60" s="13">
        <f t="shared" si="7"/>
        <v>77.89091128947298</v>
      </c>
      <c r="H60" s="13">
        <f t="shared" si="7"/>
        <v>96.97261886369301</v>
      </c>
      <c r="I60" s="13">
        <f t="shared" si="7"/>
        <v>85.60845652302075</v>
      </c>
      <c r="J60" s="13">
        <f t="shared" si="7"/>
        <v>87.5965552795509</v>
      </c>
      <c r="K60" s="13">
        <f t="shared" si="7"/>
        <v>103.33897614920342</v>
      </c>
      <c r="L60" s="13">
        <f t="shared" si="7"/>
        <v>70.79729042590169</v>
      </c>
      <c r="M60" s="13">
        <f t="shared" si="7"/>
        <v>87.0488732295229</v>
      </c>
      <c r="N60" s="13">
        <f t="shared" si="7"/>
        <v>84.78016255997693</v>
      </c>
      <c r="O60" s="13">
        <f t="shared" si="7"/>
        <v>98.61796640552927</v>
      </c>
      <c r="P60" s="13">
        <f t="shared" si="7"/>
        <v>73.81388802373982</v>
      </c>
      <c r="Q60" s="13">
        <f t="shared" si="7"/>
        <v>85.78096043666946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86.12909271770168</v>
      </c>
      <c r="W60" s="13">
        <f t="shared" si="7"/>
        <v>84.26080504544612</v>
      </c>
      <c r="X60" s="13">
        <f t="shared" si="7"/>
        <v>0</v>
      </c>
      <c r="Y60" s="13">
        <f t="shared" si="7"/>
        <v>0</v>
      </c>
      <c r="Z60" s="14">
        <f t="shared" si="7"/>
        <v>86.40870323710081</v>
      </c>
    </row>
    <row r="61" spans="1:26" ht="13.5">
      <c r="A61" s="38" t="s">
        <v>106</v>
      </c>
      <c r="B61" s="12">
        <f t="shared" si="7"/>
        <v>99.93384304890442</v>
      </c>
      <c r="C61" s="12">
        <f t="shared" si="7"/>
        <v>0</v>
      </c>
      <c r="D61" s="3">
        <f t="shared" si="7"/>
        <v>84.99985554560425</v>
      </c>
      <c r="E61" s="13">
        <f t="shared" si="7"/>
        <v>87.37115470423765</v>
      </c>
      <c r="F61" s="13">
        <f t="shared" si="7"/>
        <v>86.23232201350086</v>
      </c>
      <c r="G61" s="13">
        <f t="shared" si="7"/>
        <v>92.70477239803564</v>
      </c>
      <c r="H61" s="13">
        <f t="shared" si="7"/>
        <v>120.44155372537455</v>
      </c>
      <c r="I61" s="13">
        <f t="shared" si="7"/>
        <v>99.19742532046023</v>
      </c>
      <c r="J61" s="13">
        <f t="shared" si="7"/>
        <v>109.34508346157531</v>
      </c>
      <c r="K61" s="13">
        <f t="shared" si="7"/>
        <v>129.2324989391082</v>
      </c>
      <c r="L61" s="13">
        <f t="shared" si="7"/>
        <v>93.91666572926925</v>
      </c>
      <c r="M61" s="13">
        <f t="shared" si="7"/>
        <v>110.67924311594379</v>
      </c>
      <c r="N61" s="13">
        <f t="shared" si="7"/>
        <v>93.15581073054841</v>
      </c>
      <c r="O61" s="13">
        <f t="shared" si="7"/>
        <v>125.02366077314058</v>
      </c>
      <c r="P61" s="13">
        <f t="shared" si="7"/>
        <v>82.70988959981777</v>
      </c>
      <c r="Q61" s="13">
        <f t="shared" si="7"/>
        <v>100.2193628940124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103.1511922609881</v>
      </c>
      <c r="W61" s="13">
        <f t="shared" si="7"/>
        <v>83.89805430199009</v>
      </c>
      <c r="X61" s="13">
        <f t="shared" si="7"/>
        <v>0</v>
      </c>
      <c r="Y61" s="13">
        <f t="shared" si="7"/>
        <v>0</v>
      </c>
      <c r="Z61" s="14">
        <f t="shared" si="7"/>
        <v>87.37115470423765</v>
      </c>
    </row>
    <row r="62" spans="1:26" ht="13.5">
      <c r="A62" s="38" t="s">
        <v>107</v>
      </c>
      <c r="B62" s="12">
        <f t="shared" si="7"/>
        <v>100.1993612761081</v>
      </c>
      <c r="C62" s="12">
        <f t="shared" si="7"/>
        <v>0</v>
      </c>
      <c r="D62" s="3">
        <f t="shared" si="7"/>
        <v>84.99959191392821</v>
      </c>
      <c r="E62" s="13">
        <f t="shared" si="7"/>
        <v>92.103434862497</v>
      </c>
      <c r="F62" s="13">
        <f t="shared" si="7"/>
        <v>38.80514934196506</v>
      </c>
      <c r="G62" s="13">
        <f t="shared" si="7"/>
        <v>48.31484750152229</v>
      </c>
      <c r="H62" s="13">
        <f t="shared" si="7"/>
        <v>62.5151654671178</v>
      </c>
      <c r="I62" s="13">
        <f t="shared" si="7"/>
        <v>49.341087752164164</v>
      </c>
      <c r="J62" s="13">
        <f t="shared" si="7"/>
        <v>50.77376279954279</v>
      </c>
      <c r="K62" s="13">
        <f t="shared" si="7"/>
        <v>55.43117282611959</v>
      </c>
      <c r="L62" s="13">
        <f t="shared" si="7"/>
        <v>31.643187595175643</v>
      </c>
      <c r="M62" s="13">
        <f t="shared" si="7"/>
        <v>46.0279139963836</v>
      </c>
      <c r="N62" s="13">
        <f t="shared" si="7"/>
        <v>80.04876400053912</v>
      </c>
      <c r="O62" s="13">
        <f t="shared" si="7"/>
        <v>61.28275611089666</v>
      </c>
      <c r="P62" s="13">
        <f t="shared" si="7"/>
        <v>63.7030019276135</v>
      </c>
      <c r="Q62" s="13">
        <f t="shared" si="7"/>
        <v>68.03793865448206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53.73905668477632</v>
      </c>
      <c r="W62" s="13">
        <f t="shared" si="7"/>
        <v>92.11063250963501</v>
      </c>
      <c r="X62" s="13">
        <f t="shared" si="7"/>
        <v>0</v>
      </c>
      <c r="Y62" s="13">
        <f t="shared" si="7"/>
        <v>0</v>
      </c>
      <c r="Z62" s="14">
        <f t="shared" si="7"/>
        <v>92.103434862497</v>
      </c>
    </row>
    <row r="63" spans="1:26" ht="13.5">
      <c r="A63" s="38" t="s">
        <v>108</v>
      </c>
      <c r="B63" s="12">
        <f t="shared" si="7"/>
        <v>99.99999665116704</v>
      </c>
      <c r="C63" s="12">
        <f t="shared" si="7"/>
        <v>0</v>
      </c>
      <c r="D63" s="3">
        <f t="shared" si="7"/>
        <v>84.99997711482291</v>
      </c>
      <c r="E63" s="13">
        <f t="shared" si="7"/>
        <v>77.65773734865753</v>
      </c>
      <c r="F63" s="13">
        <f t="shared" si="7"/>
        <v>93.61081244668735</v>
      </c>
      <c r="G63" s="13">
        <f t="shared" si="7"/>
        <v>48.1926784339365</v>
      </c>
      <c r="H63" s="13">
        <f t="shared" si="7"/>
        <v>46.84104309088361</v>
      </c>
      <c r="I63" s="13">
        <f t="shared" si="7"/>
        <v>62.79484226659085</v>
      </c>
      <c r="J63" s="13">
        <f t="shared" si="7"/>
        <v>59.60294297514618</v>
      </c>
      <c r="K63" s="13">
        <f t="shared" si="7"/>
        <v>61.65742432683916</v>
      </c>
      <c r="L63" s="13">
        <f t="shared" si="7"/>
        <v>34.57474239406455</v>
      </c>
      <c r="M63" s="13">
        <f t="shared" si="7"/>
        <v>52.049582387727256</v>
      </c>
      <c r="N63" s="13">
        <f t="shared" si="7"/>
        <v>53.56106299618517</v>
      </c>
      <c r="O63" s="13">
        <f t="shared" si="7"/>
        <v>43.802663541298784</v>
      </c>
      <c r="P63" s="13">
        <f t="shared" si="7"/>
        <v>49.97432716308092</v>
      </c>
      <c r="Q63" s="13">
        <f t="shared" si="7"/>
        <v>49.13508916813558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54.70405371115411</v>
      </c>
      <c r="W63" s="13">
        <f t="shared" si="7"/>
        <v>77.67088607594937</v>
      </c>
      <c r="X63" s="13">
        <f t="shared" si="7"/>
        <v>0</v>
      </c>
      <c r="Y63" s="13">
        <f t="shared" si="7"/>
        <v>0</v>
      </c>
      <c r="Z63" s="14">
        <f t="shared" si="7"/>
        <v>77.65773734865753</v>
      </c>
    </row>
    <row r="64" spans="1:26" ht="13.5">
      <c r="A64" s="38" t="s">
        <v>109</v>
      </c>
      <c r="B64" s="12">
        <f t="shared" si="7"/>
        <v>100.09369762898154</v>
      </c>
      <c r="C64" s="12">
        <f t="shared" si="7"/>
        <v>0</v>
      </c>
      <c r="D64" s="3">
        <f t="shared" si="7"/>
        <v>85.0131201400137</v>
      </c>
      <c r="E64" s="13">
        <f t="shared" si="7"/>
        <v>74.17361501433476</v>
      </c>
      <c r="F64" s="13">
        <f t="shared" si="7"/>
        <v>113.07394425785758</v>
      </c>
      <c r="G64" s="13">
        <f t="shared" si="7"/>
        <v>61.63861200735587</v>
      </c>
      <c r="H64" s="13">
        <f t="shared" si="7"/>
        <v>58.293622109017164</v>
      </c>
      <c r="I64" s="13">
        <f t="shared" si="7"/>
        <v>78.24893250195763</v>
      </c>
      <c r="J64" s="13">
        <f t="shared" si="7"/>
        <v>73.05827381768674</v>
      </c>
      <c r="K64" s="13">
        <f t="shared" si="7"/>
        <v>69.18848976138007</v>
      </c>
      <c r="L64" s="13">
        <f t="shared" si="7"/>
        <v>43.711741022836605</v>
      </c>
      <c r="M64" s="13">
        <f t="shared" si="7"/>
        <v>62.09453801679561</v>
      </c>
      <c r="N64" s="13">
        <f t="shared" si="7"/>
        <v>61.00953424657535</v>
      </c>
      <c r="O64" s="13">
        <f t="shared" si="7"/>
        <v>52.53022412503887</v>
      </c>
      <c r="P64" s="13">
        <f t="shared" si="7"/>
        <v>59.80559130799641</v>
      </c>
      <c r="Q64" s="13">
        <f t="shared" si="7"/>
        <v>57.78641246203229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66.14376369491997</v>
      </c>
      <c r="W64" s="13">
        <f t="shared" si="7"/>
        <v>74.20228777844672</v>
      </c>
      <c r="X64" s="13">
        <f t="shared" si="7"/>
        <v>0</v>
      </c>
      <c r="Y64" s="13">
        <f t="shared" si="7"/>
        <v>0</v>
      </c>
      <c r="Z64" s="14">
        <f t="shared" si="7"/>
        <v>74.17361501433476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885045.4545454546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885045.4545454546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100</v>
      </c>
      <c r="C66" s="15">
        <f t="shared" si="7"/>
        <v>0</v>
      </c>
      <c r="D66" s="4">
        <f t="shared" si="7"/>
        <v>84.99912172843842</v>
      </c>
      <c r="E66" s="16">
        <f t="shared" si="7"/>
        <v>0</v>
      </c>
      <c r="F66" s="16">
        <f t="shared" si="7"/>
        <v>8.074315102973896</v>
      </c>
      <c r="G66" s="16">
        <f t="shared" si="7"/>
        <v>4.03294684405359</v>
      </c>
      <c r="H66" s="16">
        <f t="shared" si="7"/>
        <v>6.1544853373957</v>
      </c>
      <c r="I66" s="16">
        <f t="shared" si="7"/>
        <v>6.089553175223443</v>
      </c>
      <c r="J66" s="16">
        <f t="shared" si="7"/>
        <v>18.352460718488267</v>
      </c>
      <c r="K66" s="16">
        <f t="shared" si="7"/>
        <v>10.887689119079003</v>
      </c>
      <c r="L66" s="16">
        <f t="shared" si="7"/>
        <v>3.2973953253750348</v>
      </c>
      <c r="M66" s="16">
        <f t="shared" si="7"/>
        <v>10.214173313809496</v>
      </c>
      <c r="N66" s="16">
        <f t="shared" si="7"/>
        <v>4.257404656151452</v>
      </c>
      <c r="O66" s="16">
        <f t="shared" si="7"/>
        <v>5.828335565209732</v>
      </c>
      <c r="P66" s="16">
        <f t="shared" si="7"/>
        <v>3.8022350869848425</v>
      </c>
      <c r="Q66" s="16">
        <f t="shared" si="7"/>
        <v>4.61634666357674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6.870689633747791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>
        <v>452361008</v>
      </c>
      <c r="C67" s="23"/>
      <c r="D67" s="24">
        <v>592912543</v>
      </c>
      <c r="E67" s="25">
        <v>592912543</v>
      </c>
      <c r="F67" s="25">
        <v>48359168</v>
      </c>
      <c r="G67" s="25">
        <v>45572175</v>
      </c>
      <c r="H67" s="25">
        <v>40868622</v>
      </c>
      <c r="I67" s="25">
        <v>134799965</v>
      </c>
      <c r="J67" s="25">
        <v>42822723</v>
      </c>
      <c r="K67" s="25">
        <v>36755518</v>
      </c>
      <c r="L67" s="25">
        <v>38133428</v>
      </c>
      <c r="M67" s="25">
        <v>117711669</v>
      </c>
      <c r="N67" s="25">
        <v>39634086</v>
      </c>
      <c r="O67" s="25">
        <v>38411252</v>
      </c>
      <c r="P67" s="25">
        <v>38012300</v>
      </c>
      <c r="Q67" s="25">
        <v>116057638</v>
      </c>
      <c r="R67" s="25"/>
      <c r="S67" s="25"/>
      <c r="T67" s="25"/>
      <c r="U67" s="25"/>
      <c r="V67" s="25">
        <v>368569272</v>
      </c>
      <c r="W67" s="25">
        <v>454329000</v>
      </c>
      <c r="X67" s="25"/>
      <c r="Y67" s="24"/>
      <c r="Z67" s="26">
        <v>592912543</v>
      </c>
    </row>
    <row r="68" spans="1:26" ht="13.5" hidden="1">
      <c r="A68" s="36" t="s">
        <v>31</v>
      </c>
      <c r="B68" s="18">
        <v>52375071</v>
      </c>
      <c r="C68" s="18"/>
      <c r="D68" s="19">
        <v>71161000</v>
      </c>
      <c r="E68" s="20">
        <v>71161000</v>
      </c>
      <c r="F68" s="20">
        <v>9956931</v>
      </c>
      <c r="G68" s="20">
        <v>4428536</v>
      </c>
      <c r="H68" s="20">
        <v>4520278</v>
      </c>
      <c r="I68" s="20">
        <v>18905745</v>
      </c>
      <c r="J68" s="20">
        <v>4521157</v>
      </c>
      <c r="K68" s="20">
        <v>4370701</v>
      </c>
      <c r="L68" s="20">
        <v>4361248</v>
      </c>
      <c r="M68" s="20">
        <v>13253106</v>
      </c>
      <c r="N68" s="20">
        <v>4492932</v>
      </c>
      <c r="O68" s="20">
        <v>4462762</v>
      </c>
      <c r="P68" s="20">
        <v>4442169</v>
      </c>
      <c r="Q68" s="20">
        <v>13397863</v>
      </c>
      <c r="R68" s="20"/>
      <c r="S68" s="20"/>
      <c r="T68" s="20"/>
      <c r="U68" s="20"/>
      <c r="V68" s="20">
        <v>45556714</v>
      </c>
      <c r="W68" s="20">
        <v>53370000</v>
      </c>
      <c r="X68" s="20"/>
      <c r="Y68" s="19"/>
      <c r="Z68" s="22">
        <v>71161000</v>
      </c>
    </row>
    <row r="69" spans="1:26" ht="13.5" hidden="1">
      <c r="A69" s="37" t="s">
        <v>32</v>
      </c>
      <c r="B69" s="18">
        <v>380575966</v>
      </c>
      <c r="C69" s="18"/>
      <c r="D69" s="19">
        <v>504672543</v>
      </c>
      <c r="E69" s="20">
        <v>504672543</v>
      </c>
      <c r="F69" s="20">
        <v>36683986</v>
      </c>
      <c r="G69" s="20">
        <v>39430698</v>
      </c>
      <c r="H69" s="20">
        <v>34615364</v>
      </c>
      <c r="I69" s="20">
        <v>110730048</v>
      </c>
      <c r="J69" s="20">
        <v>36856866</v>
      </c>
      <c r="K69" s="20">
        <v>30582249</v>
      </c>
      <c r="L69" s="20">
        <v>31896821</v>
      </c>
      <c r="M69" s="20">
        <v>99335936</v>
      </c>
      <c r="N69" s="20">
        <v>33192549</v>
      </c>
      <c r="O69" s="20">
        <v>32052477</v>
      </c>
      <c r="P69" s="20">
        <v>31606628</v>
      </c>
      <c r="Q69" s="20">
        <v>96851654</v>
      </c>
      <c r="R69" s="20"/>
      <c r="S69" s="20"/>
      <c r="T69" s="20"/>
      <c r="U69" s="20"/>
      <c r="V69" s="20">
        <v>306917638</v>
      </c>
      <c r="W69" s="20">
        <v>388152000</v>
      </c>
      <c r="X69" s="20"/>
      <c r="Y69" s="19"/>
      <c r="Z69" s="22">
        <v>504672543</v>
      </c>
    </row>
    <row r="70" spans="1:26" ht="13.5" hidden="1">
      <c r="A70" s="38" t="s">
        <v>106</v>
      </c>
      <c r="B70" s="18">
        <v>255226393</v>
      </c>
      <c r="C70" s="18"/>
      <c r="D70" s="19">
        <v>311517000</v>
      </c>
      <c r="E70" s="20">
        <v>311517000</v>
      </c>
      <c r="F70" s="20">
        <v>22608344</v>
      </c>
      <c r="G70" s="20">
        <v>25601888</v>
      </c>
      <c r="H70" s="20">
        <v>21622148</v>
      </c>
      <c r="I70" s="20">
        <v>69832380</v>
      </c>
      <c r="J70" s="20">
        <v>21814230</v>
      </c>
      <c r="K70" s="20">
        <v>19158410</v>
      </c>
      <c r="L70" s="20">
        <v>19468797</v>
      </c>
      <c r="M70" s="20">
        <v>60441437</v>
      </c>
      <c r="N70" s="20">
        <v>21567770</v>
      </c>
      <c r="O70" s="20">
        <v>19926441</v>
      </c>
      <c r="P70" s="20">
        <v>19527504</v>
      </c>
      <c r="Q70" s="20">
        <v>61021715</v>
      </c>
      <c r="R70" s="20"/>
      <c r="S70" s="20"/>
      <c r="T70" s="20"/>
      <c r="U70" s="20"/>
      <c r="V70" s="20">
        <v>191295532</v>
      </c>
      <c r="W70" s="20">
        <v>243306000</v>
      </c>
      <c r="X70" s="20"/>
      <c r="Y70" s="19"/>
      <c r="Z70" s="22">
        <v>311517000</v>
      </c>
    </row>
    <row r="71" spans="1:26" ht="13.5" hidden="1">
      <c r="A71" s="38" t="s">
        <v>107</v>
      </c>
      <c r="B71" s="18">
        <v>75122914</v>
      </c>
      <c r="C71" s="18"/>
      <c r="D71" s="19">
        <v>105872273</v>
      </c>
      <c r="E71" s="20">
        <v>105872273</v>
      </c>
      <c r="F71" s="20">
        <v>8526371</v>
      </c>
      <c r="G71" s="20">
        <v>8433035</v>
      </c>
      <c r="H71" s="20">
        <v>7475866</v>
      </c>
      <c r="I71" s="20">
        <v>24435272</v>
      </c>
      <c r="J71" s="20">
        <v>9585108</v>
      </c>
      <c r="K71" s="20">
        <v>5994580</v>
      </c>
      <c r="L71" s="20">
        <v>7080987</v>
      </c>
      <c r="M71" s="20">
        <v>22660675</v>
      </c>
      <c r="N71" s="20">
        <v>6239849</v>
      </c>
      <c r="O71" s="20">
        <v>6792702</v>
      </c>
      <c r="P71" s="20">
        <v>6703626</v>
      </c>
      <c r="Q71" s="20">
        <v>19736177</v>
      </c>
      <c r="R71" s="20"/>
      <c r="S71" s="20"/>
      <c r="T71" s="20"/>
      <c r="U71" s="20"/>
      <c r="V71" s="20">
        <v>66832124</v>
      </c>
      <c r="W71" s="20">
        <v>79398000</v>
      </c>
      <c r="X71" s="20"/>
      <c r="Y71" s="19"/>
      <c r="Z71" s="22">
        <v>105872273</v>
      </c>
    </row>
    <row r="72" spans="1:26" ht="13.5" hidden="1">
      <c r="A72" s="38" t="s">
        <v>108</v>
      </c>
      <c r="B72" s="18">
        <v>29861149</v>
      </c>
      <c r="C72" s="18"/>
      <c r="D72" s="19">
        <v>47410601</v>
      </c>
      <c r="E72" s="20">
        <v>47410601</v>
      </c>
      <c r="F72" s="20">
        <v>3132464</v>
      </c>
      <c r="G72" s="20">
        <v>3133947</v>
      </c>
      <c r="H72" s="20">
        <v>3182158</v>
      </c>
      <c r="I72" s="20">
        <v>9448569</v>
      </c>
      <c r="J72" s="20">
        <v>3131389</v>
      </c>
      <c r="K72" s="20">
        <v>3117717</v>
      </c>
      <c r="L72" s="20">
        <v>3067670</v>
      </c>
      <c r="M72" s="20">
        <v>9316776</v>
      </c>
      <c r="N72" s="20">
        <v>3103680</v>
      </c>
      <c r="O72" s="20">
        <v>3066519</v>
      </c>
      <c r="P72" s="20">
        <v>3116134</v>
      </c>
      <c r="Q72" s="20">
        <v>9286333</v>
      </c>
      <c r="R72" s="20"/>
      <c r="S72" s="20"/>
      <c r="T72" s="20"/>
      <c r="U72" s="20"/>
      <c r="V72" s="20">
        <v>28051678</v>
      </c>
      <c r="W72" s="20">
        <v>35550000</v>
      </c>
      <c r="X72" s="20"/>
      <c r="Y72" s="19"/>
      <c r="Z72" s="22">
        <v>47410601</v>
      </c>
    </row>
    <row r="73" spans="1:26" ht="13.5" hidden="1">
      <c r="A73" s="38" t="s">
        <v>109</v>
      </c>
      <c r="B73" s="18">
        <v>20365510</v>
      </c>
      <c r="C73" s="18"/>
      <c r="D73" s="19">
        <v>39872669</v>
      </c>
      <c r="E73" s="20">
        <v>39872669</v>
      </c>
      <c r="F73" s="20">
        <v>2416807</v>
      </c>
      <c r="G73" s="20">
        <v>2261597</v>
      </c>
      <c r="H73" s="20">
        <v>2335192</v>
      </c>
      <c r="I73" s="20">
        <v>7013596</v>
      </c>
      <c r="J73" s="20">
        <v>2326139</v>
      </c>
      <c r="K73" s="20">
        <v>2311542</v>
      </c>
      <c r="L73" s="20">
        <v>2279367</v>
      </c>
      <c r="M73" s="20">
        <v>6917048</v>
      </c>
      <c r="N73" s="20">
        <v>2281250</v>
      </c>
      <c r="O73" s="20">
        <v>2266815</v>
      </c>
      <c r="P73" s="20">
        <v>2259364</v>
      </c>
      <c r="Q73" s="20">
        <v>6807429</v>
      </c>
      <c r="R73" s="20"/>
      <c r="S73" s="20"/>
      <c r="T73" s="20"/>
      <c r="U73" s="20"/>
      <c r="V73" s="20">
        <v>20738073</v>
      </c>
      <c r="W73" s="20">
        <v>29898000</v>
      </c>
      <c r="X73" s="20"/>
      <c r="Y73" s="19"/>
      <c r="Z73" s="22">
        <v>39872669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>
        <v>231</v>
      </c>
      <c r="H74" s="20"/>
      <c r="I74" s="20">
        <v>231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231</v>
      </c>
      <c r="W74" s="20"/>
      <c r="X74" s="20"/>
      <c r="Y74" s="19"/>
      <c r="Z74" s="22"/>
    </row>
    <row r="75" spans="1:26" ht="13.5" hidden="1">
      <c r="A75" s="39" t="s">
        <v>111</v>
      </c>
      <c r="B75" s="27">
        <v>19409971</v>
      </c>
      <c r="C75" s="27"/>
      <c r="D75" s="28">
        <v>17079000</v>
      </c>
      <c r="E75" s="29">
        <v>17079000</v>
      </c>
      <c r="F75" s="29">
        <v>1718251</v>
      </c>
      <c r="G75" s="29">
        <v>1712941</v>
      </c>
      <c r="H75" s="29">
        <v>1732980</v>
      </c>
      <c r="I75" s="29">
        <v>5164172</v>
      </c>
      <c r="J75" s="29">
        <v>1444700</v>
      </c>
      <c r="K75" s="29">
        <v>1802568</v>
      </c>
      <c r="L75" s="29">
        <v>1875359</v>
      </c>
      <c r="M75" s="29">
        <v>5122627</v>
      </c>
      <c r="N75" s="29">
        <v>1948605</v>
      </c>
      <c r="O75" s="29">
        <v>1896013</v>
      </c>
      <c r="P75" s="29">
        <v>1963503</v>
      </c>
      <c r="Q75" s="29">
        <v>5808121</v>
      </c>
      <c r="R75" s="29"/>
      <c r="S75" s="29"/>
      <c r="T75" s="29"/>
      <c r="U75" s="29"/>
      <c r="V75" s="29">
        <v>16094920</v>
      </c>
      <c r="W75" s="29">
        <v>12807000</v>
      </c>
      <c r="X75" s="29"/>
      <c r="Y75" s="28"/>
      <c r="Z75" s="30">
        <v>17079000</v>
      </c>
    </row>
    <row r="76" spans="1:26" ht="13.5" hidden="1">
      <c r="A76" s="41" t="s">
        <v>113</v>
      </c>
      <c r="B76" s="31">
        <v>317393853</v>
      </c>
      <c r="C76" s="31"/>
      <c r="D76" s="32">
        <v>503980000</v>
      </c>
      <c r="E76" s="33">
        <v>506568000</v>
      </c>
      <c r="F76" s="33">
        <v>32604857</v>
      </c>
      <c r="G76" s="33">
        <v>33483323</v>
      </c>
      <c r="H76" s="33">
        <v>40598329</v>
      </c>
      <c r="I76" s="33">
        <v>106686509</v>
      </c>
      <c r="J76" s="33">
        <v>38922361</v>
      </c>
      <c r="K76" s="33">
        <v>38055412</v>
      </c>
      <c r="L76" s="33">
        <v>24807066</v>
      </c>
      <c r="M76" s="33">
        <v>101784839</v>
      </c>
      <c r="N76" s="33">
        <v>30558340</v>
      </c>
      <c r="O76" s="33">
        <v>34057660</v>
      </c>
      <c r="P76" s="33">
        <v>27958383</v>
      </c>
      <c r="Q76" s="33">
        <v>92574383</v>
      </c>
      <c r="R76" s="33"/>
      <c r="S76" s="33"/>
      <c r="T76" s="33"/>
      <c r="U76" s="33"/>
      <c r="V76" s="33">
        <v>301045731</v>
      </c>
      <c r="W76" s="33">
        <v>379926000</v>
      </c>
      <c r="X76" s="33"/>
      <c r="Y76" s="32"/>
      <c r="Z76" s="34">
        <v>506568000</v>
      </c>
    </row>
    <row r="77" spans="1:26" ht="13.5" hidden="1">
      <c r="A77" s="36" t="s">
        <v>31</v>
      </c>
      <c r="B77" s="18"/>
      <c r="C77" s="18"/>
      <c r="D77" s="19">
        <v>60487000</v>
      </c>
      <c r="E77" s="20">
        <v>70487000</v>
      </c>
      <c r="F77" s="20">
        <v>1952190</v>
      </c>
      <c r="G77" s="20">
        <v>2701311</v>
      </c>
      <c r="H77" s="20">
        <v>6924248</v>
      </c>
      <c r="I77" s="20">
        <v>11577749</v>
      </c>
      <c r="J77" s="20">
        <v>6371878</v>
      </c>
      <c r="K77" s="20">
        <v>6255771</v>
      </c>
      <c r="L77" s="20">
        <v>2163143</v>
      </c>
      <c r="M77" s="20">
        <v>14790792</v>
      </c>
      <c r="N77" s="20">
        <v>2334683</v>
      </c>
      <c r="O77" s="20">
        <v>2337653</v>
      </c>
      <c r="P77" s="20">
        <v>4553645</v>
      </c>
      <c r="Q77" s="20">
        <v>9225981</v>
      </c>
      <c r="R77" s="20"/>
      <c r="S77" s="20"/>
      <c r="T77" s="20"/>
      <c r="U77" s="20"/>
      <c r="V77" s="20">
        <v>35594522</v>
      </c>
      <c r="W77" s="20">
        <v>52866000</v>
      </c>
      <c r="X77" s="20"/>
      <c r="Y77" s="19"/>
      <c r="Z77" s="22">
        <v>70487000</v>
      </c>
    </row>
    <row r="78" spans="1:26" ht="13.5" hidden="1">
      <c r="A78" s="37" t="s">
        <v>32</v>
      </c>
      <c r="B78" s="18">
        <v>297983882</v>
      </c>
      <c r="C78" s="18"/>
      <c r="D78" s="19">
        <v>428976000</v>
      </c>
      <c r="E78" s="20">
        <v>436081000</v>
      </c>
      <c r="F78" s="20">
        <v>30513930</v>
      </c>
      <c r="G78" s="20">
        <v>30712930</v>
      </c>
      <c r="H78" s="20">
        <v>33567425</v>
      </c>
      <c r="I78" s="20">
        <v>94794285</v>
      </c>
      <c r="J78" s="20">
        <v>32285345</v>
      </c>
      <c r="K78" s="20">
        <v>31603383</v>
      </c>
      <c r="L78" s="20">
        <v>22582085</v>
      </c>
      <c r="M78" s="20">
        <v>86470813</v>
      </c>
      <c r="N78" s="20">
        <v>28140697</v>
      </c>
      <c r="O78" s="20">
        <v>31609501</v>
      </c>
      <c r="P78" s="20">
        <v>23330081</v>
      </c>
      <c r="Q78" s="20">
        <v>83080279</v>
      </c>
      <c r="R78" s="20"/>
      <c r="S78" s="20"/>
      <c r="T78" s="20"/>
      <c r="U78" s="20"/>
      <c r="V78" s="20">
        <v>264345377</v>
      </c>
      <c r="W78" s="20">
        <v>327060000</v>
      </c>
      <c r="X78" s="20"/>
      <c r="Y78" s="19"/>
      <c r="Z78" s="22">
        <v>436081000</v>
      </c>
    </row>
    <row r="79" spans="1:26" ht="13.5" hidden="1">
      <c r="A79" s="38" t="s">
        <v>106</v>
      </c>
      <c r="B79" s="18">
        <v>255057543</v>
      </c>
      <c r="C79" s="18"/>
      <c r="D79" s="19">
        <v>264789000</v>
      </c>
      <c r="E79" s="20">
        <v>272176000</v>
      </c>
      <c r="F79" s="20">
        <v>19495700</v>
      </c>
      <c r="G79" s="20">
        <v>23734172</v>
      </c>
      <c r="H79" s="20">
        <v>26042051</v>
      </c>
      <c r="I79" s="20">
        <v>69271923</v>
      </c>
      <c r="J79" s="20">
        <v>23852788</v>
      </c>
      <c r="K79" s="20">
        <v>24758892</v>
      </c>
      <c r="L79" s="20">
        <v>18284445</v>
      </c>
      <c r="M79" s="20">
        <v>66896125</v>
      </c>
      <c r="N79" s="20">
        <v>20091631</v>
      </c>
      <c r="O79" s="20">
        <v>24912766</v>
      </c>
      <c r="P79" s="20">
        <v>16151177</v>
      </c>
      <c r="Q79" s="20">
        <v>61155574</v>
      </c>
      <c r="R79" s="20"/>
      <c r="S79" s="20"/>
      <c r="T79" s="20"/>
      <c r="U79" s="20"/>
      <c r="V79" s="20">
        <v>197323622</v>
      </c>
      <c r="W79" s="20">
        <v>204129000</v>
      </c>
      <c r="X79" s="20"/>
      <c r="Y79" s="19"/>
      <c r="Z79" s="22">
        <v>272176000</v>
      </c>
    </row>
    <row r="80" spans="1:26" ht="13.5" hidden="1">
      <c r="A80" s="38" t="s">
        <v>107</v>
      </c>
      <c r="B80" s="18">
        <v>75272680</v>
      </c>
      <c r="C80" s="18"/>
      <c r="D80" s="19">
        <v>89991000</v>
      </c>
      <c r="E80" s="20">
        <v>97512000</v>
      </c>
      <c r="F80" s="20">
        <v>3308671</v>
      </c>
      <c r="G80" s="20">
        <v>4074408</v>
      </c>
      <c r="H80" s="20">
        <v>4673550</v>
      </c>
      <c r="I80" s="20">
        <v>12056629</v>
      </c>
      <c r="J80" s="20">
        <v>4866720</v>
      </c>
      <c r="K80" s="20">
        <v>3322866</v>
      </c>
      <c r="L80" s="20">
        <v>2240650</v>
      </c>
      <c r="M80" s="20">
        <v>10430236</v>
      </c>
      <c r="N80" s="20">
        <v>4994922</v>
      </c>
      <c r="O80" s="20">
        <v>4162755</v>
      </c>
      <c r="P80" s="20">
        <v>4270411</v>
      </c>
      <c r="Q80" s="20">
        <v>13428088</v>
      </c>
      <c r="R80" s="20"/>
      <c r="S80" s="20"/>
      <c r="T80" s="20"/>
      <c r="U80" s="20"/>
      <c r="V80" s="20">
        <v>35914953</v>
      </c>
      <c r="W80" s="20">
        <v>73134000</v>
      </c>
      <c r="X80" s="20"/>
      <c r="Y80" s="19"/>
      <c r="Z80" s="22">
        <v>97512000</v>
      </c>
    </row>
    <row r="81" spans="1:26" ht="13.5" hidden="1">
      <c r="A81" s="38" t="s">
        <v>108</v>
      </c>
      <c r="B81" s="18">
        <v>29861148</v>
      </c>
      <c r="C81" s="18"/>
      <c r="D81" s="19">
        <v>40299000</v>
      </c>
      <c r="E81" s="20">
        <v>36818000</v>
      </c>
      <c r="F81" s="20">
        <v>2932325</v>
      </c>
      <c r="G81" s="20">
        <v>1510333</v>
      </c>
      <c r="H81" s="20">
        <v>1490556</v>
      </c>
      <c r="I81" s="20">
        <v>5933214</v>
      </c>
      <c r="J81" s="20">
        <v>1866400</v>
      </c>
      <c r="K81" s="20">
        <v>1922304</v>
      </c>
      <c r="L81" s="20">
        <v>1060639</v>
      </c>
      <c r="M81" s="20">
        <v>4849343</v>
      </c>
      <c r="N81" s="20">
        <v>1662364</v>
      </c>
      <c r="O81" s="20">
        <v>1343217</v>
      </c>
      <c r="P81" s="20">
        <v>1557267</v>
      </c>
      <c r="Q81" s="20">
        <v>4562848</v>
      </c>
      <c r="R81" s="20"/>
      <c r="S81" s="20"/>
      <c r="T81" s="20"/>
      <c r="U81" s="20"/>
      <c r="V81" s="20">
        <v>15345405</v>
      </c>
      <c r="W81" s="20">
        <v>27612000</v>
      </c>
      <c r="X81" s="20"/>
      <c r="Y81" s="19"/>
      <c r="Z81" s="22">
        <v>36818000</v>
      </c>
    </row>
    <row r="82" spans="1:26" ht="13.5" hidden="1">
      <c r="A82" s="38" t="s">
        <v>109</v>
      </c>
      <c r="B82" s="18">
        <v>20384592</v>
      </c>
      <c r="C82" s="18"/>
      <c r="D82" s="19">
        <v>33897000</v>
      </c>
      <c r="E82" s="20">
        <v>29575000</v>
      </c>
      <c r="F82" s="20">
        <v>2732779</v>
      </c>
      <c r="G82" s="20">
        <v>1394017</v>
      </c>
      <c r="H82" s="20">
        <v>1361268</v>
      </c>
      <c r="I82" s="20">
        <v>5488064</v>
      </c>
      <c r="J82" s="20">
        <v>1699437</v>
      </c>
      <c r="K82" s="20">
        <v>1599321</v>
      </c>
      <c r="L82" s="20">
        <v>996351</v>
      </c>
      <c r="M82" s="20">
        <v>4295109</v>
      </c>
      <c r="N82" s="20">
        <v>1391780</v>
      </c>
      <c r="O82" s="20">
        <v>1190763</v>
      </c>
      <c r="P82" s="20">
        <v>1351226</v>
      </c>
      <c r="Q82" s="20">
        <v>3933769</v>
      </c>
      <c r="R82" s="20"/>
      <c r="S82" s="20"/>
      <c r="T82" s="20"/>
      <c r="U82" s="20"/>
      <c r="V82" s="20">
        <v>13716942</v>
      </c>
      <c r="W82" s="20">
        <v>22185000</v>
      </c>
      <c r="X82" s="20"/>
      <c r="Y82" s="19"/>
      <c r="Z82" s="22">
        <v>29575000</v>
      </c>
    </row>
    <row r="83" spans="1:26" ht="13.5" hidden="1">
      <c r="A83" s="38" t="s">
        <v>110</v>
      </c>
      <c r="B83" s="18">
        <v>-82592081</v>
      </c>
      <c r="C83" s="18"/>
      <c r="D83" s="19"/>
      <c r="E83" s="20"/>
      <c r="F83" s="20">
        <v>2044455</v>
      </c>
      <c r="G83" s="20"/>
      <c r="H83" s="20"/>
      <c r="I83" s="20">
        <v>2044455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2044455</v>
      </c>
      <c r="W83" s="20"/>
      <c r="X83" s="20"/>
      <c r="Y83" s="19"/>
      <c r="Z83" s="22"/>
    </row>
    <row r="84" spans="1:26" ht="13.5" hidden="1">
      <c r="A84" s="39" t="s">
        <v>111</v>
      </c>
      <c r="B84" s="27">
        <v>19409971</v>
      </c>
      <c r="C84" s="27"/>
      <c r="D84" s="28">
        <v>14517000</v>
      </c>
      <c r="E84" s="29"/>
      <c r="F84" s="29">
        <v>138737</v>
      </c>
      <c r="G84" s="29">
        <v>69082</v>
      </c>
      <c r="H84" s="29">
        <v>106656</v>
      </c>
      <c r="I84" s="29">
        <v>314475</v>
      </c>
      <c r="J84" s="29">
        <v>265138</v>
      </c>
      <c r="K84" s="29">
        <v>196258</v>
      </c>
      <c r="L84" s="29">
        <v>61838</v>
      </c>
      <c r="M84" s="29">
        <v>523234</v>
      </c>
      <c r="N84" s="29">
        <v>82960</v>
      </c>
      <c r="O84" s="29">
        <v>110506</v>
      </c>
      <c r="P84" s="29">
        <v>74657</v>
      </c>
      <c r="Q84" s="29">
        <v>268123</v>
      </c>
      <c r="R84" s="29"/>
      <c r="S84" s="29"/>
      <c r="T84" s="29"/>
      <c r="U84" s="29"/>
      <c r="V84" s="29">
        <v>1105832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76797103</v>
      </c>
      <c r="C5" s="18">
        <v>0</v>
      </c>
      <c r="D5" s="58">
        <v>84461230</v>
      </c>
      <c r="E5" s="59">
        <v>83017669</v>
      </c>
      <c r="F5" s="59">
        <v>6537345</v>
      </c>
      <c r="G5" s="59">
        <v>7060145</v>
      </c>
      <c r="H5" s="59">
        <v>7094851</v>
      </c>
      <c r="I5" s="59">
        <v>20692341</v>
      </c>
      <c r="J5" s="59">
        <v>6399544</v>
      </c>
      <c r="K5" s="59">
        <v>6127712</v>
      </c>
      <c r="L5" s="59">
        <v>6628998</v>
      </c>
      <c r="M5" s="59">
        <v>19156254</v>
      </c>
      <c r="N5" s="59">
        <v>5359993</v>
      </c>
      <c r="O5" s="59">
        <v>7204352</v>
      </c>
      <c r="P5" s="59">
        <v>5268279</v>
      </c>
      <c r="Q5" s="59">
        <v>17832624</v>
      </c>
      <c r="R5" s="59">
        <v>0</v>
      </c>
      <c r="S5" s="59">
        <v>0</v>
      </c>
      <c r="T5" s="59">
        <v>0</v>
      </c>
      <c r="U5" s="59">
        <v>0</v>
      </c>
      <c r="V5" s="59">
        <v>57681219</v>
      </c>
      <c r="W5" s="59">
        <v>91844154</v>
      </c>
      <c r="X5" s="59">
        <v>-34162935</v>
      </c>
      <c r="Y5" s="60">
        <v>-37.2</v>
      </c>
      <c r="Z5" s="61">
        <v>83017669</v>
      </c>
    </row>
    <row r="6" spans="1:26" ht="13.5">
      <c r="A6" s="57" t="s">
        <v>32</v>
      </c>
      <c r="B6" s="18">
        <v>261919438</v>
      </c>
      <c r="C6" s="18">
        <v>0</v>
      </c>
      <c r="D6" s="58">
        <v>353988294</v>
      </c>
      <c r="E6" s="59">
        <v>313210973</v>
      </c>
      <c r="F6" s="59">
        <v>25776399</v>
      </c>
      <c r="G6" s="59">
        <v>25860387</v>
      </c>
      <c r="H6" s="59">
        <v>29008266</v>
      </c>
      <c r="I6" s="59">
        <v>80645052</v>
      </c>
      <c r="J6" s="59">
        <v>13074452</v>
      </c>
      <c r="K6" s="59">
        <v>22006724</v>
      </c>
      <c r="L6" s="59">
        <v>20295251</v>
      </c>
      <c r="M6" s="59">
        <v>55376427</v>
      </c>
      <c r="N6" s="59">
        <v>21874871</v>
      </c>
      <c r="O6" s="59">
        <v>28507998</v>
      </c>
      <c r="P6" s="59">
        <v>20313787</v>
      </c>
      <c r="Q6" s="59">
        <v>70696656</v>
      </c>
      <c r="R6" s="59">
        <v>0</v>
      </c>
      <c r="S6" s="59">
        <v>0</v>
      </c>
      <c r="T6" s="59">
        <v>0</v>
      </c>
      <c r="U6" s="59">
        <v>0</v>
      </c>
      <c r="V6" s="59">
        <v>206718135</v>
      </c>
      <c r="W6" s="59">
        <v>232727535</v>
      </c>
      <c r="X6" s="59">
        <v>-26009400</v>
      </c>
      <c r="Y6" s="60">
        <v>-11.18</v>
      </c>
      <c r="Z6" s="61">
        <v>313210973</v>
      </c>
    </row>
    <row r="7" spans="1:26" ht="13.5">
      <c r="A7" s="57" t="s">
        <v>33</v>
      </c>
      <c r="B7" s="18">
        <v>1522469</v>
      </c>
      <c r="C7" s="18">
        <v>0</v>
      </c>
      <c r="D7" s="58">
        <v>1400000</v>
      </c>
      <c r="E7" s="59">
        <v>1400000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4265703</v>
      </c>
      <c r="X7" s="59">
        <v>-4265703</v>
      </c>
      <c r="Y7" s="60">
        <v>-100</v>
      </c>
      <c r="Z7" s="61">
        <v>1400000</v>
      </c>
    </row>
    <row r="8" spans="1:26" ht="13.5">
      <c r="A8" s="57" t="s">
        <v>34</v>
      </c>
      <c r="B8" s="18">
        <v>173558977</v>
      </c>
      <c r="C8" s="18">
        <v>0</v>
      </c>
      <c r="D8" s="58">
        <v>169751000</v>
      </c>
      <c r="E8" s="59">
        <v>163751000</v>
      </c>
      <c r="F8" s="59">
        <v>76149000</v>
      </c>
      <c r="G8" s="59">
        <v>250000</v>
      </c>
      <c r="H8" s="59">
        <v>6000000</v>
      </c>
      <c r="I8" s="59">
        <v>82399000</v>
      </c>
      <c r="J8" s="59">
        <v>0</v>
      </c>
      <c r="K8" s="59">
        <v>10450000</v>
      </c>
      <c r="L8" s="59">
        <v>54499000</v>
      </c>
      <c r="M8" s="59">
        <v>64949000</v>
      </c>
      <c r="N8" s="59">
        <v>0</v>
      </c>
      <c r="O8" s="59">
        <v>300000</v>
      </c>
      <c r="P8" s="59">
        <v>56097000</v>
      </c>
      <c r="Q8" s="59">
        <v>56397000</v>
      </c>
      <c r="R8" s="59">
        <v>0</v>
      </c>
      <c r="S8" s="59">
        <v>0</v>
      </c>
      <c r="T8" s="59">
        <v>0</v>
      </c>
      <c r="U8" s="59">
        <v>0</v>
      </c>
      <c r="V8" s="59">
        <v>203745000</v>
      </c>
      <c r="W8" s="59">
        <v>165510000</v>
      </c>
      <c r="X8" s="59">
        <v>38235000</v>
      </c>
      <c r="Y8" s="60">
        <v>23.1</v>
      </c>
      <c r="Z8" s="61">
        <v>163751000</v>
      </c>
    </row>
    <row r="9" spans="1:26" ht="13.5">
      <c r="A9" s="57" t="s">
        <v>35</v>
      </c>
      <c r="B9" s="18">
        <v>48308935</v>
      </c>
      <c r="C9" s="18">
        <v>0</v>
      </c>
      <c r="D9" s="58">
        <v>74569309</v>
      </c>
      <c r="E9" s="59">
        <v>57410224</v>
      </c>
      <c r="F9" s="59">
        <v>1119243</v>
      </c>
      <c r="G9" s="59">
        <v>1016173</v>
      </c>
      <c r="H9" s="59">
        <v>1276131</v>
      </c>
      <c r="I9" s="59">
        <v>3411547</v>
      </c>
      <c r="J9" s="59">
        <v>873507</v>
      </c>
      <c r="K9" s="59">
        <v>839803</v>
      </c>
      <c r="L9" s="59">
        <v>976687</v>
      </c>
      <c r="M9" s="59">
        <v>2689997</v>
      </c>
      <c r="N9" s="59">
        <v>1015953</v>
      </c>
      <c r="O9" s="59">
        <v>4428133</v>
      </c>
      <c r="P9" s="59">
        <v>3014993</v>
      </c>
      <c r="Q9" s="59">
        <v>8459079</v>
      </c>
      <c r="R9" s="59">
        <v>0</v>
      </c>
      <c r="S9" s="59">
        <v>0</v>
      </c>
      <c r="T9" s="59">
        <v>0</v>
      </c>
      <c r="U9" s="59">
        <v>0</v>
      </c>
      <c r="V9" s="59">
        <v>14560623</v>
      </c>
      <c r="W9" s="59">
        <v>73937619</v>
      </c>
      <c r="X9" s="59">
        <v>-59376996</v>
      </c>
      <c r="Y9" s="60">
        <v>-80.31</v>
      </c>
      <c r="Z9" s="61">
        <v>57410224</v>
      </c>
    </row>
    <row r="10" spans="1:26" ht="25.5">
      <c r="A10" s="62" t="s">
        <v>98</v>
      </c>
      <c r="B10" s="63">
        <f>SUM(B5:B9)</f>
        <v>562106922</v>
      </c>
      <c r="C10" s="63">
        <f>SUM(C5:C9)</f>
        <v>0</v>
      </c>
      <c r="D10" s="64">
        <f aca="true" t="shared" si="0" ref="D10:Z10">SUM(D5:D9)</f>
        <v>684169833</v>
      </c>
      <c r="E10" s="65">
        <f t="shared" si="0"/>
        <v>618789866</v>
      </c>
      <c r="F10" s="65">
        <f t="shared" si="0"/>
        <v>109581987</v>
      </c>
      <c r="G10" s="65">
        <f t="shared" si="0"/>
        <v>34186705</v>
      </c>
      <c r="H10" s="65">
        <f t="shared" si="0"/>
        <v>43379248</v>
      </c>
      <c r="I10" s="65">
        <f t="shared" si="0"/>
        <v>187147940</v>
      </c>
      <c r="J10" s="65">
        <f t="shared" si="0"/>
        <v>20347503</v>
      </c>
      <c r="K10" s="65">
        <f t="shared" si="0"/>
        <v>39424239</v>
      </c>
      <c r="L10" s="65">
        <f t="shared" si="0"/>
        <v>82399936</v>
      </c>
      <c r="M10" s="65">
        <f t="shared" si="0"/>
        <v>142171678</v>
      </c>
      <c r="N10" s="65">
        <f t="shared" si="0"/>
        <v>28250817</v>
      </c>
      <c r="O10" s="65">
        <f t="shared" si="0"/>
        <v>40440483</v>
      </c>
      <c r="P10" s="65">
        <f t="shared" si="0"/>
        <v>84694059</v>
      </c>
      <c r="Q10" s="65">
        <f t="shared" si="0"/>
        <v>153385359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482704977</v>
      </c>
      <c r="W10" s="65">
        <f t="shared" si="0"/>
        <v>568285011</v>
      </c>
      <c r="X10" s="65">
        <f t="shared" si="0"/>
        <v>-85580034</v>
      </c>
      <c r="Y10" s="66">
        <f>+IF(W10&lt;&gt;0,(X10/W10)*100,0)</f>
        <v>-15.059350914324925</v>
      </c>
      <c r="Z10" s="67">
        <f t="shared" si="0"/>
        <v>618789866</v>
      </c>
    </row>
    <row r="11" spans="1:26" ht="13.5">
      <c r="A11" s="57" t="s">
        <v>36</v>
      </c>
      <c r="B11" s="18">
        <v>186763715</v>
      </c>
      <c r="C11" s="18">
        <v>0</v>
      </c>
      <c r="D11" s="58">
        <v>204626381</v>
      </c>
      <c r="E11" s="59">
        <v>204532201</v>
      </c>
      <c r="F11" s="59">
        <v>8135230</v>
      </c>
      <c r="G11" s="59">
        <v>2180670</v>
      </c>
      <c r="H11" s="59">
        <v>6138598</v>
      </c>
      <c r="I11" s="59">
        <v>16454498</v>
      </c>
      <c r="J11" s="59">
        <v>7609802</v>
      </c>
      <c r="K11" s="59">
        <v>72205837</v>
      </c>
      <c r="L11" s="59">
        <v>36348255</v>
      </c>
      <c r="M11" s="59">
        <v>116163894</v>
      </c>
      <c r="N11" s="59">
        <v>17070059</v>
      </c>
      <c r="O11" s="59">
        <v>18505283</v>
      </c>
      <c r="P11" s="59">
        <v>16447504</v>
      </c>
      <c r="Q11" s="59">
        <v>52022846</v>
      </c>
      <c r="R11" s="59">
        <v>0</v>
      </c>
      <c r="S11" s="59">
        <v>0</v>
      </c>
      <c r="T11" s="59">
        <v>0</v>
      </c>
      <c r="U11" s="59">
        <v>0</v>
      </c>
      <c r="V11" s="59">
        <v>184641238</v>
      </c>
      <c r="W11" s="59">
        <v>154092285</v>
      </c>
      <c r="X11" s="59">
        <v>30548953</v>
      </c>
      <c r="Y11" s="60">
        <v>19.83</v>
      </c>
      <c r="Z11" s="61">
        <v>204532201</v>
      </c>
    </row>
    <row r="12" spans="1:26" ht="13.5">
      <c r="A12" s="57" t="s">
        <v>37</v>
      </c>
      <c r="B12" s="18">
        <v>11443395</v>
      </c>
      <c r="C12" s="18">
        <v>0</v>
      </c>
      <c r="D12" s="58">
        <v>13300000</v>
      </c>
      <c r="E12" s="59">
        <v>13300000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4458918</v>
      </c>
      <c r="L12" s="59">
        <v>2224059</v>
      </c>
      <c r="M12" s="59">
        <v>6682977</v>
      </c>
      <c r="N12" s="59">
        <v>1409159</v>
      </c>
      <c r="O12" s="59">
        <v>1199759</v>
      </c>
      <c r="P12" s="59">
        <v>1199459</v>
      </c>
      <c r="Q12" s="59">
        <v>3808377</v>
      </c>
      <c r="R12" s="59">
        <v>0</v>
      </c>
      <c r="S12" s="59">
        <v>0</v>
      </c>
      <c r="T12" s="59">
        <v>0</v>
      </c>
      <c r="U12" s="59">
        <v>0</v>
      </c>
      <c r="V12" s="59">
        <v>10491354</v>
      </c>
      <c r="W12" s="59">
        <v>4057650</v>
      </c>
      <c r="X12" s="59">
        <v>6433704</v>
      </c>
      <c r="Y12" s="60">
        <v>158.56</v>
      </c>
      <c r="Z12" s="61">
        <v>13300000</v>
      </c>
    </row>
    <row r="13" spans="1:26" ht="13.5">
      <c r="A13" s="57" t="s">
        <v>99</v>
      </c>
      <c r="B13" s="18">
        <v>66234822</v>
      </c>
      <c r="C13" s="18">
        <v>0</v>
      </c>
      <c r="D13" s="58">
        <v>65550000</v>
      </c>
      <c r="E13" s="59">
        <v>65550000</v>
      </c>
      <c r="F13" s="59">
        <v>0</v>
      </c>
      <c r="G13" s="59">
        <v>191100</v>
      </c>
      <c r="H13" s="59">
        <v>0</v>
      </c>
      <c r="I13" s="59">
        <v>191100</v>
      </c>
      <c r="J13" s="59">
        <v>6720536</v>
      </c>
      <c r="K13" s="59">
        <v>1849046</v>
      </c>
      <c r="L13" s="59">
        <v>929820</v>
      </c>
      <c r="M13" s="59">
        <v>9499402</v>
      </c>
      <c r="N13" s="59">
        <v>0</v>
      </c>
      <c r="O13" s="59">
        <v>-9686257</v>
      </c>
      <c r="P13" s="59">
        <v>640473</v>
      </c>
      <c r="Q13" s="59">
        <v>-9045784</v>
      </c>
      <c r="R13" s="59">
        <v>0</v>
      </c>
      <c r="S13" s="59">
        <v>0</v>
      </c>
      <c r="T13" s="59">
        <v>0</v>
      </c>
      <c r="U13" s="59">
        <v>0</v>
      </c>
      <c r="V13" s="59">
        <v>644718</v>
      </c>
      <c r="W13" s="59">
        <v>49162500</v>
      </c>
      <c r="X13" s="59">
        <v>-48517782</v>
      </c>
      <c r="Y13" s="60">
        <v>-98.69</v>
      </c>
      <c r="Z13" s="61">
        <v>65550000</v>
      </c>
    </row>
    <row r="14" spans="1:26" ht="13.5">
      <c r="A14" s="57" t="s">
        <v>38</v>
      </c>
      <c r="B14" s="18">
        <v>106579869</v>
      </c>
      <c r="C14" s="18">
        <v>0</v>
      </c>
      <c r="D14" s="58">
        <v>104850194</v>
      </c>
      <c r="E14" s="59">
        <v>0</v>
      </c>
      <c r="F14" s="59">
        <v>100000</v>
      </c>
      <c r="G14" s="59">
        <v>139350</v>
      </c>
      <c r="H14" s="59">
        <v>424196</v>
      </c>
      <c r="I14" s="59">
        <v>663546</v>
      </c>
      <c r="J14" s="59">
        <v>100000</v>
      </c>
      <c r="K14" s="59">
        <v>875</v>
      </c>
      <c r="L14" s="59">
        <v>600000</v>
      </c>
      <c r="M14" s="59">
        <v>700875</v>
      </c>
      <c r="N14" s="59">
        <v>100000</v>
      </c>
      <c r="O14" s="59">
        <v>505</v>
      </c>
      <c r="P14" s="59">
        <v>-699699</v>
      </c>
      <c r="Q14" s="59">
        <v>-599194</v>
      </c>
      <c r="R14" s="59">
        <v>0</v>
      </c>
      <c r="S14" s="59">
        <v>0</v>
      </c>
      <c r="T14" s="59">
        <v>0</v>
      </c>
      <c r="U14" s="59">
        <v>0</v>
      </c>
      <c r="V14" s="59">
        <v>765227</v>
      </c>
      <c r="W14" s="59">
        <v>108000000</v>
      </c>
      <c r="X14" s="59">
        <v>-107234773</v>
      </c>
      <c r="Y14" s="60">
        <v>-99.29</v>
      </c>
      <c r="Z14" s="61">
        <v>0</v>
      </c>
    </row>
    <row r="15" spans="1:26" ht="13.5">
      <c r="A15" s="57" t="s">
        <v>39</v>
      </c>
      <c r="B15" s="18">
        <v>237779702</v>
      </c>
      <c r="C15" s="18">
        <v>0</v>
      </c>
      <c r="D15" s="58">
        <v>180546200</v>
      </c>
      <c r="E15" s="59">
        <v>189086200</v>
      </c>
      <c r="F15" s="59">
        <v>2200000</v>
      </c>
      <c r="G15" s="59">
        <v>2200000</v>
      </c>
      <c r="H15" s="59">
        <v>2307732</v>
      </c>
      <c r="I15" s="59">
        <v>6707732</v>
      </c>
      <c r="J15" s="59">
        <v>2278641</v>
      </c>
      <c r="K15" s="59">
        <v>10243180</v>
      </c>
      <c r="L15" s="59">
        <v>20582138</v>
      </c>
      <c r="M15" s="59">
        <v>33103959</v>
      </c>
      <c r="N15" s="59">
        <v>7455831</v>
      </c>
      <c r="O15" s="59">
        <v>3035362</v>
      </c>
      <c r="P15" s="59">
        <v>15518439</v>
      </c>
      <c r="Q15" s="59">
        <v>26009632</v>
      </c>
      <c r="R15" s="59">
        <v>0</v>
      </c>
      <c r="S15" s="59">
        <v>0</v>
      </c>
      <c r="T15" s="59">
        <v>0</v>
      </c>
      <c r="U15" s="59">
        <v>0</v>
      </c>
      <c r="V15" s="59">
        <v>65821323</v>
      </c>
      <c r="W15" s="59">
        <v>182012526</v>
      </c>
      <c r="X15" s="59">
        <v>-116191203</v>
      </c>
      <c r="Y15" s="60">
        <v>-63.84</v>
      </c>
      <c r="Z15" s="61">
        <v>189086200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36509418</v>
      </c>
      <c r="X16" s="59">
        <v>-36509418</v>
      </c>
      <c r="Y16" s="60">
        <v>-100</v>
      </c>
      <c r="Z16" s="61">
        <v>0</v>
      </c>
    </row>
    <row r="17" spans="1:26" ht="13.5">
      <c r="A17" s="57" t="s">
        <v>41</v>
      </c>
      <c r="B17" s="18">
        <v>218257115</v>
      </c>
      <c r="C17" s="18">
        <v>0</v>
      </c>
      <c r="D17" s="58">
        <v>216197809</v>
      </c>
      <c r="E17" s="59">
        <v>224604297</v>
      </c>
      <c r="F17" s="59">
        <v>1950065</v>
      </c>
      <c r="G17" s="59">
        <v>5445565</v>
      </c>
      <c r="H17" s="59">
        <v>10694544</v>
      </c>
      <c r="I17" s="59">
        <v>18090174</v>
      </c>
      <c r="J17" s="59">
        <v>11936961</v>
      </c>
      <c r="K17" s="59">
        <v>8426274</v>
      </c>
      <c r="L17" s="59">
        <v>12922358</v>
      </c>
      <c r="M17" s="59">
        <v>33285593</v>
      </c>
      <c r="N17" s="59">
        <v>3387289</v>
      </c>
      <c r="O17" s="59">
        <v>8457632</v>
      </c>
      <c r="P17" s="59">
        <v>9796138</v>
      </c>
      <c r="Q17" s="59">
        <v>21641059</v>
      </c>
      <c r="R17" s="59">
        <v>0</v>
      </c>
      <c r="S17" s="59">
        <v>0</v>
      </c>
      <c r="T17" s="59">
        <v>0</v>
      </c>
      <c r="U17" s="59">
        <v>0</v>
      </c>
      <c r="V17" s="59">
        <v>73016826</v>
      </c>
      <c r="W17" s="59">
        <v>107320194</v>
      </c>
      <c r="X17" s="59">
        <v>-34303368</v>
      </c>
      <c r="Y17" s="60">
        <v>-31.96</v>
      </c>
      <c r="Z17" s="61">
        <v>224604297</v>
      </c>
    </row>
    <row r="18" spans="1:26" ht="13.5">
      <c r="A18" s="69" t="s">
        <v>42</v>
      </c>
      <c r="B18" s="70">
        <f>SUM(B11:B17)</f>
        <v>827058618</v>
      </c>
      <c r="C18" s="70">
        <f>SUM(C11:C17)</f>
        <v>0</v>
      </c>
      <c r="D18" s="71">
        <f aca="true" t="shared" si="1" ref="D18:Z18">SUM(D11:D17)</f>
        <v>785070584</v>
      </c>
      <c r="E18" s="72">
        <f t="shared" si="1"/>
        <v>697072698</v>
      </c>
      <c r="F18" s="72">
        <f t="shared" si="1"/>
        <v>12385295</v>
      </c>
      <c r="G18" s="72">
        <f t="shared" si="1"/>
        <v>10156685</v>
      </c>
      <c r="H18" s="72">
        <f t="shared" si="1"/>
        <v>19565070</v>
      </c>
      <c r="I18" s="72">
        <f t="shared" si="1"/>
        <v>42107050</v>
      </c>
      <c r="J18" s="72">
        <f t="shared" si="1"/>
        <v>28645940</v>
      </c>
      <c r="K18" s="72">
        <f t="shared" si="1"/>
        <v>97184130</v>
      </c>
      <c r="L18" s="72">
        <f t="shared" si="1"/>
        <v>73606630</v>
      </c>
      <c r="M18" s="72">
        <f t="shared" si="1"/>
        <v>199436700</v>
      </c>
      <c r="N18" s="72">
        <f t="shared" si="1"/>
        <v>29422338</v>
      </c>
      <c r="O18" s="72">
        <f t="shared" si="1"/>
        <v>21512284</v>
      </c>
      <c r="P18" s="72">
        <f t="shared" si="1"/>
        <v>42902314</v>
      </c>
      <c r="Q18" s="72">
        <f t="shared" si="1"/>
        <v>93836936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335380686</v>
      </c>
      <c r="W18" s="72">
        <f t="shared" si="1"/>
        <v>641154573</v>
      </c>
      <c r="X18" s="72">
        <f t="shared" si="1"/>
        <v>-305773887</v>
      </c>
      <c r="Y18" s="66">
        <f>+IF(W18&lt;&gt;0,(X18/W18)*100,0)</f>
        <v>-47.69113406916307</v>
      </c>
      <c r="Z18" s="73">
        <f t="shared" si="1"/>
        <v>697072698</v>
      </c>
    </row>
    <row r="19" spans="1:26" ht="13.5">
      <c r="A19" s="69" t="s">
        <v>43</v>
      </c>
      <c r="B19" s="74">
        <f>+B10-B18</f>
        <v>-264951696</v>
      </c>
      <c r="C19" s="74">
        <f>+C10-C18</f>
        <v>0</v>
      </c>
      <c r="D19" s="75">
        <f aca="true" t="shared" si="2" ref="D19:Z19">+D10-D18</f>
        <v>-100900751</v>
      </c>
      <c r="E19" s="76">
        <f t="shared" si="2"/>
        <v>-78282832</v>
      </c>
      <c r="F19" s="76">
        <f t="shared" si="2"/>
        <v>97196692</v>
      </c>
      <c r="G19" s="76">
        <f t="shared" si="2"/>
        <v>24030020</v>
      </c>
      <c r="H19" s="76">
        <f t="shared" si="2"/>
        <v>23814178</v>
      </c>
      <c r="I19" s="76">
        <f t="shared" si="2"/>
        <v>145040890</v>
      </c>
      <c r="J19" s="76">
        <f t="shared" si="2"/>
        <v>-8298437</v>
      </c>
      <c r="K19" s="76">
        <f t="shared" si="2"/>
        <v>-57759891</v>
      </c>
      <c r="L19" s="76">
        <f t="shared" si="2"/>
        <v>8793306</v>
      </c>
      <c r="M19" s="76">
        <f t="shared" si="2"/>
        <v>-57265022</v>
      </c>
      <c r="N19" s="76">
        <f t="shared" si="2"/>
        <v>-1171521</v>
      </c>
      <c r="O19" s="76">
        <f t="shared" si="2"/>
        <v>18928199</v>
      </c>
      <c r="P19" s="76">
        <f t="shared" si="2"/>
        <v>41791745</v>
      </c>
      <c r="Q19" s="76">
        <f t="shared" si="2"/>
        <v>59548423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147324291</v>
      </c>
      <c r="W19" s="76">
        <f>IF(E10=E18,0,W10-W18)</f>
        <v>-72869562</v>
      </c>
      <c r="X19" s="76">
        <f t="shared" si="2"/>
        <v>220193853</v>
      </c>
      <c r="Y19" s="77">
        <f>+IF(W19&lt;&gt;0,(X19/W19)*100,0)</f>
        <v>-302.1753486044008</v>
      </c>
      <c r="Z19" s="78">
        <f t="shared" si="2"/>
        <v>-78282832</v>
      </c>
    </row>
    <row r="20" spans="1:26" ht="13.5">
      <c r="A20" s="57" t="s">
        <v>44</v>
      </c>
      <c r="B20" s="18">
        <v>63035325</v>
      </c>
      <c r="C20" s="18">
        <v>0</v>
      </c>
      <c r="D20" s="58">
        <v>90078000</v>
      </c>
      <c r="E20" s="59">
        <v>110178000</v>
      </c>
      <c r="F20" s="59">
        <v>17000000</v>
      </c>
      <c r="G20" s="59">
        <v>2800000</v>
      </c>
      <c r="H20" s="59">
        <v>0</v>
      </c>
      <c r="I20" s="59">
        <v>19800000</v>
      </c>
      <c r="J20" s="59">
        <v>20020929</v>
      </c>
      <c r="K20" s="59">
        <v>0</v>
      </c>
      <c r="L20" s="59">
        <v>12048000</v>
      </c>
      <c r="M20" s="59">
        <v>32068929</v>
      </c>
      <c r="N20" s="59">
        <v>0</v>
      </c>
      <c r="O20" s="59">
        <v>0</v>
      </c>
      <c r="P20" s="59">
        <v>18000000</v>
      </c>
      <c r="Q20" s="59">
        <v>18000000</v>
      </c>
      <c r="R20" s="59">
        <v>0</v>
      </c>
      <c r="S20" s="59">
        <v>0</v>
      </c>
      <c r="T20" s="59">
        <v>0</v>
      </c>
      <c r="U20" s="59">
        <v>0</v>
      </c>
      <c r="V20" s="59">
        <v>69868929</v>
      </c>
      <c r="W20" s="59">
        <v>72058500</v>
      </c>
      <c r="X20" s="59">
        <v>-2189571</v>
      </c>
      <c r="Y20" s="60">
        <v>-3.04</v>
      </c>
      <c r="Z20" s="61">
        <v>110178000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-201916371</v>
      </c>
      <c r="C22" s="85">
        <f>SUM(C19:C21)</f>
        <v>0</v>
      </c>
      <c r="D22" s="86">
        <f aca="true" t="shared" si="3" ref="D22:Z22">SUM(D19:D21)</f>
        <v>-10822751</v>
      </c>
      <c r="E22" s="87">
        <f t="shared" si="3"/>
        <v>31895168</v>
      </c>
      <c r="F22" s="87">
        <f t="shared" si="3"/>
        <v>114196692</v>
      </c>
      <c r="G22" s="87">
        <f t="shared" si="3"/>
        <v>26830020</v>
      </c>
      <c r="H22" s="87">
        <f t="shared" si="3"/>
        <v>23814178</v>
      </c>
      <c r="I22" s="87">
        <f t="shared" si="3"/>
        <v>164840890</v>
      </c>
      <c r="J22" s="87">
        <f t="shared" si="3"/>
        <v>11722492</v>
      </c>
      <c r="K22" s="87">
        <f t="shared" si="3"/>
        <v>-57759891</v>
      </c>
      <c r="L22" s="87">
        <f t="shared" si="3"/>
        <v>20841306</v>
      </c>
      <c r="M22" s="87">
        <f t="shared" si="3"/>
        <v>-25196093</v>
      </c>
      <c r="N22" s="87">
        <f t="shared" si="3"/>
        <v>-1171521</v>
      </c>
      <c r="O22" s="87">
        <f t="shared" si="3"/>
        <v>18928199</v>
      </c>
      <c r="P22" s="87">
        <f t="shared" si="3"/>
        <v>59791745</v>
      </c>
      <c r="Q22" s="87">
        <f t="shared" si="3"/>
        <v>77548423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217193220</v>
      </c>
      <c r="W22" s="87">
        <f t="shared" si="3"/>
        <v>-811062</v>
      </c>
      <c r="X22" s="87">
        <f t="shared" si="3"/>
        <v>218004282</v>
      </c>
      <c r="Y22" s="88">
        <f>+IF(W22&lt;&gt;0,(X22/W22)*100,0)</f>
        <v>-26878.86770678444</v>
      </c>
      <c r="Z22" s="89">
        <f t="shared" si="3"/>
        <v>31895168</v>
      </c>
    </row>
    <row r="23" spans="1:26" ht="13.5">
      <c r="A23" s="90" t="s">
        <v>45</v>
      </c>
      <c r="B23" s="18">
        <v>10264089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-191652282</v>
      </c>
      <c r="C24" s="74">
        <f>SUM(C22:C23)</f>
        <v>0</v>
      </c>
      <c r="D24" s="75">
        <f aca="true" t="shared" si="4" ref="D24:Z24">SUM(D22:D23)</f>
        <v>-10822751</v>
      </c>
      <c r="E24" s="76">
        <f t="shared" si="4"/>
        <v>31895168</v>
      </c>
      <c r="F24" s="76">
        <f t="shared" si="4"/>
        <v>114196692</v>
      </c>
      <c r="G24" s="76">
        <f t="shared" si="4"/>
        <v>26830020</v>
      </c>
      <c r="H24" s="76">
        <f t="shared" si="4"/>
        <v>23814178</v>
      </c>
      <c r="I24" s="76">
        <f t="shared" si="4"/>
        <v>164840890</v>
      </c>
      <c r="J24" s="76">
        <f t="shared" si="4"/>
        <v>11722492</v>
      </c>
      <c r="K24" s="76">
        <f t="shared" si="4"/>
        <v>-57759891</v>
      </c>
      <c r="L24" s="76">
        <f t="shared" si="4"/>
        <v>20841306</v>
      </c>
      <c r="M24" s="76">
        <f t="shared" si="4"/>
        <v>-25196093</v>
      </c>
      <c r="N24" s="76">
        <f t="shared" si="4"/>
        <v>-1171521</v>
      </c>
      <c r="O24" s="76">
        <f t="shared" si="4"/>
        <v>18928199</v>
      </c>
      <c r="P24" s="76">
        <f t="shared" si="4"/>
        <v>59791745</v>
      </c>
      <c r="Q24" s="76">
        <f t="shared" si="4"/>
        <v>77548423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217193220</v>
      </c>
      <c r="W24" s="76">
        <f t="shared" si="4"/>
        <v>-811062</v>
      </c>
      <c r="X24" s="76">
        <f t="shared" si="4"/>
        <v>218004282</v>
      </c>
      <c r="Y24" s="77">
        <f>+IF(W24&lt;&gt;0,(X24/W24)*100,0)</f>
        <v>-26878.86770678444</v>
      </c>
      <c r="Z24" s="78">
        <f t="shared" si="4"/>
        <v>31895168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121775641</v>
      </c>
      <c r="C27" s="21">
        <v>0</v>
      </c>
      <c r="D27" s="98">
        <v>90078001</v>
      </c>
      <c r="E27" s="99">
        <v>125048001</v>
      </c>
      <c r="F27" s="99">
        <v>790681</v>
      </c>
      <c r="G27" s="99">
        <v>5592537</v>
      </c>
      <c r="H27" s="99">
        <v>860340</v>
      </c>
      <c r="I27" s="99">
        <v>7243558</v>
      </c>
      <c r="J27" s="99">
        <v>3381936</v>
      </c>
      <c r="K27" s="99">
        <v>43356</v>
      </c>
      <c r="L27" s="99">
        <v>12762049</v>
      </c>
      <c r="M27" s="99">
        <v>16187341</v>
      </c>
      <c r="N27" s="99">
        <v>7110391</v>
      </c>
      <c r="O27" s="99">
        <v>6023326</v>
      </c>
      <c r="P27" s="99">
        <v>13901949</v>
      </c>
      <c r="Q27" s="99">
        <v>27035666</v>
      </c>
      <c r="R27" s="99">
        <v>0</v>
      </c>
      <c r="S27" s="99">
        <v>0</v>
      </c>
      <c r="T27" s="99">
        <v>0</v>
      </c>
      <c r="U27" s="99">
        <v>0</v>
      </c>
      <c r="V27" s="99">
        <v>50466565</v>
      </c>
      <c r="W27" s="99">
        <v>93786001</v>
      </c>
      <c r="X27" s="99">
        <v>-43319436</v>
      </c>
      <c r="Y27" s="100">
        <v>-46.19</v>
      </c>
      <c r="Z27" s="101">
        <v>125048001</v>
      </c>
    </row>
    <row r="28" spans="1:26" ht="13.5">
      <c r="A28" s="102" t="s">
        <v>44</v>
      </c>
      <c r="B28" s="18">
        <v>115908334</v>
      </c>
      <c r="C28" s="18">
        <v>0</v>
      </c>
      <c r="D28" s="58">
        <v>90078001</v>
      </c>
      <c r="E28" s="59">
        <v>118028001</v>
      </c>
      <c r="F28" s="59">
        <v>790681</v>
      </c>
      <c r="G28" s="59">
        <v>5592537</v>
      </c>
      <c r="H28" s="59">
        <v>860340</v>
      </c>
      <c r="I28" s="59">
        <v>7243558</v>
      </c>
      <c r="J28" s="59">
        <v>3381936</v>
      </c>
      <c r="K28" s="59">
        <v>43356</v>
      </c>
      <c r="L28" s="59">
        <v>12762049</v>
      </c>
      <c r="M28" s="59">
        <v>16187341</v>
      </c>
      <c r="N28" s="59">
        <v>7110391</v>
      </c>
      <c r="O28" s="59">
        <v>6023326</v>
      </c>
      <c r="P28" s="59">
        <v>13901949</v>
      </c>
      <c r="Q28" s="59">
        <v>27035666</v>
      </c>
      <c r="R28" s="59">
        <v>0</v>
      </c>
      <c r="S28" s="59">
        <v>0</v>
      </c>
      <c r="T28" s="59">
        <v>0</v>
      </c>
      <c r="U28" s="59">
        <v>0</v>
      </c>
      <c r="V28" s="59">
        <v>50466565</v>
      </c>
      <c r="W28" s="59">
        <v>88521001</v>
      </c>
      <c r="X28" s="59">
        <v>-38054436</v>
      </c>
      <c r="Y28" s="60">
        <v>-42.99</v>
      </c>
      <c r="Z28" s="61">
        <v>118028001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5867307</v>
      </c>
      <c r="C31" s="18">
        <v>0</v>
      </c>
      <c r="D31" s="58">
        <v>0</v>
      </c>
      <c r="E31" s="59">
        <v>7020000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5265000</v>
      </c>
      <c r="X31" s="59">
        <v>-5265000</v>
      </c>
      <c r="Y31" s="60">
        <v>-100</v>
      </c>
      <c r="Z31" s="61">
        <v>7020000</v>
      </c>
    </row>
    <row r="32" spans="1:26" ht="13.5">
      <c r="A32" s="69" t="s">
        <v>50</v>
      </c>
      <c r="B32" s="21">
        <f>SUM(B28:B31)</f>
        <v>121775641</v>
      </c>
      <c r="C32" s="21">
        <f>SUM(C28:C31)</f>
        <v>0</v>
      </c>
      <c r="D32" s="98">
        <f aca="true" t="shared" si="5" ref="D32:Z32">SUM(D28:D31)</f>
        <v>90078001</v>
      </c>
      <c r="E32" s="99">
        <f t="shared" si="5"/>
        <v>125048001</v>
      </c>
      <c r="F32" s="99">
        <f t="shared" si="5"/>
        <v>790681</v>
      </c>
      <c r="G32" s="99">
        <f t="shared" si="5"/>
        <v>5592537</v>
      </c>
      <c r="H32" s="99">
        <f t="shared" si="5"/>
        <v>860340</v>
      </c>
      <c r="I32" s="99">
        <f t="shared" si="5"/>
        <v>7243558</v>
      </c>
      <c r="J32" s="99">
        <f t="shared" si="5"/>
        <v>3381936</v>
      </c>
      <c r="K32" s="99">
        <f t="shared" si="5"/>
        <v>43356</v>
      </c>
      <c r="L32" s="99">
        <f t="shared" si="5"/>
        <v>12762049</v>
      </c>
      <c r="M32" s="99">
        <f t="shared" si="5"/>
        <v>16187341</v>
      </c>
      <c r="N32" s="99">
        <f t="shared" si="5"/>
        <v>7110391</v>
      </c>
      <c r="O32" s="99">
        <f t="shared" si="5"/>
        <v>6023326</v>
      </c>
      <c r="P32" s="99">
        <f t="shared" si="5"/>
        <v>13901949</v>
      </c>
      <c r="Q32" s="99">
        <f t="shared" si="5"/>
        <v>27035666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50466565</v>
      </c>
      <c r="W32" s="99">
        <f t="shared" si="5"/>
        <v>93786001</v>
      </c>
      <c r="X32" s="99">
        <f t="shared" si="5"/>
        <v>-43319436</v>
      </c>
      <c r="Y32" s="100">
        <f>+IF(W32&lt;&gt;0,(X32/W32)*100,0)</f>
        <v>-46.18966107745654</v>
      </c>
      <c r="Z32" s="101">
        <f t="shared" si="5"/>
        <v>125048001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215319097</v>
      </c>
      <c r="C35" s="18">
        <v>0</v>
      </c>
      <c r="D35" s="58">
        <v>678268268</v>
      </c>
      <c r="E35" s="59">
        <v>678268268</v>
      </c>
      <c r="F35" s="59">
        <v>70209709</v>
      </c>
      <c r="G35" s="59">
        <v>73747962</v>
      </c>
      <c r="H35" s="59">
        <v>83039102</v>
      </c>
      <c r="I35" s="59">
        <v>83039102</v>
      </c>
      <c r="J35" s="59">
        <v>88333047</v>
      </c>
      <c r="K35" s="59">
        <v>430911689</v>
      </c>
      <c r="L35" s="59">
        <v>116644242</v>
      </c>
      <c r="M35" s="59">
        <v>116644242</v>
      </c>
      <c r="N35" s="59">
        <v>119814051</v>
      </c>
      <c r="O35" s="59">
        <v>137892404</v>
      </c>
      <c r="P35" s="59">
        <v>177464049</v>
      </c>
      <c r="Q35" s="59">
        <v>177464049</v>
      </c>
      <c r="R35" s="59">
        <v>0</v>
      </c>
      <c r="S35" s="59">
        <v>0</v>
      </c>
      <c r="T35" s="59">
        <v>0</v>
      </c>
      <c r="U35" s="59">
        <v>0</v>
      </c>
      <c r="V35" s="59">
        <v>177464049</v>
      </c>
      <c r="W35" s="59">
        <v>508701201</v>
      </c>
      <c r="X35" s="59">
        <v>-331237152</v>
      </c>
      <c r="Y35" s="60">
        <v>-65.11</v>
      </c>
      <c r="Z35" s="61">
        <v>678268268</v>
      </c>
    </row>
    <row r="36" spans="1:26" ht="13.5">
      <c r="A36" s="57" t="s">
        <v>53</v>
      </c>
      <c r="B36" s="18">
        <v>914415387</v>
      </c>
      <c r="C36" s="18">
        <v>0</v>
      </c>
      <c r="D36" s="58">
        <v>896480716</v>
      </c>
      <c r="E36" s="59">
        <v>896480716</v>
      </c>
      <c r="F36" s="59">
        <v>1042281</v>
      </c>
      <c r="G36" s="59">
        <v>6634818</v>
      </c>
      <c r="H36" s="59">
        <v>7495158</v>
      </c>
      <c r="I36" s="59">
        <v>7495158</v>
      </c>
      <c r="J36" s="59">
        <v>10877094</v>
      </c>
      <c r="K36" s="59">
        <v>10920450</v>
      </c>
      <c r="L36" s="59">
        <v>23682498</v>
      </c>
      <c r="M36" s="59">
        <v>23682498</v>
      </c>
      <c r="N36" s="59">
        <v>30792890</v>
      </c>
      <c r="O36" s="59">
        <v>36816216</v>
      </c>
      <c r="P36" s="59">
        <v>50726059</v>
      </c>
      <c r="Q36" s="59">
        <v>50726059</v>
      </c>
      <c r="R36" s="59">
        <v>0</v>
      </c>
      <c r="S36" s="59">
        <v>0</v>
      </c>
      <c r="T36" s="59">
        <v>0</v>
      </c>
      <c r="U36" s="59">
        <v>0</v>
      </c>
      <c r="V36" s="59">
        <v>50726059</v>
      </c>
      <c r="W36" s="59">
        <v>672360537</v>
      </c>
      <c r="X36" s="59">
        <v>-621634478</v>
      </c>
      <c r="Y36" s="60">
        <v>-92.46</v>
      </c>
      <c r="Z36" s="61">
        <v>896480716</v>
      </c>
    </row>
    <row r="37" spans="1:26" ht="13.5">
      <c r="A37" s="57" t="s">
        <v>54</v>
      </c>
      <c r="B37" s="18">
        <v>1143059439</v>
      </c>
      <c r="C37" s="18">
        <v>0</v>
      </c>
      <c r="D37" s="58">
        <v>868282688</v>
      </c>
      <c r="E37" s="59">
        <v>868282688</v>
      </c>
      <c r="F37" s="59">
        <v>42944704</v>
      </c>
      <c r="G37" s="59">
        <v>60643933</v>
      </c>
      <c r="H37" s="59">
        <v>74119187</v>
      </c>
      <c r="I37" s="59">
        <v>74119187</v>
      </c>
      <c r="J37" s="59">
        <v>77300766</v>
      </c>
      <c r="K37" s="59">
        <v>-323081094</v>
      </c>
      <c r="L37" s="59">
        <v>-734394</v>
      </c>
      <c r="M37" s="59">
        <v>-734394</v>
      </c>
      <c r="N37" s="59">
        <v>-12186114</v>
      </c>
      <c r="O37" s="59">
        <v>-17359594</v>
      </c>
      <c r="P37" s="59">
        <v>-11049339</v>
      </c>
      <c r="Q37" s="59">
        <v>-11049339</v>
      </c>
      <c r="R37" s="59">
        <v>0</v>
      </c>
      <c r="S37" s="59">
        <v>0</v>
      </c>
      <c r="T37" s="59">
        <v>0</v>
      </c>
      <c r="U37" s="59">
        <v>0</v>
      </c>
      <c r="V37" s="59">
        <v>-11049339</v>
      </c>
      <c r="W37" s="59">
        <v>651212016</v>
      </c>
      <c r="X37" s="59">
        <v>-662261355</v>
      </c>
      <c r="Y37" s="60">
        <v>-101.7</v>
      </c>
      <c r="Z37" s="61">
        <v>868282688</v>
      </c>
    </row>
    <row r="38" spans="1:26" ht="13.5">
      <c r="A38" s="57" t="s">
        <v>55</v>
      </c>
      <c r="B38" s="18">
        <v>156698130</v>
      </c>
      <c r="C38" s="18">
        <v>0</v>
      </c>
      <c r="D38" s="58">
        <v>205257192</v>
      </c>
      <c r="E38" s="59">
        <v>205257192</v>
      </c>
      <c r="F38" s="59">
        <v>0</v>
      </c>
      <c r="G38" s="59">
        <v>0</v>
      </c>
      <c r="H38" s="59">
        <v>0</v>
      </c>
      <c r="I38" s="59">
        <v>0</v>
      </c>
      <c r="J38" s="59">
        <v>52447</v>
      </c>
      <c r="K38" s="59">
        <v>52447</v>
      </c>
      <c r="L38" s="59">
        <v>52447</v>
      </c>
      <c r="M38" s="59">
        <v>52447</v>
      </c>
      <c r="N38" s="59">
        <v>52447</v>
      </c>
      <c r="O38" s="59">
        <v>52447</v>
      </c>
      <c r="P38" s="59">
        <v>52447</v>
      </c>
      <c r="Q38" s="59">
        <v>52447</v>
      </c>
      <c r="R38" s="59">
        <v>0</v>
      </c>
      <c r="S38" s="59">
        <v>0</v>
      </c>
      <c r="T38" s="59">
        <v>0</v>
      </c>
      <c r="U38" s="59">
        <v>0</v>
      </c>
      <c r="V38" s="59">
        <v>52447</v>
      </c>
      <c r="W38" s="59">
        <v>153942894</v>
      </c>
      <c r="X38" s="59">
        <v>-153890447</v>
      </c>
      <c r="Y38" s="60">
        <v>-99.97</v>
      </c>
      <c r="Z38" s="61">
        <v>205257192</v>
      </c>
    </row>
    <row r="39" spans="1:26" ht="13.5">
      <c r="A39" s="57" t="s">
        <v>56</v>
      </c>
      <c r="B39" s="18">
        <v>-170023085</v>
      </c>
      <c r="C39" s="18">
        <v>0</v>
      </c>
      <c r="D39" s="58">
        <v>501209103</v>
      </c>
      <c r="E39" s="59">
        <v>501209103</v>
      </c>
      <c r="F39" s="59">
        <v>28307286</v>
      </c>
      <c r="G39" s="59">
        <v>19738847</v>
      </c>
      <c r="H39" s="59">
        <v>16415073</v>
      </c>
      <c r="I39" s="59">
        <v>16415073</v>
      </c>
      <c r="J39" s="59">
        <v>21856928</v>
      </c>
      <c r="K39" s="59">
        <v>764860785</v>
      </c>
      <c r="L39" s="59">
        <v>141008687</v>
      </c>
      <c r="M39" s="59">
        <v>141008687</v>
      </c>
      <c r="N39" s="59">
        <v>162740607</v>
      </c>
      <c r="O39" s="59">
        <v>192015767</v>
      </c>
      <c r="P39" s="59">
        <v>239187000</v>
      </c>
      <c r="Q39" s="59">
        <v>239187000</v>
      </c>
      <c r="R39" s="59">
        <v>0</v>
      </c>
      <c r="S39" s="59">
        <v>0</v>
      </c>
      <c r="T39" s="59">
        <v>0</v>
      </c>
      <c r="U39" s="59">
        <v>0</v>
      </c>
      <c r="V39" s="59">
        <v>239187000</v>
      </c>
      <c r="W39" s="59">
        <v>375906827</v>
      </c>
      <c r="X39" s="59">
        <v>-136719827</v>
      </c>
      <c r="Y39" s="60">
        <v>-36.37</v>
      </c>
      <c r="Z39" s="61">
        <v>501209103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74937506</v>
      </c>
      <c r="C42" s="18">
        <v>0</v>
      </c>
      <c r="D42" s="58">
        <v>115827244</v>
      </c>
      <c r="E42" s="59">
        <v>45789298</v>
      </c>
      <c r="F42" s="59">
        <v>29744860</v>
      </c>
      <c r="G42" s="59">
        <v>-11196776</v>
      </c>
      <c r="H42" s="59">
        <v>8416292</v>
      </c>
      <c r="I42" s="59">
        <v>26964376</v>
      </c>
      <c r="J42" s="59">
        <v>11858229</v>
      </c>
      <c r="K42" s="59">
        <v>5577730</v>
      </c>
      <c r="L42" s="59">
        <v>21335668</v>
      </c>
      <c r="M42" s="59">
        <v>38771627</v>
      </c>
      <c r="N42" s="59">
        <v>-2885328</v>
      </c>
      <c r="O42" s="59">
        <v>942320</v>
      </c>
      <c r="P42" s="59">
        <v>45852383</v>
      </c>
      <c r="Q42" s="59">
        <v>43909375</v>
      </c>
      <c r="R42" s="59">
        <v>0</v>
      </c>
      <c r="S42" s="59">
        <v>0</v>
      </c>
      <c r="T42" s="59">
        <v>0</v>
      </c>
      <c r="U42" s="59">
        <v>0</v>
      </c>
      <c r="V42" s="59">
        <v>109645378</v>
      </c>
      <c r="W42" s="59">
        <v>74275186</v>
      </c>
      <c r="X42" s="59">
        <v>35370192</v>
      </c>
      <c r="Y42" s="60">
        <v>47.62</v>
      </c>
      <c r="Z42" s="61">
        <v>45789298</v>
      </c>
    </row>
    <row r="43" spans="1:26" ht="13.5">
      <c r="A43" s="57" t="s">
        <v>59</v>
      </c>
      <c r="B43" s="18">
        <v>-73209116</v>
      </c>
      <c r="C43" s="18">
        <v>0</v>
      </c>
      <c r="D43" s="58">
        <v>-89578000</v>
      </c>
      <c r="E43" s="59">
        <v>-104178002</v>
      </c>
      <c r="F43" s="59">
        <v>-178627</v>
      </c>
      <c r="G43" s="59">
        <v>-7158124</v>
      </c>
      <c r="H43" s="59">
        <v>-3645160</v>
      </c>
      <c r="I43" s="59">
        <v>-10981911</v>
      </c>
      <c r="J43" s="59">
        <v>-5230964</v>
      </c>
      <c r="K43" s="59">
        <v>-6141315</v>
      </c>
      <c r="L43" s="59">
        <v>-17569056</v>
      </c>
      <c r="M43" s="59">
        <v>-28941335</v>
      </c>
      <c r="N43" s="59">
        <v>-8374997</v>
      </c>
      <c r="O43" s="59">
        <v>-2261448</v>
      </c>
      <c r="P43" s="59">
        <v>-14723890</v>
      </c>
      <c r="Q43" s="59">
        <v>-25360335</v>
      </c>
      <c r="R43" s="59">
        <v>0</v>
      </c>
      <c r="S43" s="59">
        <v>0</v>
      </c>
      <c r="T43" s="59">
        <v>0</v>
      </c>
      <c r="U43" s="59">
        <v>0</v>
      </c>
      <c r="V43" s="59">
        <v>-65283581</v>
      </c>
      <c r="W43" s="59">
        <v>-72050624</v>
      </c>
      <c r="X43" s="59">
        <v>6767043</v>
      </c>
      <c r="Y43" s="60">
        <v>-9.39</v>
      </c>
      <c r="Z43" s="61">
        <v>-104178002</v>
      </c>
    </row>
    <row r="44" spans="1:26" ht="13.5">
      <c r="A44" s="57" t="s">
        <v>60</v>
      </c>
      <c r="B44" s="18">
        <v>-6391358</v>
      </c>
      <c r="C44" s="18">
        <v>0</v>
      </c>
      <c r="D44" s="58">
        <v>-800000</v>
      </c>
      <c r="E44" s="59">
        <v>-800000</v>
      </c>
      <c r="F44" s="59">
        <v>-93763</v>
      </c>
      <c r="G44" s="59">
        <v>-93763</v>
      </c>
      <c r="H44" s="59">
        <v>-546806</v>
      </c>
      <c r="I44" s="59">
        <v>-734332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-734332</v>
      </c>
      <c r="W44" s="59">
        <v>-734332</v>
      </c>
      <c r="X44" s="59">
        <v>0</v>
      </c>
      <c r="Y44" s="60">
        <v>0</v>
      </c>
      <c r="Z44" s="61">
        <v>-800000</v>
      </c>
    </row>
    <row r="45" spans="1:26" ht="13.5">
      <c r="A45" s="69" t="s">
        <v>61</v>
      </c>
      <c r="B45" s="21">
        <v>3780797</v>
      </c>
      <c r="C45" s="21">
        <v>0</v>
      </c>
      <c r="D45" s="98">
        <v>35449245</v>
      </c>
      <c r="E45" s="99">
        <v>-34096095</v>
      </c>
      <c r="F45" s="99">
        <v>33253267</v>
      </c>
      <c r="G45" s="99">
        <v>14804604</v>
      </c>
      <c r="H45" s="99">
        <v>19028930</v>
      </c>
      <c r="I45" s="99">
        <v>19028930</v>
      </c>
      <c r="J45" s="99">
        <v>25656195</v>
      </c>
      <c r="K45" s="99">
        <v>25092610</v>
      </c>
      <c r="L45" s="99">
        <v>28859222</v>
      </c>
      <c r="M45" s="99">
        <v>28859222</v>
      </c>
      <c r="N45" s="99">
        <v>17598897</v>
      </c>
      <c r="O45" s="99">
        <v>16279769</v>
      </c>
      <c r="P45" s="99">
        <v>47408262</v>
      </c>
      <c r="Q45" s="99">
        <v>47408262</v>
      </c>
      <c r="R45" s="99">
        <v>0</v>
      </c>
      <c r="S45" s="99">
        <v>0</v>
      </c>
      <c r="T45" s="99">
        <v>0</v>
      </c>
      <c r="U45" s="99">
        <v>0</v>
      </c>
      <c r="V45" s="99">
        <v>47408262</v>
      </c>
      <c r="W45" s="99">
        <v>26582839</v>
      </c>
      <c r="X45" s="99">
        <v>20825423</v>
      </c>
      <c r="Y45" s="100">
        <v>78.34</v>
      </c>
      <c r="Z45" s="101">
        <v>-34096095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56377912</v>
      </c>
      <c r="C49" s="51">
        <v>0</v>
      </c>
      <c r="D49" s="128">
        <v>19990195</v>
      </c>
      <c r="E49" s="53">
        <v>616202659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692570766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36593433</v>
      </c>
      <c r="C51" s="51">
        <v>0</v>
      </c>
      <c r="D51" s="128">
        <v>29234089</v>
      </c>
      <c r="E51" s="53">
        <v>26369675</v>
      </c>
      <c r="F51" s="53">
        <v>0</v>
      </c>
      <c r="G51" s="53">
        <v>0</v>
      </c>
      <c r="H51" s="53">
        <v>0</v>
      </c>
      <c r="I51" s="53">
        <v>959592293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1051789490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59.65855515613142</v>
      </c>
      <c r="C58" s="5">
        <f>IF(C67=0,0,+(C76/C67)*100)</f>
        <v>0</v>
      </c>
      <c r="D58" s="6">
        <f aca="true" t="shared" si="6" ref="D58:Z58">IF(D67=0,0,+(D76/D67)*100)</f>
        <v>79.72745799617387</v>
      </c>
      <c r="E58" s="7">
        <f t="shared" si="6"/>
        <v>61.28716288875328</v>
      </c>
      <c r="F58" s="7">
        <f t="shared" si="6"/>
        <v>47.42515438908798</v>
      </c>
      <c r="G58" s="7">
        <f t="shared" si="6"/>
        <v>56.67029265457953</v>
      </c>
      <c r="H58" s="7">
        <f t="shared" si="6"/>
        <v>54.290223921961825</v>
      </c>
      <c r="I58" s="7">
        <f t="shared" si="6"/>
        <v>52.867142141635895</v>
      </c>
      <c r="J58" s="7">
        <f t="shared" si="6"/>
        <v>104.26057583724733</v>
      </c>
      <c r="K58" s="7">
        <f t="shared" si="6"/>
        <v>72.81798120951002</v>
      </c>
      <c r="L58" s="7">
        <f t="shared" si="6"/>
        <v>70.52322337297343</v>
      </c>
      <c r="M58" s="7">
        <f t="shared" si="6"/>
        <v>80.25694018005679</v>
      </c>
      <c r="N58" s="7">
        <f t="shared" si="6"/>
        <v>58.115992466098355</v>
      </c>
      <c r="O58" s="7">
        <f t="shared" si="6"/>
        <v>36.42398128889627</v>
      </c>
      <c r="P58" s="7">
        <f t="shared" si="6"/>
        <v>78.01296942459382</v>
      </c>
      <c r="Q58" s="7">
        <f t="shared" si="6"/>
        <v>54.9948315219137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61.18933918275663</v>
      </c>
      <c r="W58" s="7">
        <f t="shared" si="6"/>
        <v>49.6918143007403</v>
      </c>
      <c r="X58" s="7">
        <f t="shared" si="6"/>
        <v>0</v>
      </c>
      <c r="Y58" s="7">
        <f t="shared" si="6"/>
        <v>0</v>
      </c>
      <c r="Z58" s="8">
        <f t="shared" si="6"/>
        <v>61.28716288875328</v>
      </c>
    </row>
    <row r="59" spans="1:26" ht="13.5">
      <c r="A59" s="36" t="s">
        <v>31</v>
      </c>
      <c r="B59" s="9">
        <f aca="true" t="shared" si="7" ref="B59:Z66">IF(B68=0,0,+(B77/B68)*100)</f>
        <v>55.373238493123885</v>
      </c>
      <c r="C59" s="9">
        <f t="shared" si="7"/>
        <v>0</v>
      </c>
      <c r="D59" s="2">
        <f t="shared" si="7"/>
        <v>80.98141123448</v>
      </c>
      <c r="E59" s="10">
        <f t="shared" si="7"/>
        <v>67.26214150869497</v>
      </c>
      <c r="F59" s="10">
        <f t="shared" si="7"/>
        <v>46.728037146578615</v>
      </c>
      <c r="G59" s="10">
        <f t="shared" si="7"/>
        <v>50.07201693449639</v>
      </c>
      <c r="H59" s="10">
        <f t="shared" si="7"/>
        <v>47.619661075334776</v>
      </c>
      <c r="I59" s="10">
        <f t="shared" si="7"/>
        <v>48.17470386748411</v>
      </c>
      <c r="J59" s="10">
        <f t="shared" si="7"/>
        <v>73.15604049288513</v>
      </c>
      <c r="K59" s="10">
        <f t="shared" si="7"/>
        <v>59.065177997921566</v>
      </c>
      <c r="L59" s="10">
        <f t="shared" si="7"/>
        <v>50.85294942010844</v>
      </c>
      <c r="M59" s="10">
        <f t="shared" si="7"/>
        <v>60.930691355418446</v>
      </c>
      <c r="N59" s="10">
        <f t="shared" si="7"/>
        <v>60.14254123093071</v>
      </c>
      <c r="O59" s="10">
        <f t="shared" si="7"/>
        <v>41.047147612998366</v>
      </c>
      <c r="P59" s="10">
        <f t="shared" si="7"/>
        <v>92.85396616238434</v>
      </c>
      <c r="Q59" s="10">
        <f t="shared" si="7"/>
        <v>62.0919445169707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56.713667927163605</v>
      </c>
      <c r="W59" s="10">
        <f t="shared" si="7"/>
        <v>42.1801337513545</v>
      </c>
      <c r="X59" s="10">
        <f t="shared" si="7"/>
        <v>0</v>
      </c>
      <c r="Y59" s="10">
        <f t="shared" si="7"/>
        <v>0</v>
      </c>
      <c r="Z59" s="11">
        <f t="shared" si="7"/>
        <v>67.26214150869497</v>
      </c>
    </row>
    <row r="60" spans="1:26" ht="13.5">
      <c r="A60" s="37" t="s">
        <v>32</v>
      </c>
      <c r="B60" s="12">
        <f t="shared" si="7"/>
        <v>70.84531236662168</v>
      </c>
      <c r="C60" s="12">
        <f t="shared" si="7"/>
        <v>0</v>
      </c>
      <c r="D60" s="3">
        <f t="shared" si="7"/>
        <v>80.01862485317099</v>
      </c>
      <c r="E60" s="13">
        <f t="shared" si="7"/>
        <v>67.73432647265523</v>
      </c>
      <c r="F60" s="13">
        <f t="shared" si="7"/>
        <v>48.321280253304586</v>
      </c>
      <c r="G60" s="13">
        <f t="shared" si="7"/>
        <v>58.99960043134699</v>
      </c>
      <c r="H60" s="13">
        <f t="shared" si="7"/>
        <v>56.30677821280321</v>
      </c>
      <c r="I60" s="13">
        <f t="shared" si="7"/>
        <v>54.61789645817328</v>
      </c>
      <c r="J60" s="13">
        <f t="shared" si="7"/>
        <v>122.19078856995307</v>
      </c>
      <c r="K60" s="13">
        <f t="shared" si="7"/>
        <v>77.45480426800462</v>
      </c>
      <c r="L60" s="13">
        <f t="shared" si="7"/>
        <v>78.19064174175526</v>
      </c>
      <c r="M60" s="13">
        <f t="shared" si="7"/>
        <v>88.28671448954265</v>
      </c>
      <c r="N60" s="13">
        <f t="shared" si="7"/>
        <v>58.97067004417992</v>
      </c>
      <c r="O60" s="13">
        <f t="shared" si="7"/>
        <v>39.89978531638735</v>
      </c>
      <c r="P60" s="13">
        <f t="shared" si="7"/>
        <v>83.67331507414151</v>
      </c>
      <c r="Q60" s="13">
        <f t="shared" si="7"/>
        <v>58.37844296341258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64.92331502507025</v>
      </c>
      <c r="W60" s="13">
        <f t="shared" si="7"/>
        <v>65.54617656221899</v>
      </c>
      <c r="X60" s="13">
        <f t="shared" si="7"/>
        <v>0</v>
      </c>
      <c r="Y60" s="13">
        <f t="shared" si="7"/>
        <v>0</v>
      </c>
      <c r="Z60" s="14">
        <f t="shared" si="7"/>
        <v>67.73432647265523</v>
      </c>
    </row>
    <row r="61" spans="1:26" ht="13.5">
      <c r="A61" s="38" t="s">
        <v>106</v>
      </c>
      <c r="B61" s="12">
        <f t="shared" si="7"/>
        <v>96.7314736308274</v>
      </c>
      <c r="C61" s="12">
        <f t="shared" si="7"/>
        <v>0</v>
      </c>
      <c r="D61" s="3">
        <f t="shared" si="7"/>
        <v>97.7811675062219</v>
      </c>
      <c r="E61" s="13">
        <f t="shared" si="7"/>
        <v>96.7596861238684</v>
      </c>
      <c r="F61" s="13">
        <f t="shared" si="7"/>
        <v>62.937655160898956</v>
      </c>
      <c r="G61" s="13">
        <f t="shared" si="7"/>
        <v>76.91216461540346</v>
      </c>
      <c r="H61" s="13">
        <f t="shared" si="7"/>
        <v>70.21959131904157</v>
      </c>
      <c r="I61" s="13">
        <f t="shared" si="7"/>
        <v>70.09984059178478</v>
      </c>
      <c r="J61" s="13">
        <f t="shared" si="7"/>
        <v>427.9157188835798</v>
      </c>
      <c r="K61" s="13">
        <f t="shared" si="7"/>
        <v>112.30484516649841</v>
      </c>
      <c r="L61" s="13">
        <f t="shared" si="7"/>
        <v>127.05058986673457</v>
      </c>
      <c r="M61" s="13">
        <f t="shared" si="7"/>
        <v>154.66523240406477</v>
      </c>
      <c r="N61" s="13">
        <f t="shared" si="7"/>
        <v>83.57670706368955</v>
      </c>
      <c r="O61" s="13">
        <f t="shared" si="7"/>
        <v>49.72847862184032</v>
      </c>
      <c r="P61" s="13">
        <f t="shared" si="7"/>
        <v>117.70219643730557</v>
      </c>
      <c r="Q61" s="13">
        <f t="shared" si="7"/>
        <v>77.98312323367179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91.27206512254119</v>
      </c>
      <c r="W61" s="13">
        <f t="shared" si="7"/>
        <v>77.51605587941765</v>
      </c>
      <c r="X61" s="13">
        <f t="shared" si="7"/>
        <v>0</v>
      </c>
      <c r="Y61" s="13">
        <f t="shared" si="7"/>
        <v>0</v>
      </c>
      <c r="Z61" s="14">
        <f t="shared" si="7"/>
        <v>96.7596861238684</v>
      </c>
    </row>
    <row r="62" spans="1:26" ht="13.5">
      <c r="A62" s="38" t="s">
        <v>107</v>
      </c>
      <c r="B62" s="12">
        <f t="shared" si="7"/>
        <v>37.020287823609344</v>
      </c>
      <c r="C62" s="12">
        <f t="shared" si="7"/>
        <v>0</v>
      </c>
      <c r="D62" s="3">
        <f t="shared" si="7"/>
        <v>66.12352107544181</v>
      </c>
      <c r="E62" s="13">
        <f t="shared" si="7"/>
        <v>32.5700536833639</v>
      </c>
      <c r="F62" s="13">
        <f t="shared" si="7"/>
        <v>28.522095577148377</v>
      </c>
      <c r="G62" s="13">
        <f t="shared" si="7"/>
        <v>34.833544874746515</v>
      </c>
      <c r="H62" s="13">
        <f t="shared" si="7"/>
        <v>33.028851805721104</v>
      </c>
      <c r="I62" s="13">
        <f t="shared" si="7"/>
        <v>32.054953573700736</v>
      </c>
      <c r="J62" s="13">
        <f t="shared" si="7"/>
        <v>43.42616869862448</v>
      </c>
      <c r="K62" s="13">
        <f t="shared" si="7"/>
        <v>42.9530495904178</v>
      </c>
      <c r="L62" s="13">
        <f t="shared" si="7"/>
        <v>34.61380705147729</v>
      </c>
      <c r="M62" s="13">
        <f t="shared" si="7"/>
        <v>40.20662784049084</v>
      </c>
      <c r="N62" s="13">
        <f t="shared" si="7"/>
        <v>34.531500222788985</v>
      </c>
      <c r="O62" s="13">
        <f t="shared" si="7"/>
        <v>24.328751149873824</v>
      </c>
      <c r="P62" s="13">
        <f t="shared" si="7"/>
        <v>50.4809328356108</v>
      </c>
      <c r="Q62" s="13">
        <f t="shared" si="7"/>
        <v>35.4220111002294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35.751073317997175</v>
      </c>
      <c r="W62" s="13">
        <f t="shared" si="7"/>
        <v>41.819388927615684</v>
      </c>
      <c r="X62" s="13">
        <f t="shared" si="7"/>
        <v>0</v>
      </c>
      <c r="Y62" s="13">
        <f t="shared" si="7"/>
        <v>0</v>
      </c>
      <c r="Z62" s="14">
        <f t="shared" si="7"/>
        <v>32.5700536833639</v>
      </c>
    </row>
    <row r="63" spans="1:26" ht="13.5">
      <c r="A63" s="38" t="s">
        <v>108</v>
      </c>
      <c r="B63" s="12">
        <f t="shared" si="7"/>
        <v>44.92930431381513</v>
      </c>
      <c r="C63" s="12">
        <f t="shared" si="7"/>
        <v>0</v>
      </c>
      <c r="D63" s="3">
        <f t="shared" si="7"/>
        <v>57.08271329912784</v>
      </c>
      <c r="E63" s="13">
        <f t="shared" si="7"/>
        <v>38.911074882319674</v>
      </c>
      <c r="F63" s="13">
        <f t="shared" si="7"/>
        <v>35.23402132827969</v>
      </c>
      <c r="G63" s="13">
        <f t="shared" si="7"/>
        <v>40.31965607827378</v>
      </c>
      <c r="H63" s="13">
        <f t="shared" si="7"/>
        <v>39.78720981253161</v>
      </c>
      <c r="I63" s="13">
        <f t="shared" si="7"/>
        <v>38.44986605079593</v>
      </c>
      <c r="J63" s="13">
        <f t="shared" si="7"/>
        <v>41.452216982732295</v>
      </c>
      <c r="K63" s="13">
        <f t="shared" si="7"/>
        <v>37.18629534476327</v>
      </c>
      <c r="L63" s="13">
        <f t="shared" si="7"/>
        <v>37.261615219678376</v>
      </c>
      <c r="M63" s="13">
        <f t="shared" si="7"/>
        <v>38.63409747563426</v>
      </c>
      <c r="N63" s="13">
        <f t="shared" si="7"/>
        <v>37.341520812386754</v>
      </c>
      <c r="O63" s="13">
        <f t="shared" si="7"/>
        <v>29.099002990145195</v>
      </c>
      <c r="P63" s="13">
        <f t="shared" si="7"/>
        <v>46.843164883132694</v>
      </c>
      <c r="Q63" s="13">
        <f t="shared" si="7"/>
        <v>37.44910835920125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38.18195085170381</v>
      </c>
      <c r="W63" s="13">
        <f t="shared" si="7"/>
        <v>34.02618504270309</v>
      </c>
      <c r="X63" s="13">
        <f t="shared" si="7"/>
        <v>0</v>
      </c>
      <c r="Y63" s="13">
        <f t="shared" si="7"/>
        <v>0</v>
      </c>
      <c r="Z63" s="14">
        <f t="shared" si="7"/>
        <v>38.911074882319674</v>
      </c>
    </row>
    <row r="64" spans="1:26" ht="13.5">
      <c r="A64" s="38" t="s">
        <v>109</v>
      </c>
      <c r="B64" s="12">
        <f t="shared" si="7"/>
        <v>33.02301018613988</v>
      </c>
      <c r="C64" s="12">
        <f t="shared" si="7"/>
        <v>0</v>
      </c>
      <c r="D64" s="3">
        <f t="shared" si="7"/>
        <v>42.26516234230521</v>
      </c>
      <c r="E64" s="13">
        <f t="shared" si="7"/>
        <v>18.445895871202925</v>
      </c>
      <c r="F64" s="13">
        <f t="shared" si="7"/>
        <v>25.027750893087873</v>
      </c>
      <c r="G64" s="13">
        <f t="shared" si="7"/>
        <v>27.169014084507044</v>
      </c>
      <c r="H64" s="13">
        <f t="shared" si="7"/>
        <v>27.556266167977128</v>
      </c>
      <c r="I64" s="13">
        <f t="shared" si="7"/>
        <v>26.582840136391795</v>
      </c>
      <c r="J64" s="13">
        <f t="shared" si="7"/>
        <v>30.8476867886811</v>
      </c>
      <c r="K64" s="13">
        <f t="shared" si="7"/>
        <v>31.467511379872644</v>
      </c>
      <c r="L64" s="13">
        <f t="shared" si="7"/>
        <v>27.67475700483911</v>
      </c>
      <c r="M64" s="13">
        <f t="shared" si="7"/>
        <v>30.004143237041177</v>
      </c>
      <c r="N64" s="13">
        <f t="shared" si="7"/>
        <v>23.717598375263204</v>
      </c>
      <c r="O64" s="13">
        <f t="shared" si="7"/>
        <v>20.762315481401863</v>
      </c>
      <c r="P64" s="13">
        <f t="shared" si="7"/>
        <v>36.4276726876351</v>
      </c>
      <c r="Q64" s="13">
        <f t="shared" si="7"/>
        <v>26.79412180581177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27.798454962921554</v>
      </c>
      <c r="W64" s="13">
        <f t="shared" si="7"/>
        <v>74.76194516705608</v>
      </c>
      <c r="X64" s="13">
        <f t="shared" si="7"/>
        <v>0</v>
      </c>
      <c r="Y64" s="13">
        <f t="shared" si="7"/>
        <v>0</v>
      </c>
      <c r="Z64" s="14">
        <f t="shared" si="7"/>
        <v>18.445895871202925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46.99248120300752</v>
      </c>
      <c r="E66" s="16">
        <f t="shared" si="7"/>
        <v>9.542215575107683</v>
      </c>
      <c r="F66" s="16">
        <f t="shared" si="7"/>
        <v>27.235358490360582</v>
      </c>
      <c r="G66" s="16">
        <f t="shared" si="7"/>
        <v>40.35388816847037</v>
      </c>
      <c r="H66" s="16">
        <f t="shared" si="7"/>
        <v>39.66906990868728</v>
      </c>
      <c r="I66" s="16">
        <f t="shared" si="7"/>
        <v>35.363579271134455</v>
      </c>
      <c r="J66" s="16">
        <f t="shared" si="7"/>
        <v>53.29316210129548</v>
      </c>
      <c r="K66" s="16">
        <f t="shared" si="7"/>
        <v>44.09090835600868</v>
      </c>
      <c r="L66" s="16">
        <f t="shared" si="7"/>
        <v>40.37120334401054</v>
      </c>
      <c r="M66" s="16">
        <f t="shared" si="7"/>
        <v>45.61522786277463</v>
      </c>
      <c r="N66" s="16">
        <f t="shared" si="7"/>
        <v>22.98719434293015</v>
      </c>
      <c r="O66" s="16">
        <f t="shared" si="7"/>
        <v>5.414253897028461</v>
      </c>
      <c r="P66" s="16">
        <f t="shared" si="7"/>
        <v>10.657778936959279</v>
      </c>
      <c r="Q66" s="16">
        <f t="shared" si="7"/>
        <v>9.152192930784251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20.56879227811769</v>
      </c>
      <c r="W66" s="16">
        <f t="shared" si="7"/>
        <v>4.863778612489683</v>
      </c>
      <c r="X66" s="16">
        <f t="shared" si="7"/>
        <v>0</v>
      </c>
      <c r="Y66" s="16">
        <f t="shared" si="7"/>
        <v>0</v>
      </c>
      <c r="Z66" s="17">
        <f t="shared" si="7"/>
        <v>9.542215575107683</v>
      </c>
    </row>
    <row r="67" spans="1:26" ht="13.5" hidden="1">
      <c r="A67" s="40" t="s">
        <v>112</v>
      </c>
      <c r="B67" s="23">
        <v>382313461</v>
      </c>
      <c r="C67" s="23"/>
      <c r="D67" s="24">
        <v>444833524</v>
      </c>
      <c r="E67" s="25">
        <v>444839208</v>
      </c>
      <c r="F67" s="25">
        <v>33232109</v>
      </c>
      <c r="G67" s="25">
        <v>33757237</v>
      </c>
      <c r="H67" s="25">
        <v>36867085</v>
      </c>
      <c r="I67" s="25">
        <v>103856431</v>
      </c>
      <c r="J67" s="25">
        <v>20168025</v>
      </c>
      <c r="K67" s="25">
        <v>28752949</v>
      </c>
      <c r="L67" s="25">
        <v>27760610</v>
      </c>
      <c r="M67" s="25">
        <v>76681584</v>
      </c>
      <c r="N67" s="25">
        <v>28076289</v>
      </c>
      <c r="O67" s="25">
        <v>39981821</v>
      </c>
      <c r="P67" s="25">
        <v>28449990</v>
      </c>
      <c r="Q67" s="25">
        <v>96508100</v>
      </c>
      <c r="R67" s="25"/>
      <c r="S67" s="25"/>
      <c r="T67" s="25"/>
      <c r="U67" s="25"/>
      <c r="V67" s="25">
        <v>277046115</v>
      </c>
      <c r="W67" s="25">
        <v>391490586</v>
      </c>
      <c r="X67" s="25"/>
      <c r="Y67" s="24"/>
      <c r="Z67" s="26">
        <v>444839208</v>
      </c>
    </row>
    <row r="68" spans="1:26" ht="13.5" hidden="1">
      <c r="A68" s="36" t="s">
        <v>31</v>
      </c>
      <c r="B68" s="18">
        <v>76797103</v>
      </c>
      <c r="C68" s="18"/>
      <c r="D68" s="19">
        <v>84461230</v>
      </c>
      <c r="E68" s="20">
        <v>83017669</v>
      </c>
      <c r="F68" s="20">
        <v>6537345</v>
      </c>
      <c r="G68" s="20">
        <v>7060145</v>
      </c>
      <c r="H68" s="20">
        <v>7094851</v>
      </c>
      <c r="I68" s="20">
        <v>20692341</v>
      </c>
      <c r="J68" s="20">
        <v>6399544</v>
      </c>
      <c r="K68" s="20">
        <v>6127712</v>
      </c>
      <c r="L68" s="20">
        <v>6628998</v>
      </c>
      <c r="M68" s="20">
        <v>19156254</v>
      </c>
      <c r="N68" s="20">
        <v>5359993</v>
      </c>
      <c r="O68" s="20">
        <v>7204352</v>
      </c>
      <c r="P68" s="20">
        <v>5268279</v>
      </c>
      <c r="Q68" s="20">
        <v>17832624</v>
      </c>
      <c r="R68" s="20"/>
      <c r="S68" s="20"/>
      <c r="T68" s="20"/>
      <c r="U68" s="20"/>
      <c r="V68" s="20">
        <v>57681219</v>
      </c>
      <c r="W68" s="20">
        <v>91844154</v>
      </c>
      <c r="X68" s="20"/>
      <c r="Y68" s="19"/>
      <c r="Z68" s="22">
        <v>83017669</v>
      </c>
    </row>
    <row r="69" spans="1:26" ht="13.5" hidden="1">
      <c r="A69" s="37" t="s">
        <v>32</v>
      </c>
      <c r="B69" s="18">
        <v>261919438</v>
      </c>
      <c r="C69" s="18"/>
      <c r="D69" s="19">
        <v>353988294</v>
      </c>
      <c r="E69" s="20">
        <v>313210973</v>
      </c>
      <c r="F69" s="20">
        <v>25776399</v>
      </c>
      <c r="G69" s="20">
        <v>25860387</v>
      </c>
      <c r="H69" s="20">
        <v>29008266</v>
      </c>
      <c r="I69" s="20">
        <v>80645052</v>
      </c>
      <c r="J69" s="20">
        <v>13074452</v>
      </c>
      <c r="K69" s="20">
        <v>22006724</v>
      </c>
      <c r="L69" s="20">
        <v>20295251</v>
      </c>
      <c r="M69" s="20">
        <v>55376427</v>
      </c>
      <c r="N69" s="20">
        <v>21874871</v>
      </c>
      <c r="O69" s="20">
        <v>28507998</v>
      </c>
      <c r="P69" s="20">
        <v>20313787</v>
      </c>
      <c r="Q69" s="20">
        <v>70696656</v>
      </c>
      <c r="R69" s="20"/>
      <c r="S69" s="20"/>
      <c r="T69" s="20"/>
      <c r="U69" s="20"/>
      <c r="V69" s="20">
        <v>206718135</v>
      </c>
      <c r="W69" s="20">
        <v>232727535</v>
      </c>
      <c r="X69" s="20"/>
      <c r="Y69" s="19"/>
      <c r="Z69" s="22">
        <v>313210973</v>
      </c>
    </row>
    <row r="70" spans="1:26" ht="13.5" hidden="1">
      <c r="A70" s="38" t="s">
        <v>106</v>
      </c>
      <c r="B70" s="18">
        <v>146091861</v>
      </c>
      <c r="C70" s="18"/>
      <c r="D70" s="19">
        <v>197279651</v>
      </c>
      <c r="E70" s="20">
        <v>175404736</v>
      </c>
      <c r="F70" s="20">
        <v>14517994</v>
      </c>
      <c r="G70" s="20">
        <v>14947131</v>
      </c>
      <c r="H70" s="20">
        <v>18002943</v>
      </c>
      <c r="I70" s="20">
        <v>47468068</v>
      </c>
      <c r="J70" s="20">
        <v>2780172</v>
      </c>
      <c r="K70" s="20">
        <v>11624616</v>
      </c>
      <c r="L70" s="20">
        <v>9678203</v>
      </c>
      <c r="M70" s="20">
        <v>24082991</v>
      </c>
      <c r="N70" s="20">
        <v>11305041</v>
      </c>
      <c r="O70" s="20">
        <v>17263834</v>
      </c>
      <c r="P70" s="20">
        <v>10688764</v>
      </c>
      <c r="Q70" s="20">
        <v>39257639</v>
      </c>
      <c r="R70" s="20"/>
      <c r="S70" s="20"/>
      <c r="T70" s="20"/>
      <c r="U70" s="20"/>
      <c r="V70" s="20">
        <v>110808698</v>
      </c>
      <c r="W70" s="20">
        <v>154964106</v>
      </c>
      <c r="X70" s="20"/>
      <c r="Y70" s="19"/>
      <c r="Z70" s="22">
        <v>175404736</v>
      </c>
    </row>
    <row r="71" spans="1:26" ht="13.5" hidden="1">
      <c r="A71" s="38" t="s">
        <v>107</v>
      </c>
      <c r="B71" s="18">
        <v>56810628</v>
      </c>
      <c r="C71" s="18"/>
      <c r="D71" s="19">
        <v>73961937</v>
      </c>
      <c r="E71" s="20">
        <v>65136939</v>
      </c>
      <c r="F71" s="20">
        <v>5620695</v>
      </c>
      <c r="G71" s="20">
        <v>5262169</v>
      </c>
      <c r="H71" s="20">
        <v>5376024</v>
      </c>
      <c r="I71" s="20">
        <v>16258888</v>
      </c>
      <c r="J71" s="20">
        <v>4697276</v>
      </c>
      <c r="K71" s="20">
        <v>4830288</v>
      </c>
      <c r="L71" s="20">
        <v>5075986</v>
      </c>
      <c r="M71" s="20">
        <v>14603550</v>
      </c>
      <c r="N71" s="20">
        <v>5047377</v>
      </c>
      <c r="O71" s="20">
        <v>5622356</v>
      </c>
      <c r="P71" s="20">
        <v>4440225</v>
      </c>
      <c r="Q71" s="20">
        <v>15109958</v>
      </c>
      <c r="R71" s="20"/>
      <c r="S71" s="20"/>
      <c r="T71" s="20"/>
      <c r="U71" s="20"/>
      <c r="V71" s="20">
        <v>45972396</v>
      </c>
      <c r="W71" s="20">
        <v>38616669</v>
      </c>
      <c r="X71" s="20"/>
      <c r="Y71" s="19"/>
      <c r="Z71" s="22">
        <v>65136939</v>
      </c>
    </row>
    <row r="72" spans="1:26" ht="13.5" hidden="1">
      <c r="A72" s="38" t="s">
        <v>108</v>
      </c>
      <c r="B72" s="18">
        <v>31245683</v>
      </c>
      <c r="C72" s="18"/>
      <c r="D72" s="19">
        <v>43697858</v>
      </c>
      <c r="E72" s="20">
        <v>38165471</v>
      </c>
      <c r="F72" s="20">
        <v>2979237</v>
      </c>
      <c r="G72" s="20">
        <v>2988587</v>
      </c>
      <c r="H72" s="20">
        <v>2985570</v>
      </c>
      <c r="I72" s="20">
        <v>8953394</v>
      </c>
      <c r="J72" s="20">
        <v>2947700</v>
      </c>
      <c r="K72" s="20">
        <v>2946123</v>
      </c>
      <c r="L72" s="20">
        <v>2944714</v>
      </c>
      <c r="M72" s="20">
        <v>8838537</v>
      </c>
      <c r="N72" s="20">
        <v>2926094</v>
      </c>
      <c r="O72" s="20">
        <v>3053029</v>
      </c>
      <c r="P72" s="20">
        <v>2747261</v>
      </c>
      <c r="Q72" s="20">
        <v>8726384</v>
      </c>
      <c r="R72" s="20"/>
      <c r="S72" s="20"/>
      <c r="T72" s="20"/>
      <c r="U72" s="20"/>
      <c r="V72" s="20">
        <v>26518315</v>
      </c>
      <c r="W72" s="20">
        <v>31898745</v>
      </c>
      <c r="X72" s="20"/>
      <c r="Y72" s="19"/>
      <c r="Z72" s="22">
        <v>38165471</v>
      </c>
    </row>
    <row r="73" spans="1:26" ht="13.5" hidden="1">
      <c r="A73" s="38" t="s">
        <v>109</v>
      </c>
      <c r="B73" s="18">
        <v>27771266</v>
      </c>
      <c r="C73" s="18"/>
      <c r="D73" s="19">
        <v>39048848</v>
      </c>
      <c r="E73" s="20">
        <v>34503827</v>
      </c>
      <c r="F73" s="20">
        <v>2658473</v>
      </c>
      <c r="G73" s="20">
        <v>2662500</v>
      </c>
      <c r="H73" s="20">
        <v>2643729</v>
      </c>
      <c r="I73" s="20">
        <v>7964702</v>
      </c>
      <c r="J73" s="20">
        <v>2649304</v>
      </c>
      <c r="K73" s="20">
        <v>2605697</v>
      </c>
      <c r="L73" s="20">
        <v>2596348</v>
      </c>
      <c r="M73" s="20">
        <v>7851349</v>
      </c>
      <c r="N73" s="20">
        <v>2596359</v>
      </c>
      <c r="O73" s="20">
        <v>2568779</v>
      </c>
      <c r="P73" s="20">
        <v>2437537</v>
      </c>
      <c r="Q73" s="20">
        <v>7602675</v>
      </c>
      <c r="R73" s="20"/>
      <c r="S73" s="20"/>
      <c r="T73" s="20"/>
      <c r="U73" s="20"/>
      <c r="V73" s="20">
        <v>23418726</v>
      </c>
      <c r="W73" s="20">
        <v>7248015</v>
      </c>
      <c r="X73" s="20"/>
      <c r="Y73" s="19"/>
      <c r="Z73" s="22">
        <v>34503827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43596920</v>
      </c>
      <c r="C75" s="27"/>
      <c r="D75" s="28">
        <v>6384000</v>
      </c>
      <c r="E75" s="29">
        <v>48610566</v>
      </c>
      <c r="F75" s="29">
        <v>918365</v>
      </c>
      <c r="G75" s="29">
        <v>836705</v>
      </c>
      <c r="H75" s="29">
        <v>763968</v>
      </c>
      <c r="I75" s="29">
        <v>2519038</v>
      </c>
      <c r="J75" s="29">
        <v>694029</v>
      </c>
      <c r="K75" s="29">
        <v>618513</v>
      </c>
      <c r="L75" s="29">
        <v>836361</v>
      </c>
      <c r="M75" s="29">
        <v>2148903</v>
      </c>
      <c r="N75" s="29">
        <v>841425</v>
      </c>
      <c r="O75" s="29">
        <v>4269471</v>
      </c>
      <c r="P75" s="29">
        <v>2867924</v>
      </c>
      <c r="Q75" s="29">
        <v>7978820</v>
      </c>
      <c r="R75" s="29"/>
      <c r="S75" s="29"/>
      <c r="T75" s="29"/>
      <c r="U75" s="29"/>
      <c r="V75" s="29">
        <v>12646761</v>
      </c>
      <c r="W75" s="29">
        <v>66918897</v>
      </c>
      <c r="X75" s="29"/>
      <c r="Y75" s="28"/>
      <c r="Z75" s="30">
        <v>48610566</v>
      </c>
    </row>
    <row r="76" spans="1:26" ht="13.5" hidden="1">
      <c r="A76" s="41" t="s">
        <v>113</v>
      </c>
      <c r="B76" s="31">
        <v>228082687</v>
      </c>
      <c r="C76" s="31"/>
      <c r="D76" s="32">
        <v>354654461</v>
      </c>
      <c r="E76" s="33">
        <v>272629330</v>
      </c>
      <c r="F76" s="33">
        <v>15760379</v>
      </c>
      <c r="G76" s="33">
        <v>19130325</v>
      </c>
      <c r="H76" s="33">
        <v>20015223</v>
      </c>
      <c r="I76" s="33">
        <v>54905927</v>
      </c>
      <c r="J76" s="33">
        <v>21027299</v>
      </c>
      <c r="K76" s="33">
        <v>20937317</v>
      </c>
      <c r="L76" s="33">
        <v>19577677</v>
      </c>
      <c r="M76" s="33">
        <v>61542293</v>
      </c>
      <c r="N76" s="33">
        <v>16316814</v>
      </c>
      <c r="O76" s="33">
        <v>14562971</v>
      </c>
      <c r="P76" s="33">
        <v>22194682</v>
      </c>
      <c r="Q76" s="33">
        <v>53074467</v>
      </c>
      <c r="R76" s="33"/>
      <c r="S76" s="33"/>
      <c r="T76" s="33"/>
      <c r="U76" s="33"/>
      <c r="V76" s="33">
        <v>169522687</v>
      </c>
      <c r="W76" s="33">
        <v>194538775</v>
      </c>
      <c r="X76" s="33"/>
      <c r="Y76" s="32"/>
      <c r="Z76" s="34">
        <v>272629330</v>
      </c>
    </row>
    <row r="77" spans="1:26" ht="13.5" hidden="1">
      <c r="A77" s="36" t="s">
        <v>31</v>
      </c>
      <c r="B77" s="18">
        <v>42525043</v>
      </c>
      <c r="C77" s="18"/>
      <c r="D77" s="19">
        <v>68397896</v>
      </c>
      <c r="E77" s="20">
        <v>55839462</v>
      </c>
      <c r="F77" s="20">
        <v>3054773</v>
      </c>
      <c r="G77" s="20">
        <v>3535157</v>
      </c>
      <c r="H77" s="20">
        <v>3378544</v>
      </c>
      <c r="I77" s="20">
        <v>9968474</v>
      </c>
      <c r="J77" s="20">
        <v>4681653</v>
      </c>
      <c r="K77" s="20">
        <v>3619344</v>
      </c>
      <c r="L77" s="20">
        <v>3371041</v>
      </c>
      <c r="M77" s="20">
        <v>11672038</v>
      </c>
      <c r="N77" s="20">
        <v>3223636</v>
      </c>
      <c r="O77" s="20">
        <v>2957181</v>
      </c>
      <c r="P77" s="20">
        <v>4891806</v>
      </c>
      <c r="Q77" s="20">
        <v>11072623</v>
      </c>
      <c r="R77" s="20"/>
      <c r="S77" s="20"/>
      <c r="T77" s="20"/>
      <c r="U77" s="20"/>
      <c r="V77" s="20">
        <v>32713135</v>
      </c>
      <c r="W77" s="20">
        <v>38739987</v>
      </c>
      <c r="X77" s="20"/>
      <c r="Y77" s="19"/>
      <c r="Z77" s="22">
        <v>55839462</v>
      </c>
    </row>
    <row r="78" spans="1:26" ht="13.5" hidden="1">
      <c r="A78" s="37" t="s">
        <v>32</v>
      </c>
      <c r="B78" s="18">
        <v>185557644</v>
      </c>
      <c r="C78" s="18"/>
      <c r="D78" s="19">
        <v>283256565</v>
      </c>
      <c r="E78" s="20">
        <v>212151343</v>
      </c>
      <c r="F78" s="20">
        <v>12455486</v>
      </c>
      <c r="G78" s="20">
        <v>15257525</v>
      </c>
      <c r="H78" s="20">
        <v>16333620</v>
      </c>
      <c r="I78" s="20">
        <v>44046631</v>
      </c>
      <c r="J78" s="20">
        <v>15975776</v>
      </c>
      <c r="K78" s="20">
        <v>17045265</v>
      </c>
      <c r="L78" s="20">
        <v>15868987</v>
      </c>
      <c r="M78" s="20">
        <v>48890028</v>
      </c>
      <c r="N78" s="20">
        <v>12899758</v>
      </c>
      <c r="O78" s="20">
        <v>11374630</v>
      </c>
      <c r="P78" s="20">
        <v>16997219</v>
      </c>
      <c r="Q78" s="20">
        <v>41271607</v>
      </c>
      <c r="R78" s="20"/>
      <c r="S78" s="20"/>
      <c r="T78" s="20"/>
      <c r="U78" s="20"/>
      <c r="V78" s="20">
        <v>134208266</v>
      </c>
      <c r="W78" s="20">
        <v>152544001</v>
      </c>
      <c r="X78" s="20"/>
      <c r="Y78" s="19"/>
      <c r="Z78" s="22">
        <v>212151343</v>
      </c>
    </row>
    <row r="79" spans="1:26" ht="13.5" hidden="1">
      <c r="A79" s="38" t="s">
        <v>106</v>
      </c>
      <c r="B79" s="18">
        <v>141316810</v>
      </c>
      <c r="C79" s="18"/>
      <c r="D79" s="19">
        <v>192902346</v>
      </c>
      <c r="E79" s="20">
        <v>169721072</v>
      </c>
      <c r="F79" s="20">
        <v>9137285</v>
      </c>
      <c r="G79" s="20">
        <v>11496162</v>
      </c>
      <c r="H79" s="20">
        <v>12641593</v>
      </c>
      <c r="I79" s="20">
        <v>33275040</v>
      </c>
      <c r="J79" s="20">
        <v>11896793</v>
      </c>
      <c r="K79" s="20">
        <v>13055007</v>
      </c>
      <c r="L79" s="20">
        <v>12296214</v>
      </c>
      <c r="M79" s="20">
        <v>37248014</v>
      </c>
      <c r="N79" s="20">
        <v>9448381</v>
      </c>
      <c r="O79" s="20">
        <v>8585042</v>
      </c>
      <c r="P79" s="20">
        <v>12580910</v>
      </c>
      <c r="Q79" s="20">
        <v>30614333</v>
      </c>
      <c r="R79" s="20"/>
      <c r="S79" s="20"/>
      <c r="T79" s="20"/>
      <c r="U79" s="20"/>
      <c r="V79" s="20">
        <v>101137387</v>
      </c>
      <c r="W79" s="20">
        <v>120122063</v>
      </c>
      <c r="X79" s="20"/>
      <c r="Y79" s="19"/>
      <c r="Z79" s="22">
        <v>169721072</v>
      </c>
    </row>
    <row r="80" spans="1:26" ht="13.5" hidden="1">
      <c r="A80" s="38" t="s">
        <v>107</v>
      </c>
      <c r="B80" s="18">
        <v>21031458</v>
      </c>
      <c r="C80" s="18"/>
      <c r="D80" s="19">
        <v>48906237</v>
      </c>
      <c r="E80" s="20">
        <v>21215136</v>
      </c>
      <c r="F80" s="20">
        <v>1603140</v>
      </c>
      <c r="G80" s="20">
        <v>1833000</v>
      </c>
      <c r="H80" s="20">
        <v>1775639</v>
      </c>
      <c r="I80" s="20">
        <v>5211779</v>
      </c>
      <c r="J80" s="20">
        <v>2039847</v>
      </c>
      <c r="K80" s="20">
        <v>2074756</v>
      </c>
      <c r="L80" s="20">
        <v>1756992</v>
      </c>
      <c r="M80" s="20">
        <v>5871595</v>
      </c>
      <c r="N80" s="20">
        <v>1742935</v>
      </c>
      <c r="O80" s="20">
        <v>1367849</v>
      </c>
      <c r="P80" s="20">
        <v>2241467</v>
      </c>
      <c r="Q80" s="20">
        <v>5352251</v>
      </c>
      <c r="R80" s="20"/>
      <c r="S80" s="20"/>
      <c r="T80" s="20"/>
      <c r="U80" s="20"/>
      <c r="V80" s="20">
        <v>16435625</v>
      </c>
      <c r="W80" s="20">
        <v>16149255</v>
      </c>
      <c r="X80" s="20"/>
      <c r="Y80" s="19"/>
      <c r="Z80" s="22">
        <v>21215136</v>
      </c>
    </row>
    <row r="81" spans="1:26" ht="13.5" hidden="1">
      <c r="A81" s="38" t="s">
        <v>108</v>
      </c>
      <c r="B81" s="18">
        <v>14038468</v>
      </c>
      <c r="C81" s="18"/>
      <c r="D81" s="19">
        <v>24943923</v>
      </c>
      <c r="E81" s="20">
        <v>14850595</v>
      </c>
      <c r="F81" s="20">
        <v>1049705</v>
      </c>
      <c r="G81" s="20">
        <v>1204988</v>
      </c>
      <c r="H81" s="20">
        <v>1187875</v>
      </c>
      <c r="I81" s="20">
        <v>3442568</v>
      </c>
      <c r="J81" s="20">
        <v>1221887</v>
      </c>
      <c r="K81" s="20">
        <v>1095554</v>
      </c>
      <c r="L81" s="20">
        <v>1097248</v>
      </c>
      <c r="M81" s="20">
        <v>3414689</v>
      </c>
      <c r="N81" s="20">
        <v>1092648</v>
      </c>
      <c r="O81" s="20">
        <v>888401</v>
      </c>
      <c r="P81" s="20">
        <v>1286904</v>
      </c>
      <c r="Q81" s="20">
        <v>3267953</v>
      </c>
      <c r="R81" s="20"/>
      <c r="S81" s="20"/>
      <c r="T81" s="20"/>
      <c r="U81" s="20"/>
      <c r="V81" s="20">
        <v>10125210</v>
      </c>
      <c r="W81" s="20">
        <v>10853926</v>
      </c>
      <c r="X81" s="20"/>
      <c r="Y81" s="19"/>
      <c r="Z81" s="22">
        <v>14850595</v>
      </c>
    </row>
    <row r="82" spans="1:26" ht="13.5" hidden="1">
      <c r="A82" s="38" t="s">
        <v>109</v>
      </c>
      <c r="B82" s="18">
        <v>9170908</v>
      </c>
      <c r="C82" s="18"/>
      <c r="D82" s="19">
        <v>16504059</v>
      </c>
      <c r="E82" s="20">
        <v>6364540</v>
      </c>
      <c r="F82" s="20">
        <v>665356</v>
      </c>
      <c r="G82" s="20">
        <v>723375</v>
      </c>
      <c r="H82" s="20">
        <v>728513</v>
      </c>
      <c r="I82" s="20">
        <v>2117244</v>
      </c>
      <c r="J82" s="20">
        <v>817249</v>
      </c>
      <c r="K82" s="20">
        <v>819948</v>
      </c>
      <c r="L82" s="20">
        <v>718533</v>
      </c>
      <c r="M82" s="20">
        <v>2355730</v>
      </c>
      <c r="N82" s="20">
        <v>615794</v>
      </c>
      <c r="O82" s="20">
        <v>533338</v>
      </c>
      <c r="P82" s="20">
        <v>887938</v>
      </c>
      <c r="Q82" s="20">
        <v>2037070</v>
      </c>
      <c r="R82" s="20"/>
      <c r="S82" s="20"/>
      <c r="T82" s="20"/>
      <c r="U82" s="20"/>
      <c r="V82" s="20">
        <v>6510044</v>
      </c>
      <c r="W82" s="20">
        <v>5418757</v>
      </c>
      <c r="X82" s="20"/>
      <c r="Y82" s="19"/>
      <c r="Z82" s="22">
        <v>6364540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3000000</v>
      </c>
      <c r="E84" s="29">
        <v>4638525</v>
      </c>
      <c r="F84" s="29">
        <v>250120</v>
      </c>
      <c r="G84" s="29">
        <v>337643</v>
      </c>
      <c r="H84" s="29">
        <v>303059</v>
      </c>
      <c r="I84" s="29">
        <v>890822</v>
      </c>
      <c r="J84" s="29">
        <v>369870</v>
      </c>
      <c r="K84" s="29">
        <v>272708</v>
      </c>
      <c r="L84" s="29">
        <v>337649</v>
      </c>
      <c r="M84" s="29">
        <v>980227</v>
      </c>
      <c r="N84" s="29">
        <v>193420</v>
      </c>
      <c r="O84" s="29">
        <v>231160</v>
      </c>
      <c r="P84" s="29">
        <v>305657</v>
      </c>
      <c r="Q84" s="29">
        <v>730237</v>
      </c>
      <c r="R84" s="29"/>
      <c r="S84" s="29"/>
      <c r="T84" s="29"/>
      <c r="U84" s="29"/>
      <c r="V84" s="29">
        <v>2601286</v>
      </c>
      <c r="W84" s="29">
        <v>3254787</v>
      </c>
      <c r="X84" s="29"/>
      <c r="Y84" s="28"/>
      <c r="Z84" s="30">
        <v>4638525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128980269</v>
      </c>
      <c r="C5" s="18">
        <v>0</v>
      </c>
      <c r="D5" s="58">
        <v>129932000</v>
      </c>
      <c r="E5" s="59">
        <v>143267110</v>
      </c>
      <c r="F5" s="59">
        <v>21530228</v>
      </c>
      <c r="G5" s="59">
        <v>9648123</v>
      </c>
      <c r="H5" s="59">
        <v>10605721</v>
      </c>
      <c r="I5" s="59">
        <v>41784072</v>
      </c>
      <c r="J5" s="59">
        <v>10722868</v>
      </c>
      <c r="K5" s="59">
        <v>10833607</v>
      </c>
      <c r="L5" s="59">
        <v>8535314</v>
      </c>
      <c r="M5" s="59">
        <v>30091789</v>
      </c>
      <c r="N5" s="59">
        <v>10491350</v>
      </c>
      <c r="O5" s="59">
        <v>10423964</v>
      </c>
      <c r="P5" s="59">
        <v>10901104</v>
      </c>
      <c r="Q5" s="59">
        <v>31816418</v>
      </c>
      <c r="R5" s="59">
        <v>0</v>
      </c>
      <c r="S5" s="59">
        <v>0</v>
      </c>
      <c r="T5" s="59">
        <v>0</v>
      </c>
      <c r="U5" s="59">
        <v>0</v>
      </c>
      <c r="V5" s="59">
        <v>103692279</v>
      </c>
      <c r="W5" s="59">
        <v>97449030</v>
      </c>
      <c r="X5" s="59">
        <v>6243249</v>
      </c>
      <c r="Y5" s="60">
        <v>6.41</v>
      </c>
      <c r="Z5" s="61">
        <v>143267110</v>
      </c>
    </row>
    <row r="6" spans="1:26" ht="13.5">
      <c r="A6" s="57" t="s">
        <v>32</v>
      </c>
      <c r="B6" s="18">
        <v>524105866</v>
      </c>
      <c r="C6" s="18">
        <v>0</v>
      </c>
      <c r="D6" s="58">
        <v>738293100</v>
      </c>
      <c r="E6" s="59">
        <v>648594910</v>
      </c>
      <c r="F6" s="59">
        <v>35673773</v>
      </c>
      <c r="G6" s="59">
        <v>65188291</v>
      </c>
      <c r="H6" s="59">
        <v>47433708</v>
      </c>
      <c r="I6" s="59">
        <v>148295772</v>
      </c>
      <c r="J6" s="59">
        <v>61509704</v>
      </c>
      <c r="K6" s="59">
        <v>51264735</v>
      </c>
      <c r="L6" s="59">
        <v>50497617</v>
      </c>
      <c r="M6" s="59">
        <v>163272056</v>
      </c>
      <c r="N6" s="59">
        <v>47859395</v>
      </c>
      <c r="O6" s="59">
        <v>48761045</v>
      </c>
      <c r="P6" s="59">
        <v>60571821</v>
      </c>
      <c r="Q6" s="59">
        <v>157192261</v>
      </c>
      <c r="R6" s="59">
        <v>0</v>
      </c>
      <c r="S6" s="59">
        <v>0</v>
      </c>
      <c r="T6" s="59">
        <v>0</v>
      </c>
      <c r="U6" s="59">
        <v>0</v>
      </c>
      <c r="V6" s="59">
        <v>468760089</v>
      </c>
      <c r="W6" s="59">
        <v>553718970</v>
      </c>
      <c r="X6" s="59">
        <v>-84958881</v>
      </c>
      <c r="Y6" s="60">
        <v>-15.34</v>
      </c>
      <c r="Z6" s="61">
        <v>648594910</v>
      </c>
    </row>
    <row r="7" spans="1:26" ht="13.5">
      <c r="A7" s="57" t="s">
        <v>33</v>
      </c>
      <c r="B7" s="18">
        <v>2108000</v>
      </c>
      <c r="C7" s="18">
        <v>0</v>
      </c>
      <c r="D7" s="58">
        <v>1000000</v>
      </c>
      <c r="E7" s="59">
        <v>1400000</v>
      </c>
      <c r="F7" s="59">
        <v>2156</v>
      </c>
      <c r="G7" s="59">
        <v>3138</v>
      </c>
      <c r="H7" s="59">
        <v>3250</v>
      </c>
      <c r="I7" s="59">
        <v>8544</v>
      </c>
      <c r="J7" s="59">
        <v>2680</v>
      </c>
      <c r="K7" s="59">
        <v>0</v>
      </c>
      <c r="L7" s="59">
        <v>1563</v>
      </c>
      <c r="M7" s="59">
        <v>4243</v>
      </c>
      <c r="N7" s="59">
        <v>806435</v>
      </c>
      <c r="O7" s="59">
        <v>324059</v>
      </c>
      <c r="P7" s="59">
        <v>145593</v>
      </c>
      <c r="Q7" s="59">
        <v>1276087</v>
      </c>
      <c r="R7" s="59">
        <v>0</v>
      </c>
      <c r="S7" s="59">
        <v>0</v>
      </c>
      <c r="T7" s="59">
        <v>0</v>
      </c>
      <c r="U7" s="59">
        <v>0</v>
      </c>
      <c r="V7" s="59">
        <v>1288874</v>
      </c>
      <c r="W7" s="59">
        <v>749970</v>
      </c>
      <c r="X7" s="59">
        <v>538904</v>
      </c>
      <c r="Y7" s="60">
        <v>71.86</v>
      </c>
      <c r="Z7" s="61">
        <v>1400000</v>
      </c>
    </row>
    <row r="8" spans="1:26" ht="13.5">
      <c r="A8" s="57" t="s">
        <v>34</v>
      </c>
      <c r="B8" s="18">
        <v>131170167</v>
      </c>
      <c r="C8" s="18">
        <v>0</v>
      </c>
      <c r="D8" s="58">
        <v>147678900</v>
      </c>
      <c r="E8" s="59">
        <v>152778900</v>
      </c>
      <c r="F8" s="59">
        <v>61163000</v>
      </c>
      <c r="G8" s="59">
        <v>1</v>
      </c>
      <c r="H8" s="59">
        <v>250000</v>
      </c>
      <c r="I8" s="59">
        <v>61413001</v>
      </c>
      <c r="J8" s="59">
        <v>0</v>
      </c>
      <c r="K8" s="59">
        <v>0</v>
      </c>
      <c r="L8" s="59">
        <v>46127000</v>
      </c>
      <c r="M8" s="59">
        <v>46127000</v>
      </c>
      <c r="N8" s="59">
        <v>1115193</v>
      </c>
      <c r="O8" s="59">
        <v>750000</v>
      </c>
      <c r="P8" s="59">
        <v>36550956</v>
      </c>
      <c r="Q8" s="59">
        <v>38416149</v>
      </c>
      <c r="R8" s="59">
        <v>0</v>
      </c>
      <c r="S8" s="59">
        <v>0</v>
      </c>
      <c r="T8" s="59">
        <v>0</v>
      </c>
      <c r="U8" s="59">
        <v>0</v>
      </c>
      <c r="V8" s="59">
        <v>145956150</v>
      </c>
      <c r="W8" s="59">
        <v>110759220</v>
      </c>
      <c r="X8" s="59">
        <v>35196930</v>
      </c>
      <c r="Y8" s="60">
        <v>31.78</v>
      </c>
      <c r="Z8" s="61">
        <v>152778900</v>
      </c>
    </row>
    <row r="9" spans="1:26" ht="13.5">
      <c r="A9" s="57" t="s">
        <v>35</v>
      </c>
      <c r="B9" s="18">
        <v>98993906</v>
      </c>
      <c r="C9" s="18">
        <v>0</v>
      </c>
      <c r="D9" s="58">
        <v>72033480</v>
      </c>
      <c r="E9" s="59">
        <v>73322030</v>
      </c>
      <c r="F9" s="59">
        <v>3116887</v>
      </c>
      <c r="G9" s="59">
        <v>3577965</v>
      </c>
      <c r="H9" s="59">
        <v>3008357</v>
      </c>
      <c r="I9" s="59">
        <v>9703209</v>
      </c>
      <c r="J9" s="59">
        <v>3093188</v>
      </c>
      <c r="K9" s="59">
        <v>3863209</v>
      </c>
      <c r="L9" s="59">
        <v>5206503</v>
      </c>
      <c r="M9" s="59">
        <v>12162900</v>
      </c>
      <c r="N9" s="59">
        <v>4312529</v>
      </c>
      <c r="O9" s="59">
        <v>4795056</v>
      </c>
      <c r="P9" s="59">
        <v>3712027</v>
      </c>
      <c r="Q9" s="59">
        <v>12819612</v>
      </c>
      <c r="R9" s="59">
        <v>0</v>
      </c>
      <c r="S9" s="59">
        <v>0</v>
      </c>
      <c r="T9" s="59">
        <v>0</v>
      </c>
      <c r="U9" s="59">
        <v>0</v>
      </c>
      <c r="V9" s="59">
        <v>34685721</v>
      </c>
      <c r="W9" s="59">
        <v>54024750</v>
      </c>
      <c r="X9" s="59">
        <v>-19339029</v>
      </c>
      <c r="Y9" s="60">
        <v>-35.8</v>
      </c>
      <c r="Z9" s="61">
        <v>73322030</v>
      </c>
    </row>
    <row r="10" spans="1:26" ht="25.5">
      <c r="A10" s="62" t="s">
        <v>98</v>
      </c>
      <c r="B10" s="63">
        <f>SUM(B5:B9)</f>
        <v>885358208</v>
      </c>
      <c r="C10" s="63">
        <f>SUM(C5:C9)</f>
        <v>0</v>
      </c>
      <c r="D10" s="64">
        <f aca="true" t="shared" si="0" ref="D10:Z10">SUM(D5:D9)</f>
        <v>1088937480</v>
      </c>
      <c r="E10" s="65">
        <f t="shared" si="0"/>
        <v>1019362950</v>
      </c>
      <c r="F10" s="65">
        <f t="shared" si="0"/>
        <v>121486044</v>
      </c>
      <c r="G10" s="65">
        <f t="shared" si="0"/>
        <v>78417518</v>
      </c>
      <c r="H10" s="65">
        <f t="shared" si="0"/>
        <v>61301036</v>
      </c>
      <c r="I10" s="65">
        <f t="shared" si="0"/>
        <v>261204598</v>
      </c>
      <c r="J10" s="65">
        <f t="shared" si="0"/>
        <v>75328440</v>
      </c>
      <c r="K10" s="65">
        <f t="shared" si="0"/>
        <v>65961551</v>
      </c>
      <c r="L10" s="65">
        <f t="shared" si="0"/>
        <v>110367997</v>
      </c>
      <c r="M10" s="65">
        <f t="shared" si="0"/>
        <v>251657988</v>
      </c>
      <c r="N10" s="65">
        <f t="shared" si="0"/>
        <v>64584902</v>
      </c>
      <c r="O10" s="65">
        <f t="shared" si="0"/>
        <v>65054124</v>
      </c>
      <c r="P10" s="65">
        <f t="shared" si="0"/>
        <v>111881501</v>
      </c>
      <c r="Q10" s="65">
        <f t="shared" si="0"/>
        <v>241520527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754383113</v>
      </c>
      <c r="W10" s="65">
        <f t="shared" si="0"/>
        <v>816701940</v>
      </c>
      <c r="X10" s="65">
        <f t="shared" si="0"/>
        <v>-62318827</v>
      </c>
      <c r="Y10" s="66">
        <f>+IF(W10&lt;&gt;0,(X10/W10)*100,0)</f>
        <v>-7.630547198161425</v>
      </c>
      <c r="Z10" s="67">
        <f t="shared" si="0"/>
        <v>1019362950</v>
      </c>
    </row>
    <row r="11" spans="1:26" ht="13.5">
      <c r="A11" s="57" t="s">
        <v>36</v>
      </c>
      <c r="B11" s="18">
        <v>244980487</v>
      </c>
      <c r="C11" s="18">
        <v>0</v>
      </c>
      <c r="D11" s="58">
        <v>271131070</v>
      </c>
      <c r="E11" s="59">
        <v>283764480</v>
      </c>
      <c r="F11" s="59">
        <v>4500</v>
      </c>
      <c r="G11" s="59">
        <v>19371537</v>
      </c>
      <c r="H11" s="59">
        <v>40207015</v>
      </c>
      <c r="I11" s="59">
        <v>59583052</v>
      </c>
      <c r="J11" s="59">
        <v>20935376</v>
      </c>
      <c r="K11" s="59">
        <v>20688992</v>
      </c>
      <c r="L11" s="59">
        <v>20783060</v>
      </c>
      <c r="M11" s="59">
        <v>62407428</v>
      </c>
      <c r="N11" s="59">
        <v>21863079</v>
      </c>
      <c r="O11" s="59">
        <v>23514921</v>
      </c>
      <c r="P11" s="59">
        <v>21473773</v>
      </c>
      <c r="Q11" s="59">
        <v>66851773</v>
      </c>
      <c r="R11" s="59">
        <v>0</v>
      </c>
      <c r="S11" s="59">
        <v>0</v>
      </c>
      <c r="T11" s="59">
        <v>0</v>
      </c>
      <c r="U11" s="59">
        <v>0</v>
      </c>
      <c r="V11" s="59">
        <v>188842253</v>
      </c>
      <c r="W11" s="59">
        <v>203348250</v>
      </c>
      <c r="X11" s="59">
        <v>-14505997</v>
      </c>
      <c r="Y11" s="60">
        <v>-7.13</v>
      </c>
      <c r="Z11" s="61">
        <v>283764480</v>
      </c>
    </row>
    <row r="12" spans="1:26" ht="13.5">
      <c r="A12" s="57" t="s">
        <v>37</v>
      </c>
      <c r="B12" s="18">
        <v>15757134</v>
      </c>
      <c r="C12" s="18">
        <v>0</v>
      </c>
      <c r="D12" s="58">
        <v>17213350</v>
      </c>
      <c r="E12" s="59">
        <v>10571520</v>
      </c>
      <c r="F12" s="59">
        <v>0</v>
      </c>
      <c r="G12" s="59">
        <v>500</v>
      </c>
      <c r="H12" s="59">
        <v>15043</v>
      </c>
      <c r="I12" s="59">
        <v>15543</v>
      </c>
      <c r="J12" s="59">
        <v>0</v>
      </c>
      <c r="K12" s="59">
        <v>428890</v>
      </c>
      <c r="L12" s="59">
        <v>0</v>
      </c>
      <c r="M12" s="59">
        <v>428890</v>
      </c>
      <c r="N12" s="59">
        <v>1967970</v>
      </c>
      <c r="O12" s="59">
        <v>1823940</v>
      </c>
      <c r="P12" s="59">
        <v>1482378</v>
      </c>
      <c r="Q12" s="59">
        <v>5274288</v>
      </c>
      <c r="R12" s="59">
        <v>0</v>
      </c>
      <c r="S12" s="59">
        <v>0</v>
      </c>
      <c r="T12" s="59">
        <v>0</v>
      </c>
      <c r="U12" s="59">
        <v>0</v>
      </c>
      <c r="V12" s="59">
        <v>5718721</v>
      </c>
      <c r="W12" s="59">
        <v>12909780</v>
      </c>
      <c r="X12" s="59">
        <v>-7191059</v>
      </c>
      <c r="Y12" s="60">
        <v>-55.7</v>
      </c>
      <c r="Z12" s="61">
        <v>10571520</v>
      </c>
    </row>
    <row r="13" spans="1:26" ht="13.5">
      <c r="A13" s="57" t="s">
        <v>99</v>
      </c>
      <c r="B13" s="18">
        <v>39336246</v>
      </c>
      <c r="C13" s="18">
        <v>0</v>
      </c>
      <c r="D13" s="58">
        <v>76861220</v>
      </c>
      <c r="E13" s="59">
        <v>57135610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38754430</v>
      </c>
      <c r="O13" s="59">
        <v>0</v>
      </c>
      <c r="P13" s="59">
        <v>-38754430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57645720</v>
      </c>
      <c r="X13" s="59">
        <v>-57645720</v>
      </c>
      <c r="Y13" s="60">
        <v>-100</v>
      </c>
      <c r="Z13" s="61">
        <v>57135610</v>
      </c>
    </row>
    <row r="14" spans="1:26" ht="13.5">
      <c r="A14" s="57" t="s">
        <v>38</v>
      </c>
      <c r="B14" s="18">
        <v>3175420</v>
      </c>
      <c r="C14" s="18">
        <v>0</v>
      </c>
      <c r="D14" s="58">
        <v>6059450</v>
      </c>
      <c r="E14" s="59">
        <v>5096950</v>
      </c>
      <c r="F14" s="59">
        <v>0</v>
      </c>
      <c r="G14" s="59">
        <v>118470</v>
      </c>
      <c r="H14" s="59">
        <v>8677</v>
      </c>
      <c r="I14" s="59">
        <v>127147</v>
      </c>
      <c r="J14" s="59">
        <v>223592</v>
      </c>
      <c r="K14" s="59">
        <v>44490</v>
      </c>
      <c r="L14" s="59">
        <v>405810</v>
      </c>
      <c r="M14" s="59">
        <v>673892</v>
      </c>
      <c r="N14" s="59">
        <v>58554</v>
      </c>
      <c r="O14" s="59">
        <v>227141</v>
      </c>
      <c r="P14" s="59">
        <v>44141</v>
      </c>
      <c r="Q14" s="59">
        <v>329836</v>
      </c>
      <c r="R14" s="59">
        <v>0</v>
      </c>
      <c r="S14" s="59">
        <v>0</v>
      </c>
      <c r="T14" s="59">
        <v>0</v>
      </c>
      <c r="U14" s="59">
        <v>0</v>
      </c>
      <c r="V14" s="59">
        <v>1130875</v>
      </c>
      <c r="W14" s="59">
        <v>4544280</v>
      </c>
      <c r="X14" s="59">
        <v>-3413405</v>
      </c>
      <c r="Y14" s="60">
        <v>-75.11</v>
      </c>
      <c r="Z14" s="61">
        <v>5096950</v>
      </c>
    </row>
    <row r="15" spans="1:26" ht="13.5">
      <c r="A15" s="57" t="s">
        <v>39</v>
      </c>
      <c r="B15" s="18">
        <v>342991113</v>
      </c>
      <c r="C15" s="18">
        <v>0</v>
      </c>
      <c r="D15" s="58">
        <v>433581880</v>
      </c>
      <c r="E15" s="59">
        <v>386197880</v>
      </c>
      <c r="F15" s="59">
        <v>198463</v>
      </c>
      <c r="G15" s="59">
        <v>36073119</v>
      </c>
      <c r="H15" s="59">
        <v>65712108</v>
      </c>
      <c r="I15" s="59">
        <v>101983690</v>
      </c>
      <c r="J15" s="59">
        <v>27157075</v>
      </c>
      <c r="K15" s="59">
        <v>26655878</v>
      </c>
      <c r="L15" s="59">
        <v>28439579</v>
      </c>
      <c r="M15" s="59">
        <v>82252532</v>
      </c>
      <c r="N15" s="59">
        <v>25535399</v>
      </c>
      <c r="O15" s="59">
        <v>26761660</v>
      </c>
      <c r="P15" s="59">
        <v>24564486</v>
      </c>
      <c r="Q15" s="59">
        <v>76861545</v>
      </c>
      <c r="R15" s="59">
        <v>0</v>
      </c>
      <c r="S15" s="59">
        <v>0</v>
      </c>
      <c r="T15" s="59">
        <v>0</v>
      </c>
      <c r="U15" s="59">
        <v>0</v>
      </c>
      <c r="V15" s="59">
        <v>261097767</v>
      </c>
      <c r="W15" s="59">
        <v>325186470</v>
      </c>
      <c r="X15" s="59">
        <v>-64088703</v>
      </c>
      <c r="Y15" s="60">
        <v>-19.71</v>
      </c>
      <c r="Z15" s="61">
        <v>386197880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1235000</v>
      </c>
      <c r="F16" s="59">
        <v>0</v>
      </c>
      <c r="G16" s="59">
        <v>1500</v>
      </c>
      <c r="H16" s="59">
        <v>0</v>
      </c>
      <c r="I16" s="59">
        <v>1500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4500</v>
      </c>
      <c r="Q16" s="59">
        <v>4500</v>
      </c>
      <c r="R16" s="59">
        <v>0</v>
      </c>
      <c r="S16" s="59">
        <v>0</v>
      </c>
      <c r="T16" s="59">
        <v>0</v>
      </c>
      <c r="U16" s="59">
        <v>0</v>
      </c>
      <c r="V16" s="59">
        <v>6000</v>
      </c>
      <c r="W16" s="59"/>
      <c r="X16" s="59">
        <v>6000</v>
      </c>
      <c r="Y16" s="60">
        <v>0</v>
      </c>
      <c r="Z16" s="61">
        <v>1235000</v>
      </c>
    </row>
    <row r="17" spans="1:26" ht="13.5">
      <c r="A17" s="57" t="s">
        <v>41</v>
      </c>
      <c r="B17" s="18">
        <v>255832848</v>
      </c>
      <c r="C17" s="18">
        <v>0</v>
      </c>
      <c r="D17" s="58">
        <v>268498340</v>
      </c>
      <c r="E17" s="59">
        <v>270151380</v>
      </c>
      <c r="F17" s="59">
        <v>11864432</v>
      </c>
      <c r="G17" s="59">
        <v>16435517</v>
      </c>
      <c r="H17" s="59">
        <v>16356350</v>
      </c>
      <c r="I17" s="59">
        <v>44656299</v>
      </c>
      <c r="J17" s="59">
        <v>17410867</v>
      </c>
      <c r="K17" s="59">
        <v>18681053</v>
      </c>
      <c r="L17" s="59">
        <v>20476484</v>
      </c>
      <c r="M17" s="59">
        <v>56568404</v>
      </c>
      <c r="N17" s="59">
        <v>18962057</v>
      </c>
      <c r="O17" s="59">
        <v>19747983</v>
      </c>
      <c r="P17" s="59">
        <v>18772802</v>
      </c>
      <c r="Q17" s="59">
        <v>57482842</v>
      </c>
      <c r="R17" s="59">
        <v>0</v>
      </c>
      <c r="S17" s="59">
        <v>0</v>
      </c>
      <c r="T17" s="59">
        <v>0</v>
      </c>
      <c r="U17" s="59">
        <v>0</v>
      </c>
      <c r="V17" s="59">
        <v>158707545</v>
      </c>
      <c r="W17" s="59">
        <v>201373470</v>
      </c>
      <c r="X17" s="59">
        <v>-42665925</v>
      </c>
      <c r="Y17" s="60">
        <v>-21.19</v>
      </c>
      <c r="Z17" s="61">
        <v>270151380</v>
      </c>
    </row>
    <row r="18" spans="1:26" ht="13.5">
      <c r="A18" s="69" t="s">
        <v>42</v>
      </c>
      <c r="B18" s="70">
        <f>SUM(B11:B17)</f>
        <v>902073248</v>
      </c>
      <c r="C18" s="70">
        <f>SUM(C11:C17)</f>
        <v>0</v>
      </c>
      <c r="D18" s="71">
        <f aca="true" t="shared" si="1" ref="D18:Z18">SUM(D11:D17)</f>
        <v>1073345310</v>
      </c>
      <c r="E18" s="72">
        <f t="shared" si="1"/>
        <v>1014152820</v>
      </c>
      <c r="F18" s="72">
        <f t="shared" si="1"/>
        <v>12067395</v>
      </c>
      <c r="G18" s="72">
        <f t="shared" si="1"/>
        <v>72000643</v>
      </c>
      <c r="H18" s="72">
        <f t="shared" si="1"/>
        <v>122299193</v>
      </c>
      <c r="I18" s="72">
        <f t="shared" si="1"/>
        <v>206367231</v>
      </c>
      <c r="J18" s="72">
        <f t="shared" si="1"/>
        <v>65726910</v>
      </c>
      <c r="K18" s="72">
        <f t="shared" si="1"/>
        <v>66499303</v>
      </c>
      <c r="L18" s="72">
        <f t="shared" si="1"/>
        <v>70104933</v>
      </c>
      <c r="M18" s="72">
        <f t="shared" si="1"/>
        <v>202331146</v>
      </c>
      <c r="N18" s="72">
        <f t="shared" si="1"/>
        <v>107141489</v>
      </c>
      <c r="O18" s="72">
        <f t="shared" si="1"/>
        <v>72075645</v>
      </c>
      <c r="P18" s="72">
        <f t="shared" si="1"/>
        <v>27587650</v>
      </c>
      <c r="Q18" s="72">
        <f t="shared" si="1"/>
        <v>206804784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615503161</v>
      </c>
      <c r="W18" s="72">
        <f t="shared" si="1"/>
        <v>805007970</v>
      </c>
      <c r="X18" s="72">
        <f t="shared" si="1"/>
        <v>-189504809</v>
      </c>
      <c r="Y18" s="66">
        <f>+IF(W18&lt;&gt;0,(X18/W18)*100,0)</f>
        <v>-23.540736994193985</v>
      </c>
      <c r="Z18" s="73">
        <f t="shared" si="1"/>
        <v>1014152820</v>
      </c>
    </row>
    <row r="19" spans="1:26" ht="13.5">
      <c r="A19" s="69" t="s">
        <v>43</v>
      </c>
      <c r="B19" s="74">
        <f>+B10-B18</f>
        <v>-16715040</v>
      </c>
      <c r="C19" s="74">
        <f>+C10-C18</f>
        <v>0</v>
      </c>
      <c r="D19" s="75">
        <f aca="true" t="shared" si="2" ref="D19:Z19">+D10-D18</f>
        <v>15592170</v>
      </c>
      <c r="E19" s="76">
        <f t="shared" si="2"/>
        <v>5210130</v>
      </c>
      <c r="F19" s="76">
        <f t="shared" si="2"/>
        <v>109418649</v>
      </c>
      <c r="G19" s="76">
        <f t="shared" si="2"/>
        <v>6416875</v>
      </c>
      <c r="H19" s="76">
        <f t="shared" si="2"/>
        <v>-60998157</v>
      </c>
      <c r="I19" s="76">
        <f t="shared" si="2"/>
        <v>54837367</v>
      </c>
      <c r="J19" s="76">
        <f t="shared" si="2"/>
        <v>9601530</v>
      </c>
      <c r="K19" s="76">
        <f t="shared" si="2"/>
        <v>-537752</v>
      </c>
      <c r="L19" s="76">
        <f t="shared" si="2"/>
        <v>40263064</v>
      </c>
      <c r="M19" s="76">
        <f t="shared" si="2"/>
        <v>49326842</v>
      </c>
      <c r="N19" s="76">
        <f t="shared" si="2"/>
        <v>-42556587</v>
      </c>
      <c r="O19" s="76">
        <f t="shared" si="2"/>
        <v>-7021521</v>
      </c>
      <c r="P19" s="76">
        <f t="shared" si="2"/>
        <v>84293851</v>
      </c>
      <c r="Q19" s="76">
        <f t="shared" si="2"/>
        <v>34715743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138879952</v>
      </c>
      <c r="W19" s="76">
        <f>IF(E10=E18,0,W10-W18)</f>
        <v>11693970</v>
      </c>
      <c r="X19" s="76">
        <f t="shared" si="2"/>
        <v>127185982</v>
      </c>
      <c r="Y19" s="77">
        <f>+IF(W19&lt;&gt;0,(X19/W19)*100,0)</f>
        <v>1087.6202179413833</v>
      </c>
      <c r="Z19" s="78">
        <f t="shared" si="2"/>
        <v>5210130</v>
      </c>
    </row>
    <row r="20" spans="1:26" ht="13.5">
      <c r="A20" s="57" t="s">
        <v>44</v>
      </c>
      <c r="B20" s="18">
        <v>78471900</v>
      </c>
      <c r="C20" s="18">
        <v>0</v>
      </c>
      <c r="D20" s="58">
        <v>133128100</v>
      </c>
      <c r="E20" s="59">
        <v>148459050</v>
      </c>
      <c r="F20" s="59">
        <v>-1641749</v>
      </c>
      <c r="G20" s="59">
        <v>259084</v>
      </c>
      <c r="H20" s="59">
        <v>1382666</v>
      </c>
      <c r="I20" s="59">
        <v>1</v>
      </c>
      <c r="J20" s="59">
        <v>4500000</v>
      </c>
      <c r="K20" s="59">
        <v>8464752</v>
      </c>
      <c r="L20" s="59">
        <v>12982041</v>
      </c>
      <c r="M20" s="59">
        <v>25946793</v>
      </c>
      <c r="N20" s="59">
        <v>3375520</v>
      </c>
      <c r="O20" s="59">
        <v>688791</v>
      </c>
      <c r="P20" s="59">
        <v>0</v>
      </c>
      <c r="Q20" s="59">
        <v>4064311</v>
      </c>
      <c r="R20" s="59">
        <v>0</v>
      </c>
      <c r="S20" s="59">
        <v>0</v>
      </c>
      <c r="T20" s="59">
        <v>0</v>
      </c>
      <c r="U20" s="59">
        <v>0</v>
      </c>
      <c r="V20" s="59">
        <v>30011105</v>
      </c>
      <c r="W20" s="59">
        <v>133128000</v>
      </c>
      <c r="X20" s="59">
        <v>-103116895</v>
      </c>
      <c r="Y20" s="60">
        <v>-77.46</v>
      </c>
      <c r="Z20" s="61">
        <v>148459050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61756860</v>
      </c>
      <c r="C22" s="85">
        <f>SUM(C19:C21)</f>
        <v>0</v>
      </c>
      <c r="D22" s="86">
        <f aca="true" t="shared" si="3" ref="D22:Z22">SUM(D19:D21)</f>
        <v>148720270</v>
      </c>
      <c r="E22" s="87">
        <f t="shared" si="3"/>
        <v>153669180</v>
      </c>
      <c r="F22" s="87">
        <f t="shared" si="3"/>
        <v>107776900</v>
      </c>
      <c r="G22" s="87">
        <f t="shared" si="3"/>
        <v>6675959</v>
      </c>
      <c r="H22" s="87">
        <f t="shared" si="3"/>
        <v>-59615491</v>
      </c>
      <c r="I22" s="87">
        <f t="shared" si="3"/>
        <v>54837368</v>
      </c>
      <c r="J22" s="87">
        <f t="shared" si="3"/>
        <v>14101530</v>
      </c>
      <c r="K22" s="87">
        <f t="shared" si="3"/>
        <v>7927000</v>
      </c>
      <c r="L22" s="87">
        <f t="shared" si="3"/>
        <v>53245105</v>
      </c>
      <c r="M22" s="87">
        <f t="shared" si="3"/>
        <v>75273635</v>
      </c>
      <c r="N22" s="87">
        <f t="shared" si="3"/>
        <v>-39181067</v>
      </c>
      <c r="O22" s="87">
        <f t="shared" si="3"/>
        <v>-6332730</v>
      </c>
      <c r="P22" s="87">
        <f t="shared" si="3"/>
        <v>84293851</v>
      </c>
      <c r="Q22" s="87">
        <f t="shared" si="3"/>
        <v>38780054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168891057</v>
      </c>
      <c r="W22" s="87">
        <f t="shared" si="3"/>
        <v>144821970</v>
      </c>
      <c r="X22" s="87">
        <f t="shared" si="3"/>
        <v>24069087</v>
      </c>
      <c r="Y22" s="88">
        <f>+IF(W22&lt;&gt;0,(X22/W22)*100,0)</f>
        <v>16.619775991170403</v>
      </c>
      <c r="Z22" s="89">
        <f t="shared" si="3"/>
        <v>153669180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61756860</v>
      </c>
      <c r="C24" s="74">
        <f>SUM(C22:C23)</f>
        <v>0</v>
      </c>
      <c r="D24" s="75">
        <f aca="true" t="shared" si="4" ref="D24:Z24">SUM(D22:D23)</f>
        <v>148720270</v>
      </c>
      <c r="E24" s="76">
        <f t="shared" si="4"/>
        <v>153669180</v>
      </c>
      <c r="F24" s="76">
        <f t="shared" si="4"/>
        <v>107776900</v>
      </c>
      <c r="G24" s="76">
        <f t="shared" si="4"/>
        <v>6675959</v>
      </c>
      <c r="H24" s="76">
        <f t="shared" si="4"/>
        <v>-59615491</v>
      </c>
      <c r="I24" s="76">
        <f t="shared" si="4"/>
        <v>54837368</v>
      </c>
      <c r="J24" s="76">
        <f t="shared" si="4"/>
        <v>14101530</v>
      </c>
      <c r="K24" s="76">
        <f t="shared" si="4"/>
        <v>7927000</v>
      </c>
      <c r="L24" s="76">
        <f t="shared" si="4"/>
        <v>53245105</v>
      </c>
      <c r="M24" s="76">
        <f t="shared" si="4"/>
        <v>75273635</v>
      </c>
      <c r="N24" s="76">
        <f t="shared" si="4"/>
        <v>-39181067</v>
      </c>
      <c r="O24" s="76">
        <f t="shared" si="4"/>
        <v>-6332730</v>
      </c>
      <c r="P24" s="76">
        <f t="shared" si="4"/>
        <v>84293851</v>
      </c>
      <c r="Q24" s="76">
        <f t="shared" si="4"/>
        <v>38780054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168891057</v>
      </c>
      <c r="W24" s="76">
        <f t="shared" si="4"/>
        <v>144821970</v>
      </c>
      <c r="X24" s="76">
        <f t="shared" si="4"/>
        <v>24069087</v>
      </c>
      <c r="Y24" s="77">
        <f>+IF(W24&lt;&gt;0,(X24/W24)*100,0)</f>
        <v>16.619775991170403</v>
      </c>
      <c r="Z24" s="78">
        <f t="shared" si="4"/>
        <v>153669180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85973538</v>
      </c>
      <c r="C27" s="21">
        <v>0</v>
      </c>
      <c r="D27" s="98">
        <v>166156660</v>
      </c>
      <c r="E27" s="99">
        <v>170745790</v>
      </c>
      <c r="F27" s="99">
        <v>0</v>
      </c>
      <c r="G27" s="99">
        <v>8873835</v>
      </c>
      <c r="H27" s="99">
        <v>1832666</v>
      </c>
      <c r="I27" s="99">
        <v>10706501</v>
      </c>
      <c r="J27" s="99">
        <v>8153736</v>
      </c>
      <c r="K27" s="99">
        <v>2668022</v>
      </c>
      <c r="L27" s="99">
        <v>1800017</v>
      </c>
      <c r="M27" s="99">
        <v>12621775</v>
      </c>
      <c r="N27" s="99">
        <v>4247397</v>
      </c>
      <c r="O27" s="99">
        <v>4959926</v>
      </c>
      <c r="P27" s="99">
        <v>7811029</v>
      </c>
      <c r="Q27" s="99">
        <v>17018352</v>
      </c>
      <c r="R27" s="99">
        <v>0</v>
      </c>
      <c r="S27" s="99">
        <v>0</v>
      </c>
      <c r="T27" s="99">
        <v>0</v>
      </c>
      <c r="U27" s="99">
        <v>0</v>
      </c>
      <c r="V27" s="99">
        <v>40346628</v>
      </c>
      <c r="W27" s="99">
        <v>128059343</v>
      </c>
      <c r="X27" s="99">
        <v>-87712715</v>
      </c>
      <c r="Y27" s="100">
        <v>-68.49</v>
      </c>
      <c r="Z27" s="101">
        <v>170745790</v>
      </c>
    </row>
    <row r="28" spans="1:26" ht="13.5">
      <c r="A28" s="102" t="s">
        <v>44</v>
      </c>
      <c r="B28" s="18">
        <v>62851427</v>
      </c>
      <c r="C28" s="18">
        <v>0</v>
      </c>
      <c r="D28" s="58">
        <v>133128000</v>
      </c>
      <c r="E28" s="59">
        <v>143484950</v>
      </c>
      <c r="F28" s="59">
        <v>0</v>
      </c>
      <c r="G28" s="59">
        <v>8873835</v>
      </c>
      <c r="H28" s="59">
        <v>1832666</v>
      </c>
      <c r="I28" s="59">
        <v>10706501</v>
      </c>
      <c r="J28" s="59">
        <v>8153736</v>
      </c>
      <c r="K28" s="59">
        <v>2668022</v>
      </c>
      <c r="L28" s="59">
        <v>1899021</v>
      </c>
      <c r="M28" s="59">
        <v>12720779</v>
      </c>
      <c r="N28" s="59">
        <v>4266002</v>
      </c>
      <c r="O28" s="59">
        <v>5088688</v>
      </c>
      <c r="P28" s="59">
        <v>7779481</v>
      </c>
      <c r="Q28" s="59">
        <v>17134171</v>
      </c>
      <c r="R28" s="59">
        <v>0</v>
      </c>
      <c r="S28" s="59">
        <v>0</v>
      </c>
      <c r="T28" s="59">
        <v>0</v>
      </c>
      <c r="U28" s="59">
        <v>0</v>
      </c>
      <c r="V28" s="59">
        <v>40561451</v>
      </c>
      <c r="W28" s="59">
        <v>107613713</v>
      </c>
      <c r="X28" s="59">
        <v>-67052262</v>
      </c>
      <c r="Y28" s="60">
        <v>-62.31</v>
      </c>
      <c r="Z28" s="61">
        <v>143484950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4974100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3730575</v>
      </c>
      <c r="X29" s="59">
        <v>-3730575</v>
      </c>
      <c r="Y29" s="60">
        <v>-100</v>
      </c>
      <c r="Z29" s="61">
        <v>4974100</v>
      </c>
    </row>
    <row r="30" spans="1:26" ht="13.5">
      <c r="A30" s="57" t="s">
        <v>48</v>
      </c>
      <c r="B30" s="18">
        <v>1570649</v>
      </c>
      <c r="C30" s="18">
        <v>0</v>
      </c>
      <c r="D30" s="58">
        <v>3130000</v>
      </c>
      <c r="E30" s="59">
        <v>6669720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5002290</v>
      </c>
      <c r="X30" s="59">
        <v>-5002290</v>
      </c>
      <c r="Y30" s="60">
        <v>-100</v>
      </c>
      <c r="Z30" s="61">
        <v>6669720</v>
      </c>
    </row>
    <row r="31" spans="1:26" ht="13.5">
      <c r="A31" s="57" t="s">
        <v>49</v>
      </c>
      <c r="B31" s="18">
        <v>21551463</v>
      </c>
      <c r="C31" s="18">
        <v>0</v>
      </c>
      <c r="D31" s="58">
        <v>29898660</v>
      </c>
      <c r="E31" s="59">
        <v>15617020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-99004</v>
      </c>
      <c r="M31" s="59">
        <v>-99004</v>
      </c>
      <c r="N31" s="59">
        <v>-18605</v>
      </c>
      <c r="O31" s="59">
        <v>-128762</v>
      </c>
      <c r="P31" s="59">
        <v>31548</v>
      </c>
      <c r="Q31" s="59">
        <v>-115819</v>
      </c>
      <c r="R31" s="59">
        <v>0</v>
      </c>
      <c r="S31" s="59">
        <v>0</v>
      </c>
      <c r="T31" s="59">
        <v>0</v>
      </c>
      <c r="U31" s="59">
        <v>0</v>
      </c>
      <c r="V31" s="59">
        <v>-214823</v>
      </c>
      <c r="W31" s="59">
        <v>11712765</v>
      </c>
      <c r="X31" s="59">
        <v>-11927588</v>
      </c>
      <c r="Y31" s="60">
        <v>-101.83</v>
      </c>
      <c r="Z31" s="61">
        <v>15617020</v>
      </c>
    </row>
    <row r="32" spans="1:26" ht="13.5">
      <c r="A32" s="69" t="s">
        <v>50</v>
      </c>
      <c r="B32" s="21">
        <f>SUM(B28:B31)</f>
        <v>85973539</v>
      </c>
      <c r="C32" s="21">
        <f>SUM(C28:C31)</f>
        <v>0</v>
      </c>
      <c r="D32" s="98">
        <f aca="true" t="shared" si="5" ref="D32:Z32">SUM(D28:D31)</f>
        <v>166156660</v>
      </c>
      <c r="E32" s="99">
        <f t="shared" si="5"/>
        <v>170745790</v>
      </c>
      <c r="F32" s="99">
        <f t="shared" si="5"/>
        <v>0</v>
      </c>
      <c r="G32" s="99">
        <f t="shared" si="5"/>
        <v>8873835</v>
      </c>
      <c r="H32" s="99">
        <f t="shared" si="5"/>
        <v>1832666</v>
      </c>
      <c r="I32" s="99">
        <f t="shared" si="5"/>
        <v>10706501</v>
      </c>
      <c r="J32" s="99">
        <f t="shared" si="5"/>
        <v>8153736</v>
      </c>
      <c r="K32" s="99">
        <f t="shared" si="5"/>
        <v>2668022</v>
      </c>
      <c r="L32" s="99">
        <f t="shared" si="5"/>
        <v>1800017</v>
      </c>
      <c r="M32" s="99">
        <f t="shared" si="5"/>
        <v>12621775</v>
      </c>
      <c r="N32" s="99">
        <f t="shared" si="5"/>
        <v>4247397</v>
      </c>
      <c r="O32" s="99">
        <f t="shared" si="5"/>
        <v>4959926</v>
      </c>
      <c r="P32" s="99">
        <f t="shared" si="5"/>
        <v>7811029</v>
      </c>
      <c r="Q32" s="99">
        <f t="shared" si="5"/>
        <v>17018352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40346628</v>
      </c>
      <c r="W32" s="99">
        <f t="shared" si="5"/>
        <v>128059343</v>
      </c>
      <c r="X32" s="99">
        <f t="shared" si="5"/>
        <v>-87712715</v>
      </c>
      <c r="Y32" s="100">
        <f>+IF(W32&lt;&gt;0,(X32/W32)*100,0)</f>
        <v>-68.49380368912247</v>
      </c>
      <c r="Z32" s="101">
        <f t="shared" si="5"/>
        <v>170745790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250853015</v>
      </c>
      <c r="C35" s="18">
        <v>0</v>
      </c>
      <c r="D35" s="58">
        <v>397455000</v>
      </c>
      <c r="E35" s="59">
        <v>402911000</v>
      </c>
      <c r="F35" s="59">
        <v>124148895</v>
      </c>
      <c r="G35" s="59">
        <v>-30545236</v>
      </c>
      <c r="H35" s="59">
        <v>-7517446</v>
      </c>
      <c r="I35" s="59">
        <v>-7517446</v>
      </c>
      <c r="J35" s="59">
        <v>-3010851</v>
      </c>
      <c r="K35" s="59">
        <v>1385839</v>
      </c>
      <c r="L35" s="59">
        <v>60412257</v>
      </c>
      <c r="M35" s="59">
        <v>60412257</v>
      </c>
      <c r="N35" s="59">
        <v>-29509418</v>
      </c>
      <c r="O35" s="59">
        <v>-8983200</v>
      </c>
      <c r="P35" s="59">
        <v>37803842</v>
      </c>
      <c r="Q35" s="59">
        <v>37803842</v>
      </c>
      <c r="R35" s="59">
        <v>0</v>
      </c>
      <c r="S35" s="59">
        <v>0</v>
      </c>
      <c r="T35" s="59">
        <v>0</v>
      </c>
      <c r="U35" s="59">
        <v>0</v>
      </c>
      <c r="V35" s="59">
        <v>37803842</v>
      </c>
      <c r="W35" s="59">
        <v>302183250</v>
      </c>
      <c r="X35" s="59">
        <v>-264379408</v>
      </c>
      <c r="Y35" s="60">
        <v>-87.49</v>
      </c>
      <c r="Z35" s="61">
        <v>402911000</v>
      </c>
    </row>
    <row r="36" spans="1:26" ht="13.5">
      <c r="A36" s="57" t="s">
        <v>53</v>
      </c>
      <c r="B36" s="18">
        <v>1288542630</v>
      </c>
      <c r="C36" s="18">
        <v>0</v>
      </c>
      <c r="D36" s="58">
        <v>1376925000</v>
      </c>
      <c r="E36" s="59">
        <v>1402151000</v>
      </c>
      <c r="F36" s="59">
        <v>0</v>
      </c>
      <c r="G36" s="59">
        <v>8873835</v>
      </c>
      <c r="H36" s="59">
        <v>1832666</v>
      </c>
      <c r="I36" s="59">
        <v>1832666</v>
      </c>
      <c r="J36" s="59">
        <v>8153736</v>
      </c>
      <c r="K36" s="59">
        <v>2668022</v>
      </c>
      <c r="L36" s="59">
        <v>1800018</v>
      </c>
      <c r="M36" s="59">
        <v>1800018</v>
      </c>
      <c r="N36" s="59">
        <v>-34507034</v>
      </c>
      <c r="O36" s="59">
        <v>4959926</v>
      </c>
      <c r="P36" s="59">
        <v>46565459</v>
      </c>
      <c r="Q36" s="59">
        <v>46565459</v>
      </c>
      <c r="R36" s="59">
        <v>0</v>
      </c>
      <c r="S36" s="59">
        <v>0</v>
      </c>
      <c r="T36" s="59">
        <v>0</v>
      </c>
      <c r="U36" s="59">
        <v>0</v>
      </c>
      <c r="V36" s="59">
        <v>46565459</v>
      </c>
      <c r="W36" s="59">
        <v>1051613250</v>
      </c>
      <c r="X36" s="59">
        <v>-1005047791</v>
      </c>
      <c r="Y36" s="60">
        <v>-95.57</v>
      </c>
      <c r="Z36" s="61">
        <v>1402151000</v>
      </c>
    </row>
    <row r="37" spans="1:26" ht="13.5">
      <c r="A37" s="57" t="s">
        <v>54</v>
      </c>
      <c r="B37" s="18">
        <v>261310408</v>
      </c>
      <c r="C37" s="18">
        <v>0</v>
      </c>
      <c r="D37" s="58">
        <v>192364000</v>
      </c>
      <c r="E37" s="59">
        <v>182364000</v>
      </c>
      <c r="F37" s="59">
        <v>16371994</v>
      </c>
      <c r="G37" s="59">
        <v>-29247587</v>
      </c>
      <c r="H37" s="59">
        <v>50480422</v>
      </c>
      <c r="I37" s="59">
        <v>50480422</v>
      </c>
      <c r="J37" s="59">
        <v>-11958145</v>
      </c>
      <c r="K37" s="59">
        <v>-2495802</v>
      </c>
      <c r="L37" s="59">
        <v>5760171</v>
      </c>
      <c r="M37" s="59">
        <v>5760171</v>
      </c>
      <c r="N37" s="59">
        <v>-29068370</v>
      </c>
      <c r="O37" s="59">
        <v>5962145</v>
      </c>
      <c r="P37" s="59">
        <v>80333</v>
      </c>
      <c r="Q37" s="59">
        <v>80333</v>
      </c>
      <c r="R37" s="59">
        <v>0</v>
      </c>
      <c r="S37" s="59">
        <v>0</v>
      </c>
      <c r="T37" s="59">
        <v>0</v>
      </c>
      <c r="U37" s="59">
        <v>0</v>
      </c>
      <c r="V37" s="59">
        <v>80333</v>
      </c>
      <c r="W37" s="59">
        <v>136773000</v>
      </c>
      <c r="X37" s="59">
        <v>-136692667</v>
      </c>
      <c r="Y37" s="60">
        <v>-99.94</v>
      </c>
      <c r="Z37" s="61">
        <v>182364000</v>
      </c>
    </row>
    <row r="38" spans="1:26" ht="13.5">
      <c r="A38" s="57" t="s">
        <v>55</v>
      </c>
      <c r="B38" s="18">
        <v>85218387</v>
      </c>
      <c r="C38" s="18">
        <v>0</v>
      </c>
      <c r="D38" s="58">
        <v>125319000</v>
      </c>
      <c r="E38" s="59">
        <v>99368000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74526000</v>
      </c>
      <c r="X38" s="59">
        <v>-74526000</v>
      </c>
      <c r="Y38" s="60">
        <v>-100</v>
      </c>
      <c r="Z38" s="61">
        <v>99368000</v>
      </c>
    </row>
    <row r="39" spans="1:26" ht="13.5">
      <c r="A39" s="57" t="s">
        <v>56</v>
      </c>
      <c r="B39" s="18">
        <v>1192866850</v>
      </c>
      <c r="C39" s="18">
        <v>0</v>
      </c>
      <c r="D39" s="58">
        <v>1456697000</v>
      </c>
      <c r="E39" s="59">
        <v>1523330000</v>
      </c>
      <c r="F39" s="59">
        <v>107776901</v>
      </c>
      <c r="G39" s="59">
        <v>7576186</v>
      </c>
      <c r="H39" s="59">
        <v>-56165202</v>
      </c>
      <c r="I39" s="59">
        <v>-56165202</v>
      </c>
      <c r="J39" s="59">
        <v>17101030</v>
      </c>
      <c r="K39" s="59">
        <v>6549663</v>
      </c>
      <c r="L39" s="59">
        <v>56452104</v>
      </c>
      <c r="M39" s="59">
        <v>56452104</v>
      </c>
      <c r="N39" s="59">
        <v>-34948082</v>
      </c>
      <c r="O39" s="59">
        <v>-9985419</v>
      </c>
      <c r="P39" s="59">
        <v>84288968</v>
      </c>
      <c r="Q39" s="59">
        <v>84288968</v>
      </c>
      <c r="R39" s="59">
        <v>0</v>
      </c>
      <c r="S39" s="59">
        <v>0</v>
      </c>
      <c r="T39" s="59">
        <v>0</v>
      </c>
      <c r="U39" s="59">
        <v>0</v>
      </c>
      <c r="V39" s="59">
        <v>84288968</v>
      </c>
      <c r="W39" s="59">
        <v>1142497500</v>
      </c>
      <c r="X39" s="59">
        <v>-1058208532</v>
      </c>
      <c r="Y39" s="60">
        <v>-92.62</v>
      </c>
      <c r="Z39" s="61">
        <v>1523330000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79956160</v>
      </c>
      <c r="C42" s="18">
        <v>0</v>
      </c>
      <c r="D42" s="58">
        <v>181112166</v>
      </c>
      <c r="E42" s="59">
        <v>150990464</v>
      </c>
      <c r="F42" s="59">
        <v>319056</v>
      </c>
      <c r="G42" s="59">
        <v>-7743120</v>
      </c>
      <c r="H42" s="59">
        <v>-11051564</v>
      </c>
      <c r="I42" s="59">
        <v>-18475628</v>
      </c>
      <c r="J42" s="59">
        <v>-45895511</v>
      </c>
      <c r="K42" s="59">
        <v>-19514268</v>
      </c>
      <c r="L42" s="59">
        <v>99118798</v>
      </c>
      <c r="M42" s="59">
        <v>33709019</v>
      </c>
      <c r="N42" s="59">
        <v>-40817495</v>
      </c>
      <c r="O42" s="59">
        <v>68058714</v>
      </c>
      <c r="P42" s="59">
        <v>-1524880</v>
      </c>
      <c r="Q42" s="59">
        <v>25716339</v>
      </c>
      <c r="R42" s="59">
        <v>0</v>
      </c>
      <c r="S42" s="59">
        <v>0</v>
      </c>
      <c r="T42" s="59">
        <v>0</v>
      </c>
      <c r="U42" s="59">
        <v>0</v>
      </c>
      <c r="V42" s="59">
        <v>40949730</v>
      </c>
      <c r="W42" s="59">
        <v>100921896</v>
      </c>
      <c r="X42" s="59">
        <v>-59972166</v>
      </c>
      <c r="Y42" s="60">
        <v>-59.42</v>
      </c>
      <c r="Z42" s="61">
        <v>150990464</v>
      </c>
    </row>
    <row r="43" spans="1:26" ht="13.5">
      <c r="A43" s="57" t="s">
        <v>59</v>
      </c>
      <c r="B43" s="18">
        <v>-84375385</v>
      </c>
      <c r="C43" s="18">
        <v>0</v>
      </c>
      <c r="D43" s="58">
        <v>-164154960</v>
      </c>
      <c r="E43" s="59">
        <v>-163771000</v>
      </c>
      <c r="F43" s="59">
        <v>0</v>
      </c>
      <c r="G43" s="59">
        <v>-4499670</v>
      </c>
      <c r="H43" s="59">
        <v>-1832666</v>
      </c>
      <c r="I43" s="59">
        <v>-6332336</v>
      </c>
      <c r="J43" s="59">
        <v>-7680120</v>
      </c>
      <c r="K43" s="59">
        <v>-4017750</v>
      </c>
      <c r="L43" s="59">
        <v>-2695910</v>
      </c>
      <c r="M43" s="59">
        <v>-14393780</v>
      </c>
      <c r="N43" s="59">
        <v>-4247396</v>
      </c>
      <c r="O43" s="59">
        <v>-4959926</v>
      </c>
      <c r="P43" s="59">
        <v>-7811029</v>
      </c>
      <c r="Q43" s="59">
        <v>-17018351</v>
      </c>
      <c r="R43" s="59">
        <v>0</v>
      </c>
      <c r="S43" s="59">
        <v>0</v>
      </c>
      <c r="T43" s="59">
        <v>0</v>
      </c>
      <c r="U43" s="59">
        <v>0</v>
      </c>
      <c r="V43" s="59">
        <v>-37744467</v>
      </c>
      <c r="W43" s="59">
        <v>-54973512</v>
      </c>
      <c r="X43" s="59">
        <v>17229045</v>
      </c>
      <c r="Y43" s="60">
        <v>-31.34</v>
      </c>
      <c r="Z43" s="61">
        <v>-163771000</v>
      </c>
    </row>
    <row r="44" spans="1:26" ht="13.5">
      <c r="A44" s="57" t="s">
        <v>60</v>
      </c>
      <c r="B44" s="18">
        <v>1867967</v>
      </c>
      <c r="C44" s="18">
        <v>0</v>
      </c>
      <c r="D44" s="58">
        <v>-3823538</v>
      </c>
      <c r="E44" s="59">
        <v>166000</v>
      </c>
      <c r="F44" s="59">
        <v>-299290</v>
      </c>
      <c r="G44" s="59">
        <v>435275</v>
      </c>
      <c r="H44" s="59">
        <v>258741</v>
      </c>
      <c r="I44" s="59">
        <v>394726</v>
      </c>
      <c r="J44" s="59">
        <v>194290</v>
      </c>
      <c r="K44" s="59">
        <v>2656</v>
      </c>
      <c r="L44" s="59">
        <v>-2510849</v>
      </c>
      <c r="M44" s="59">
        <v>-2313903</v>
      </c>
      <c r="N44" s="59">
        <v>-694493</v>
      </c>
      <c r="O44" s="59">
        <v>0</v>
      </c>
      <c r="P44" s="59">
        <v>-346990</v>
      </c>
      <c r="Q44" s="59">
        <v>-1041483</v>
      </c>
      <c r="R44" s="59">
        <v>0</v>
      </c>
      <c r="S44" s="59">
        <v>0</v>
      </c>
      <c r="T44" s="59">
        <v>0</v>
      </c>
      <c r="U44" s="59">
        <v>0</v>
      </c>
      <c r="V44" s="59">
        <v>-2960660</v>
      </c>
      <c r="W44" s="59">
        <v>-3367670</v>
      </c>
      <c r="X44" s="59">
        <v>407010</v>
      </c>
      <c r="Y44" s="60">
        <v>-12.09</v>
      </c>
      <c r="Z44" s="61">
        <v>166000</v>
      </c>
    </row>
    <row r="45" spans="1:26" ht="13.5">
      <c r="A45" s="69" t="s">
        <v>61</v>
      </c>
      <c r="B45" s="21">
        <v>12627595</v>
      </c>
      <c r="C45" s="21">
        <v>0</v>
      </c>
      <c r="D45" s="98">
        <v>13598668</v>
      </c>
      <c r="E45" s="99">
        <v>13464</v>
      </c>
      <c r="F45" s="99">
        <v>6006982</v>
      </c>
      <c r="G45" s="99">
        <v>-5800533</v>
      </c>
      <c r="H45" s="99">
        <v>-18426022</v>
      </c>
      <c r="I45" s="99">
        <v>-18426022</v>
      </c>
      <c r="J45" s="99">
        <v>-71807363</v>
      </c>
      <c r="K45" s="99">
        <v>-95336725</v>
      </c>
      <c r="L45" s="99">
        <v>-1424686</v>
      </c>
      <c r="M45" s="99">
        <v>-1424686</v>
      </c>
      <c r="N45" s="99">
        <v>-47184070</v>
      </c>
      <c r="O45" s="99">
        <v>15914718</v>
      </c>
      <c r="P45" s="99">
        <v>6231819</v>
      </c>
      <c r="Q45" s="99">
        <v>6231819</v>
      </c>
      <c r="R45" s="99">
        <v>0</v>
      </c>
      <c r="S45" s="99">
        <v>0</v>
      </c>
      <c r="T45" s="99">
        <v>0</v>
      </c>
      <c r="U45" s="99">
        <v>0</v>
      </c>
      <c r="V45" s="99">
        <v>6231819</v>
      </c>
      <c r="W45" s="99">
        <v>55208714</v>
      </c>
      <c r="X45" s="99">
        <v>-48976895</v>
      </c>
      <c r="Y45" s="100">
        <v>-88.71</v>
      </c>
      <c r="Z45" s="101">
        <v>13464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80653371</v>
      </c>
      <c r="C49" s="51">
        <v>0</v>
      </c>
      <c r="D49" s="128">
        <v>41477987</v>
      </c>
      <c r="E49" s="53">
        <v>33257251</v>
      </c>
      <c r="F49" s="53">
        <v>0</v>
      </c>
      <c r="G49" s="53">
        <v>0</v>
      </c>
      <c r="H49" s="53">
        <v>0</v>
      </c>
      <c r="I49" s="53">
        <v>24485622</v>
      </c>
      <c r="J49" s="53">
        <v>0</v>
      </c>
      <c r="K49" s="53">
        <v>0</v>
      </c>
      <c r="L49" s="53">
        <v>0</v>
      </c>
      <c r="M49" s="53">
        <v>25635960</v>
      </c>
      <c r="N49" s="53">
        <v>0</v>
      </c>
      <c r="O49" s="53">
        <v>0</v>
      </c>
      <c r="P49" s="53">
        <v>0</v>
      </c>
      <c r="Q49" s="53">
        <v>31075008</v>
      </c>
      <c r="R49" s="53">
        <v>0</v>
      </c>
      <c r="S49" s="53">
        <v>0</v>
      </c>
      <c r="T49" s="53">
        <v>0</v>
      </c>
      <c r="U49" s="53">
        <v>0</v>
      </c>
      <c r="V49" s="53">
        <v>134082711</v>
      </c>
      <c r="W49" s="53">
        <v>864458070</v>
      </c>
      <c r="X49" s="53">
        <v>1235125980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31806710</v>
      </c>
      <c r="C51" s="51">
        <v>0</v>
      </c>
      <c r="D51" s="128">
        <v>2844161</v>
      </c>
      <c r="E51" s="53">
        <v>903722</v>
      </c>
      <c r="F51" s="53">
        <v>0</v>
      </c>
      <c r="G51" s="53">
        <v>0</v>
      </c>
      <c r="H51" s="53">
        <v>0</v>
      </c>
      <c r="I51" s="53">
        <v>2161997</v>
      </c>
      <c r="J51" s="53">
        <v>0</v>
      </c>
      <c r="K51" s="53">
        <v>0</v>
      </c>
      <c r="L51" s="53">
        <v>0</v>
      </c>
      <c r="M51" s="53">
        <v>1837822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23634399</v>
      </c>
      <c r="W51" s="53">
        <v>37262120</v>
      </c>
      <c r="X51" s="53">
        <v>100450931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80.84512346433807</v>
      </c>
      <c r="C58" s="5">
        <f>IF(C67=0,0,+(C76/C67)*100)</f>
        <v>0</v>
      </c>
      <c r="D58" s="6">
        <f aca="true" t="shared" si="6" ref="D58:Z58">IF(D67=0,0,+(D76/D67)*100)</f>
        <v>87.58096806380713</v>
      </c>
      <c r="E58" s="7">
        <f t="shared" si="6"/>
        <v>86.83392087176209</v>
      </c>
      <c r="F58" s="7">
        <f t="shared" si="6"/>
        <v>51.75363730347051</v>
      </c>
      <c r="G58" s="7">
        <f t="shared" si="6"/>
        <v>55.6657446947482</v>
      </c>
      <c r="H58" s="7">
        <f t="shared" si="6"/>
        <v>105.68563592894711</v>
      </c>
      <c r="I58" s="7">
        <f t="shared" si="6"/>
        <v>69.81211764876825</v>
      </c>
      <c r="J58" s="7">
        <f t="shared" si="6"/>
        <v>91.90298923943153</v>
      </c>
      <c r="K58" s="7">
        <f t="shared" si="6"/>
        <v>76.18679094202577</v>
      </c>
      <c r="L58" s="7">
        <f t="shared" si="6"/>
        <v>74.50511738035273</v>
      </c>
      <c r="M58" s="7">
        <f t="shared" si="6"/>
        <v>81.51851328912903</v>
      </c>
      <c r="N58" s="7">
        <f t="shared" si="6"/>
        <v>87.16317568098347</v>
      </c>
      <c r="O58" s="7">
        <f t="shared" si="6"/>
        <v>106.13753149279835</v>
      </c>
      <c r="P58" s="7">
        <f t="shared" si="6"/>
        <v>70.84242003807023</v>
      </c>
      <c r="Q58" s="7">
        <f t="shared" si="6"/>
        <v>87.01840157220192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79.47236265413967</v>
      </c>
      <c r="W58" s="7">
        <f t="shared" si="6"/>
        <v>73.80042822812403</v>
      </c>
      <c r="X58" s="7">
        <f t="shared" si="6"/>
        <v>0</v>
      </c>
      <c r="Y58" s="7">
        <f t="shared" si="6"/>
        <v>0</v>
      </c>
      <c r="Z58" s="8">
        <f t="shared" si="6"/>
        <v>86.83392087176209</v>
      </c>
    </row>
    <row r="59" spans="1:26" ht="13.5">
      <c r="A59" s="36" t="s">
        <v>31</v>
      </c>
      <c r="B59" s="9">
        <f aca="true" t="shared" si="7" ref="B59:Z66">IF(B68=0,0,+(B77/B68)*100)</f>
        <v>77.99999936424385</v>
      </c>
      <c r="C59" s="9">
        <f t="shared" si="7"/>
        <v>0</v>
      </c>
      <c r="D59" s="2">
        <f t="shared" si="7"/>
        <v>85.00000692670012</v>
      </c>
      <c r="E59" s="10">
        <f t="shared" si="7"/>
        <v>85.00000034899846</v>
      </c>
      <c r="F59" s="10">
        <f t="shared" si="7"/>
        <v>30.660608889046596</v>
      </c>
      <c r="G59" s="10">
        <f t="shared" si="7"/>
        <v>70.30677365949833</v>
      </c>
      <c r="H59" s="10">
        <f t="shared" si="7"/>
        <v>120.14311898266983</v>
      </c>
      <c r="I59" s="10">
        <f t="shared" si="7"/>
        <v>62.527718696253444</v>
      </c>
      <c r="J59" s="10">
        <f t="shared" si="7"/>
        <v>107.13299837319643</v>
      </c>
      <c r="K59" s="10">
        <f t="shared" si="7"/>
        <v>87.36134696412746</v>
      </c>
      <c r="L59" s="10">
        <f t="shared" si="7"/>
        <v>81.4751865016331</v>
      </c>
      <c r="M59" s="10">
        <f t="shared" si="7"/>
        <v>92.7371848845544</v>
      </c>
      <c r="N59" s="10">
        <f t="shared" si="7"/>
        <v>98.51327045613768</v>
      </c>
      <c r="O59" s="10">
        <f t="shared" si="7"/>
        <v>87.78307369442182</v>
      </c>
      <c r="P59" s="10">
        <f t="shared" si="7"/>
        <v>87.73479273291953</v>
      </c>
      <c r="Q59" s="10">
        <f t="shared" si="7"/>
        <v>91.30477541500743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80.12439769020797</v>
      </c>
      <c r="W59" s="10">
        <f t="shared" si="7"/>
        <v>89.61636354923183</v>
      </c>
      <c r="X59" s="10">
        <f t="shared" si="7"/>
        <v>0</v>
      </c>
      <c r="Y59" s="10">
        <f t="shared" si="7"/>
        <v>0</v>
      </c>
      <c r="Z59" s="11">
        <f t="shared" si="7"/>
        <v>85.00000034899846</v>
      </c>
    </row>
    <row r="60" spans="1:26" ht="13.5">
      <c r="A60" s="37" t="s">
        <v>32</v>
      </c>
      <c r="B60" s="12">
        <f t="shared" si="7"/>
        <v>80.62898994532529</v>
      </c>
      <c r="C60" s="12">
        <f t="shared" si="7"/>
        <v>0</v>
      </c>
      <c r="D60" s="3">
        <f t="shared" si="7"/>
        <v>88.13410717234117</v>
      </c>
      <c r="E60" s="13">
        <f t="shared" si="7"/>
        <v>87.59338598571487</v>
      </c>
      <c r="F60" s="13">
        <f t="shared" si="7"/>
        <v>66.7041498526102</v>
      </c>
      <c r="G60" s="13">
        <f t="shared" si="7"/>
        <v>54.648031806816356</v>
      </c>
      <c r="H60" s="13">
        <f t="shared" si="7"/>
        <v>106.64325040749503</v>
      </c>
      <c r="I60" s="13">
        <f t="shared" si="7"/>
        <v>74.17935893681447</v>
      </c>
      <c r="J60" s="13">
        <f t="shared" si="7"/>
        <v>92.07002361773681</v>
      </c>
      <c r="K60" s="13">
        <f t="shared" si="7"/>
        <v>76.71700048776219</v>
      </c>
      <c r="L60" s="13">
        <f t="shared" si="7"/>
        <v>76.44657766721943</v>
      </c>
      <c r="M60" s="13">
        <f t="shared" si="7"/>
        <v>82.41732804540662</v>
      </c>
      <c r="N60" s="13">
        <f t="shared" si="7"/>
        <v>89.44028231029665</v>
      </c>
      <c r="O60" s="13">
        <f t="shared" si="7"/>
        <v>115.83000528393106</v>
      </c>
      <c r="P60" s="13">
        <f t="shared" si="7"/>
        <v>70.22257098725825</v>
      </c>
      <c r="Q60" s="13">
        <f t="shared" si="7"/>
        <v>90.2211012792799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82.42807292410083</v>
      </c>
      <c r="W60" s="13">
        <f t="shared" si="7"/>
        <v>71.72571620582188</v>
      </c>
      <c r="X60" s="13">
        <f t="shared" si="7"/>
        <v>0</v>
      </c>
      <c r="Y60" s="13">
        <f t="shared" si="7"/>
        <v>0</v>
      </c>
      <c r="Z60" s="14">
        <f t="shared" si="7"/>
        <v>87.59338598571487</v>
      </c>
    </row>
    <row r="61" spans="1:26" ht="13.5">
      <c r="A61" s="38" t="s">
        <v>106</v>
      </c>
      <c r="B61" s="12">
        <f t="shared" si="7"/>
        <v>77.92628683377532</v>
      </c>
      <c r="C61" s="12">
        <f t="shared" si="7"/>
        <v>0</v>
      </c>
      <c r="D61" s="3">
        <f t="shared" si="7"/>
        <v>93.71153084658962</v>
      </c>
      <c r="E61" s="13">
        <f t="shared" si="7"/>
        <v>94.0278449288597</v>
      </c>
      <c r="F61" s="13">
        <f t="shared" si="7"/>
        <v>50.944765916904885</v>
      </c>
      <c r="G61" s="13">
        <f t="shared" si="7"/>
        <v>77.12931709714356</v>
      </c>
      <c r="H61" s="13">
        <f t="shared" si="7"/>
        <v>100.45298962075523</v>
      </c>
      <c r="I61" s="13">
        <f t="shared" si="7"/>
        <v>79.90497353034128</v>
      </c>
      <c r="J61" s="13">
        <f t="shared" si="7"/>
        <v>94.47152914426054</v>
      </c>
      <c r="K61" s="13">
        <f t="shared" si="7"/>
        <v>91.5763068430851</v>
      </c>
      <c r="L61" s="13">
        <f t="shared" si="7"/>
        <v>87.20386885147481</v>
      </c>
      <c r="M61" s="13">
        <f t="shared" si="7"/>
        <v>91.46701104762658</v>
      </c>
      <c r="N61" s="13">
        <f t="shared" si="7"/>
        <v>114.77757242257528</v>
      </c>
      <c r="O61" s="13">
        <f t="shared" si="7"/>
        <v>180.71801983148399</v>
      </c>
      <c r="P61" s="13">
        <f t="shared" si="7"/>
        <v>83.87084072168908</v>
      </c>
      <c r="Q61" s="13">
        <f t="shared" si="7"/>
        <v>124.44055256953799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98.11598091829539</v>
      </c>
      <c r="W61" s="13">
        <f t="shared" si="7"/>
        <v>85.79199322222162</v>
      </c>
      <c r="X61" s="13">
        <f t="shared" si="7"/>
        <v>0</v>
      </c>
      <c r="Y61" s="13">
        <f t="shared" si="7"/>
        <v>0</v>
      </c>
      <c r="Z61" s="14">
        <f t="shared" si="7"/>
        <v>94.0278449288597</v>
      </c>
    </row>
    <row r="62" spans="1:26" ht="13.5">
      <c r="A62" s="38" t="s">
        <v>107</v>
      </c>
      <c r="B62" s="12">
        <f t="shared" si="7"/>
        <v>82.77278965251844</v>
      </c>
      <c r="C62" s="12">
        <f t="shared" si="7"/>
        <v>0</v>
      </c>
      <c r="D62" s="3">
        <f t="shared" si="7"/>
        <v>85.00002083274906</v>
      </c>
      <c r="E62" s="13">
        <f t="shared" si="7"/>
        <v>82.93030023196255</v>
      </c>
      <c r="F62" s="13">
        <f t="shared" si="7"/>
        <v>74.28116051707178</v>
      </c>
      <c r="G62" s="13">
        <f t="shared" si="7"/>
        <v>33.77128401542083</v>
      </c>
      <c r="H62" s="13">
        <f t="shared" si="7"/>
        <v>110.81306555130419</v>
      </c>
      <c r="I62" s="13">
        <f t="shared" si="7"/>
        <v>68.74499956023506</v>
      </c>
      <c r="J62" s="13">
        <f t="shared" si="7"/>
        <v>89.07131009894698</v>
      </c>
      <c r="K62" s="13">
        <f t="shared" si="7"/>
        <v>66.68622648235574</v>
      </c>
      <c r="L62" s="13">
        <f t="shared" si="7"/>
        <v>68.7501643703904</v>
      </c>
      <c r="M62" s="13">
        <f t="shared" si="7"/>
        <v>74.8975243984844</v>
      </c>
      <c r="N62" s="13">
        <f t="shared" si="7"/>
        <v>77.15045139766201</v>
      </c>
      <c r="O62" s="13">
        <f t="shared" si="7"/>
        <v>70.07475979184696</v>
      </c>
      <c r="P62" s="13">
        <f t="shared" si="7"/>
        <v>57.86047419143981</v>
      </c>
      <c r="Q62" s="13">
        <f t="shared" si="7"/>
        <v>67.64072160767337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70.41481105477713</v>
      </c>
      <c r="W62" s="13">
        <f t="shared" si="7"/>
        <v>62.49742177779078</v>
      </c>
      <c r="X62" s="13">
        <f t="shared" si="7"/>
        <v>0</v>
      </c>
      <c r="Y62" s="13">
        <f t="shared" si="7"/>
        <v>0</v>
      </c>
      <c r="Z62" s="14">
        <f t="shared" si="7"/>
        <v>82.93030023196255</v>
      </c>
    </row>
    <row r="63" spans="1:26" ht="13.5">
      <c r="A63" s="38" t="s">
        <v>108</v>
      </c>
      <c r="B63" s="12">
        <f t="shared" si="7"/>
        <v>77.99999954660647</v>
      </c>
      <c r="C63" s="12">
        <f t="shared" si="7"/>
        <v>0</v>
      </c>
      <c r="D63" s="3">
        <f t="shared" si="7"/>
        <v>84.99962704007973</v>
      </c>
      <c r="E63" s="13">
        <f t="shared" si="7"/>
        <v>82.99999830537772</v>
      </c>
      <c r="F63" s="13">
        <f t="shared" si="7"/>
        <v>71.632690771232</v>
      </c>
      <c r="G63" s="13">
        <f t="shared" si="7"/>
        <v>53.050301879021966</v>
      </c>
      <c r="H63" s="13">
        <f t="shared" si="7"/>
        <v>93.20039701499535</v>
      </c>
      <c r="I63" s="13">
        <f t="shared" si="7"/>
        <v>72.59975737959915</v>
      </c>
      <c r="J63" s="13">
        <f t="shared" si="7"/>
        <v>85.50854676432512</v>
      </c>
      <c r="K63" s="13">
        <f t="shared" si="7"/>
        <v>72.66866814697809</v>
      </c>
      <c r="L63" s="13">
        <f t="shared" si="7"/>
        <v>67.71315281258988</v>
      </c>
      <c r="M63" s="13">
        <f t="shared" si="7"/>
        <v>75.55943659902222</v>
      </c>
      <c r="N63" s="13">
        <f t="shared" si="7"/>
        <v>74.1964553664356</v>
      </c>
      <c r="O63" s="13">
        <f t="shared" si="7"/>
        <v>84.83094585575964</v>
      </c>
      <c r="P63" s="13">
        <f t="shared" si="7"/>
        <v>67.41320653454962</v>
      </c>
      <c r="Q63" s="13">
        <f t="shared" si="7"/>
        <v>74.5236133421082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74.24569129401402</v>
      </c>
      <c r="W63" s="13">
        <f t="shared" si="7"/>
        <v>86.02860169491525</v>
      </c>
      <c r="X63" s="13">
        <f t="shared" si="7"/>
        <v>0</v>
      </c>
      <c r="Y63" s="13">
        <f t="shared" si="7"/>
        <v>0</v>
      </c>
      <c r="Z63" s="14">
        <f t="shared" si="7"/>
        <v>82.99999830537772</v>
      </c>
    </row>
    <row r="64" spans="1:26" ht="13.5">
      <c r="A64" s="38" t="s">
        <v>109</v>
      </c>
      <c r="B64" s="12">
        <f t="shared" si="7"/>
        <v>78.00000098673637</v>
      </c>
      <c r="C64" s="12">
        <f t="shared" si="7"/>
        <v>0</v>
      </c>
      <c r="D64" s="3">
        <f t="shared" si="7"/>
        <v>84.99802543901157</v>
      </c>
      <c r="E64" s="13">
        <f t="shared" si="7"/>
        <v>83.00000127876338</v>
      </c>
      <c r="F64" s="13">
        <f t="shared" si="7"/>
        <v>72.74117865683355</v>
      </c>
      <c r="G64" s="13">
        <f t="shared" si="7"/>
        <v>58.233834126599525</v>
      </c>
      <c r="H64" s="13">
        <f t="shared" si="7"/>
        <v>132.64495363067115</v>
      </c>
      <c r="I64" s="13">
        <f t="shared" si="7"/>
        <v>84.44973126643798</v>
      </c>
      <c r="J64" s="13">
        <f t="shared" si="7"/>
        <v>101.85410704135462</v>
      </c>
      <c r="K64" s="13">
        <f t="shared" si="7"/>
        <v>86.21799500062365</v>
      </c>
      <c r="L64" s="13">
        <f t="shared" si="7"/>
        <v>67.11618240312141</v>
      </c>
      <c r="M64" s="13">
        <f t="shared" si="7"/>
        <v>85.20899051944559</v>
      </c>
      <c r="N64" s="13">
        <f t="shared" si="7"/>
        <v>80.27750972307513</v>
      </c>
      <c r="O64" s="13">
        <f t="shared" si="7"/>
        <v>80.9238672578253</v>
      </c>
      <c r="P64" s="13">
        <f t="shared" si="7"/>
        <v>116.68512360313343</v>
      </c>
      <c r="Q64" s="13">
        <f t="shared" si="7"/>
        <v>89.99044899928671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86.52954748280177</v>
      </c>
      <c r="W64" s="13">
        <f t="shared" si="7"/>
        <v>64.83377858579738</v>
      </c>
      <c r="X64" s="13">
        <f t="shared" si="7"/>
        <v>0</v>
      </c>
      <c r="Y64" s="13">
        <f t="shared" si="7"/>
        <v>0</v>
      </c>
      <c r="Z64" s="14">
        <f t="shared" si="7"/>
        <v>83.00000127876338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100</v>
      </c>
      <c r="C66" s="15">
        <f t="shared" si="7"/>
        <v>0</v>
      </c>
      <c r="D66" s="4">
        <f t="shared" si="7"/>
        <v>85.0000017670748</v>
      </c>
      <c r="E66" s="16">
        <f t="shared" si="7"/>
        <v>80</v>
      </c>
      <c r="F66" s="16">
        <f t="shared" si="7"/>
        <v>12.472276115997921</v>
      </c>
      <c r="G66" s="16">
        <f t="shared" si="7"/>
        <v>19.671700307015225</v>
      </c>
      <c r="H66" s="16">
        <f t="shared" si="7"/>
        <v>11.194620215552693</v>
      </c>
      <c r="I66" s="16">
        <f t="shared" si="7"/>
        <v>14.455307082388336</v>
      </c>
      <c r="J66" s="16">
        <f t="shared" si="7"/>
        <v>12.050852580235743</v>
      </c>
      <c r="K66" s="16">
        <f t="shared" si="7"/>
        <v>7.93722995043864</v>
      </c>
      <c r="L66" s="16">
        <f t="shared" si="7"/>
        <v>5.358779470324253</v>
      </c>
      <c r="M66" s="16">
        <f t="shared" si="7"/>
        <v>8.40038151644029</v>
      </c>
      <c r="N66" s="16">
        <f t="shared" si="7"/>
        <v>6.184106058088222</v>
      </c>
      <c r="O66" s="16">
        <f t="shared" si="7"/>
        <v>7.032735815619079</v>
      </c>
      <c r="P66" s="16">
        <f t="shared" si="7"/>
        <v>9.315269716161145</v>
      </c>
      <c r="Q66" s="16">
        <f t="shared" si="7"/>
        <v>7.412044608259337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9.819368989791213</v>
      </c>
      <c r="W66" s="16">
        <f t="shared" si="7"/>
        <v>55.30766287424699</v>
      </c>
      <c r="X66" s="16">
        <f t="shared" si="7"/>
        <v>0</v>
      </c>
      <c r="Y66" s="16">
        <f t="shared" si="7"/>
        <v>0</v>
      </c>
      <c r="Z66" s="17">
        <f t="shared" si="7"/>
        <v>80</v>
      </c>
    </row>
    <row r="67" spans="1:26" ht="13.5" hidden="1">
      <c r="A67" s="40" t="s">
        <v>112</v>
      </c>
      <c r="B67" s="23">
        <v>678157647</v>
      </c>
      <c r="C67" s="23"/>
      <c r="D67" s="24">
        <v>896520450</v>
      </c>
      <c r="E67" s="25">
        <v>825494940</v>
      </c>
      <c r="F67" s="25">
        <v>59220313</v>
      </c>
      <c r="G67" s="25">
        <v>76917744</v>
      </c>
      <c r="H67" s="25">
        <v>60142859</v>
      </c>
      <c r="I67" s="25">
        <v>196280916</v>
      </c>
      <c r="J67" s="25">
        <v>74406385</v>
      </c>
      <c r="K67" s="25">
        <v>64270397</v>
      </c>
      <c r="L67" s="25">
        <v>61311155</v>
      </c>
      <c r="M67" s="25">
        <v>199987937</v>
      </c>
      <c r="N67" s="25">
        <v>61167013</v>
      </c>
      <c r="O67" s="25">
        <v>62023307</v>
      </c>
      <c r="P67" s="25">
        <v>73855615</v>
      </c>
      <c r="Q67" s="25">
        <v>197045935</v>
      </c>
      <c r="R67" s="25"/>
      <c r="S67" s="25"/>
      <c r="T67" s="25"/>
      <c r="U67" s="25"/>
      <c r="V67" s="25">
        <v>593314788</v>
      </c>
      <c r="W67" s="25">
        <v>672389280</v>
      </c>
      <c r="X67" s="25"/>
      <c r="Y67" s="24"/>
      <c r="Z67" s="26">
        <v>825494940</v>
      </c>
    </row>
    <row r="68" spans="1:26" ht="13.5" hidden="1">
      <c r="A68" s="36" t="s">
        <v>31</v>
      </c>
      <c r="B68" s="18">
        <v>128980269</v>
      </c>
      <c r="C68" s="18"/>
      <c r="D68" s="19">
        <v>129932000</v>
      </c>
      <c r="E68" s="20">
        <v>143267110</v>
      </c>
      <c r="F68" s="20">
        <v>21530228</v>
      </c>
      <c r="G68" s="20">
        <v>9648123</v>
      </c>
      <c r="H68" s="20">
        <v>10605721</v>
      </c>
      <c r="I68" s="20">
        <v>41784072</v>
      </c>
      <c r="J68" s="20">
        <v>10722868</v>
      </c>
      <c r="K68" s="20">
        <v>10833607</v>
      </c>
      <c r="L68" s="20">
        <v>8535314</v>
      </c>
      <c r="M68" s="20">
        <v>30091789</v>
      </c>
      <c r="N68" s="20">
        <v>10491350</v>
      </c>
      <c r="O68" s="20">
        <v>10423964</v>
      </c>
      <c r="P68" s="20">
        <v>10901104</v>
      </c>
      <c r="Q68" s="20">
        <v>31816418</v>
      </c>
      <c r="R68" s="20"/>
      <c r="S68" s="20"/>
      <c r="T68" s="20"/>
      <c r="U68" s="20"/>
      <c r="V68" s="20">
        <v>103692279</v>
      </c>
      <c r="W68" s="20">
        <v>97449030</v>
      </c>
      <c r="X68" s="20"/>
      <c r="Y68" s="19"/>
      <c r="Z68" s="22">
        <v>143267110</v>
      </c>
    </row>
    <row r="69" spans="1:26" ht="13.5" hidden="1">
      <c r="A69" s="37" t="s">
        <v>32</v>
      </c>
      <c r="B69" s="18">
        <v>524105866</v>
      </c>
      <c r="C69" s="18"/>
      <c r="D69" s="19">
        <v>738293100</v>
      </c>
      <c r="E69" s="20">
        <v>648594910</v>
      </c>
      <c r="F69" s="20">
        <v>35673773</v>
      </c>
      <c r="G69" s="20">
        <v>65188291</v>
      </c>
      <c r="H69" s="20">
        <v>47433708</v>
      </c>
      <c r="I69" s="20">
        <v>148295772</v>
      </c>
      <c r="J69" s="20">
        <v>61509704</v>
      </c>
      <c r="K69" s="20">
        <v>51264735</v>
      </c>
      <c r="L69" s="20">
        <v>50497617</v>
      </c>
      <c r="M69" s="20">
        <v>163272056</v>
      </c>
      <c r="N69" s="20">
        <v>47859395</v>
      </c>
      <c r="O69" s="20">
        <v>48761045</v>
      </c>
      <c r="P69" s="20">
        <v>60571821</v>
      </c>
      <c r="Q69" s="20">
        <v>157192261</v>
      </c>
      <c r="R69" s="20"/>
      <c r="S69" s="20"/>
      <c r="T69" s="20"/>
      <c r="U69" s="20"/>
      <c r="V69" s="20">
        <v>468760089</v>
      </c>
      <c r="W69" s="20">
        <v>553718970</v>
      </c>
      <c r="X69" s="20"/>
      <c r="Y69" s="19"/>
      <c r="Z69" s="22">
        <v>648594910</v>
      </c>
    </row>
    <row r="70" spans="1:26" ht="13.5" hidden="1">
      <c r="A70" s="38" t="s">
        <v>106</v>
      </c>
      <c r="B70" s="18">
        <v>243228190</v>
      </c>
      <c r="C70" s="18"/>
      <c r="D70" s="19">
        <v>265621260</v>
      </c>
      <c r="E70" s="20">
        <v>272188880</v>
      </c>
      <c r="F70" s="20">
        <v>11199335</v>
      </c>
      <c r="G70" s="20">
        <v>28880257</v>
      </c>
      <c r="H70" s="20">
        <v>19685440</v>
      </c>
      <c r="I70" s="20">
        <v>59765032</v>
      </c>
      <c r="J70" s="20">
        <v>29687938</v>
      </c>
      <c r="K70" s="20">
        <v>18097276</v>
      </c>
      <c r="L70" s="20">
        <v>21387019</v>
      </c>
      <c r="M70" s="20">
        <v>69172233</v>
      </c>
      <c r="N70" s="20">
        <v>15583297</v>
      </c>
      <c r="O70" s="20">
        <v>19665195</v>
      </c>
      <c r="P70" s="20">
        <v>23567490</v>
      </c>
      <c r="Q70" s="20">
        <v>58815982</v>
      </c>
      <c r="R70" s="20"/>
      <c r="S70" s="20"/>
      <c r="T70" s="20"/>
      <c r="U70" s="20"/>
      <c r="V70" s="20">
        <v>187753247</v>
      </c>
      <c r="W70" s="20">
        <v>199215720</v>
      </c>
      <c r="X70" s="20"/>
      <c r="Y70" s="19"/>
      <c r="Z70" s="22">
        <v>272188880</v>
      </c>
    </row>
    <row r="71" spans="1:26" ht="13.5" hidden="1">
      <c r="A71" s="38" t="s">
        <v>107</v>
      </c>
      <c r="B71" s="18">
        <v>230445407</v>
      </c>
      <c r="C71" s="18"/>
      <c r="D71" s="19">
        <v>410411510</v>
      </c>
      <c r="E71" s="20">
        <v>321521730</v>
      </c>
      <c r="F71" s="20">
        <v>20034897</v>
      </c>
      <c r="G71" s="20">
        <v>31387933</v>
      </c>
      <c r="H71" s="20">
        <v>23458084</v>
      </c>
      <c r="I71" s="20">
        <v>74880914</v>
      </c>
      <c r="J71" s="20">
        <v>27092488</v>
      </c>
      <c r="K71" s="20">
        <v>28262025</v>
      </c>
      <c r="L71" s="20">
        <v>24715522</v>
      </c>
      <c r="M71" s="20">
        <v>80070035</v>
      </c>
      <c r="N71" s="20">
        <v>27122759</v>
      </c>
      <c r="O71" s="20">
        <v>24677035</v>
      </c>
      <c r="P71" s="20">
        <v>32513999</v>
      </c>
      <c r="Q71" s="20">
        <v>84313793</v>
      </c>
      <c r="R71" s="20"/>
      <c r="S71" s="20"/>
      <c r="T71" s="20"/>
      <c r="U71" s="20"/>
      <c r="V71" s="20">
        <v>239264742</v>
      </c>
      <c r="W71" s="20">
        <v>307809000</v>
      </c>
      <c r="X71" s="20"/>
      <c r="Y71" s="19"/>
      <c r="Z71" s="22">
        <v>321521730</v>
      </c>
    </row>
    <row r="72" spans="1:26" ht="13.5" hidden="1">
      <c r="A72" s="38" t="s">
        <v>108</v>
      </c>
      <c r="B72" s="18">
        <v>22055895</v>
      </c>
      <c r="C72" s="18"/>
      <c r="D72" s="19">
        <v>22656590</v>
      </c>
      <c r="E72" s="20">
        <v>23604080</v>
      </c>
      <c r="F72" s="20">
        <v>1904978</v>
      </c>
      <c r="G72" s="20">
        <v>2243614</v>
      </c>
      <c r="H72" s="20">
        <v>2218556</v>
      </c>
      <c r="I72" s="20">
        <v>6367148</v>
      </c>
      <c r="J72" s="20">
        <v>2222303</v>
      </c>
      <c r="K72" s="20">
        <v>2363917</v>
      </c>
      <c r="L72" s="20">
        <v>1946960</v>
      </c>
      <c r="M72" s="20">
        <v>6533180</v>
      </c>
      <c r="N72" s="20">
        <v>2349185</v>
      </c>
      <c r="O72" s="20">
        <v>1871501</v>
      </c>
      <c r="P72" s="20">
        <v>2604862</v>
      </c>
      <c r="Q72" s="20">
        <v>6825548</v>
      </c>
      <c r="R72" s="20"/>
      <c r="S72" s="20"/>
      <c r="T72" s="20"/>
      <c r="U72" s="20"/>
      <c r="V72" s="20">
        <v>19725876</v>
      </c>
      <c r="W72" s="20">
        <v>16992000</v>
      </c>
      <c r="X72" s="20"/>
      <c r="Y72" s="19"/>
      <c r="Z72" s="22">
        <v>23604080</v>
      </c>
    </row>
    <row r="73" spans="1:26" ht="13.5" hidden="1">
      <c r="A73" s="38" t="s">
        <v>109</v>
      </c>
      <c r="B73" s="18">
        <v>28376374</v>
      </c>
      <c r="C73" s="18"/>
      <c r="D73" s="19">
        <v>39603740</v>
      </c>
      <c r="E73" s="20">
        <v>31280220</v>
      </c>
      <c r="F73" s="20">
        <v>2534563</v>
      </c>
      <c r="G73" s="20">
        <v>2676487</v>
      </c>
      <c r="H73" s="20">
        <v>2071628</v>
      </c>
      <c r="I73" s="20">
        <v>7282678</v>
      </c>
      <c r="J73" s="20">
        <v>2506975</v>
      </c>
      <c r="K73" s="20">
        <v>2541517</v>
      </c>
      <c r="L73" s="20">
        <v>2448116</v>
      </c>
      <c r="M73" s="20">
        <v>7496608</v>
      </c>
      <c r="N73" s="20">
        <v>2804154</v>
      </c>
      <c r="O73" s="20">
        <v>2547314</v>
      </c>
      <c r="P73" s="20">
        <v>1885470</v>
      </c>
      <c r="Q73" s="20">
        <v>7236938</v>
      </c>
      <c r="R73" s="20"/>
      <c r="S73" s="20"/>
      <c r="T73" s="20"/>
      <c r="U73" s="20"/>
      <c r="V73" s="20">
        <v>22016224</v>
      </c>
      <c r="W73" s="20">
        <v>29702250</v>
      </c>
      <c r="X73" s="20"/>
      <c r="Y73" s="19"/>
      <c r="Z73" s="22">
        <v>31280220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25071512</v>
      </c>
      <c r="C75" s="27"/>
      <c r="D75" s="28">
        <v>28295350</v>
      </c>
      <c r="E75" s="29">
        <v>33632920</v>
      </c>
      <c r="F75" s="29">
        <v>2016312</v>
      </c>
      <c r="G75" s="29">
        <v>2081330</v>
      </c>
      <c r="H75" s="29">
        <v>2103430</v>
      </c>
      <c r="I75" s="29">
        <v>6201072</v>
      </c>
      <c r="J75" s="29">
        <v>2173813</v>
      </c>
      <c r="K75" s="29">
        <v>2172055</v>
      </c>
      <c r="L75" s="29">
        <v>2278224</v>
      </c>
      <c r="M75" s="29">
        <v>6624092</v>
      </c>
      <c r="N75" s="29">
        <v>2816268</v>
      </c>
      <c r="O75" s="29">
        <v>2838298</v>
      </c>
      <c r="P75" s="29">
        <v>2382690</v>
      </c>
      <c r="Q75" s="29">
        <v>8037256</v>
      </c>
      <c r="R75" s="29"/>
      <c r="S75" s="29"/>
      <c r="T75" s="29"/>
      <c r="U75" s="29"/>
      <c r="V75" s="29">
        <v>20862420</v>
      </c>
      <c r="W75" s="29">
        <v>21221280</v>
      </c>
      <c r="X75" s="29"/>
      <c r="Y75" s="28"/>
      <c r="Z75" s="30">
        <v>33632920</v>
      </c>
    </row>
    <row r="76" spans="1:26" ht="13.5" hidden="1">
      <c r="A76" s="41" t="s">
        <v>113</v>
      </c>
      <c r="B76" s="31">
        <v>548257387</v>
      </c>
      <c r="C76" s="31"/>
      <c r="D76" s="32">
        <v>785181289</v>
      </c>
      <c r="E76" s="33">
        <v>716809623</v>
      </c>
      <c r="F76" s="33">
        <v>30648666</v>
      </c>
      <c r="G76" s="33">
        <v>42816835</v>
      </c>
      <c r="H76" s="33">
        <v>63562363</v>
      </c>
      <c r="I76" s="33">
        <v>137027864</v>
      </c>
      <c r="J76" s="33">
        <v>68381692</v>
      </c>
      <c r="K76" s="33">
        <v>48965553</v>
      </c>
      <c r="L76" s="33">
        <v>45679948</v>
      </c>
      <c r="M76" s="33">
        <v>163027193</v>
      </c>
      <c r="N76" s="33">
        <v>53315111</v>
      </c>
      <c r="O76" s="33">
        <v>65830007</v>
      </c>
      <c r="P76" s="33">
        <v>52321105</v>
      </c>
      <c r="Q76" s="33">
        <v>171466223</v>
      </c>
      <c r="R76" s="33"/>
      <c r="S76" s="33"/>
      <c r="T76" s="33"/>
      <c r="U76" s="33"/>
      <c r="V76" s="33">
        <v>471521280</v>
      </c>
      <c r="W76" s="33">
        <v>496226168</v>
      </c>
      <c r="X76" s="33"/>
      <c r="Y76" s="32"/>
      <c r="Z76" s="34">
        <v>716809623</v>
      </c>
    </row>
    <row r="77" spans="1:26" ht="13.5" hidden="1">
      <c r="A77" s="36" t="s">
        <v>31</v>
      </c>
      <c r="B77" s="18">
        <v>100604609</v>
      </c>
      <c r="C77" s="18"/>
      <c r="D77" s="19">
        <v>110442209</v>
      </c>
      <c r="E77" s="20">
        <v>121777044</v>
      </c>
      <c r="F77" s="20">
        <v>6601299</v>
      </c>
      <c r="G77" s="20">
        <v>6783284</v>
      </c>
      <c r="H77" s="20">
        <v>12742044</v>
      </c>
      <c r="I77" s="20">
        <v>26126627</v>
      </c>
      <c r="J77" s="20">
        <v>11487730</v>
      </c>
      <c r="K77" s="20">
        <v>9464385</v>
      </c>
      <c r="L77" s="20">
        <v>6954163</v>
      </c>
      <c r="M77" s="20">
        <v>27906278</v>
      </c>
      <c r="N77" s="20">
        <v>10335372</v>
      </c>
      <c r="O77" s="20">
        <v>9150476</v>
      </c>
      <c r="P77" s="20">
        <v>9564061</v>
      </c>
      <c r="Q77" s="20">
        <v>29049909</v>
      </c>
      <c r="R77" s="20"/>
      <c r="S77" s="20"/>
      <c r="T77" s="20"/>
      <c r="U77" s="20"/>
      <c r="V77" s="20">
        <v>83082814</v>
      </c>
      <c r="W77" s="20">
        <v>87330277</v>
      </c>
      <c r="X77" s="20"/>
      <c r="Y77" s="19"/>
      <c r="Z77" s="22">
        <v>121777044</v>
      </c>
    </row>
    <row r="78" spans="1:26" ht="13.5" hidden="1">
      <c r="A78" s="37" t="s">
        <v>32</v>
      </c>
      <c r="B78" s="18">
        <v>422581266</v>
      </c>
      <c r="C78" s="18"/>
      <c r="D78" s="19">
        <v>650688032</v>
      </c>
      <c r="E78" s="20">
        <v>568126243</v>
      </c>
      <c r="F78" s="20">
        <v>23795887</v>
      </c>
      <c r="G78" s="20">
        <v>35624118</v>
      </c>
      <c r="H78" s="20">
        <v>50584848</v>
      </c>
      <c r="I78" s="20">
        <v>110004853</v>
      </c>
      <c r="J78" s="20">
        <v>56631999</v>
      </c>
      <c r="K78" s="20">
        <v>39328767</v>
      </c>
      <c r="L78" s="20">
        <v>38603700</v>
      </c>
      <c r="M78" s="20">
        <v>134564466</v>
      </c>
      <c r="N78" s="20">
        <v>42805578</v>
      </c>
      <c r="O78" s="20">
        <v>56479921</v>
      </c>
      <c r="P78" s="20">
        <v>42535090</v>
      </c>
      <c r="Q78" s="20">
        <v>141820589</v>
      </c>
      <c r="R78" s="20"/>
      <c r="S78" s="20"/>
      <c r="T78" s="20"/>
      <c r="U78" s="20"/>
      <c r="V78" s="20">
        <v>386389908</v>
      </c>
      <c r="W78" s="20">
        <v>397158897</v>
      </c>
      <c r="X78" s="20"/>
      <c r="Y78" s="19"/>
      <c r="Z78" s="22">
        <v>568126243</v>
      </c>
    </row>
    <row r="79" spans="1:26" ht="13.5" hidden="1">
      <c r="A79" s="38" t="s">
        <v>106</v>
      </c>
      <c r="B79" s="18">
        <v>189538697</v>
      </c>
      <c r="C79" s="18"/>
      <c r="D79" s="19">
        <v>248917749</v>
      </c>
      <c r="E79" s="20">
        <v>255933338</v>
      </c>
      <c r="F79" s="20">
        <v>5705475</v>
      </c>
      <c r="G79" s="20">
        <v>22275145</v>
      </c>
      <c r="H79" s="20">
        <v>19774613</v>
      </c>
      <c r="I79" s="20">
        <v>47755233</v>
      </c>
      <c r="J79" s="20">
        <v>28046649</v>
      </c>
      <c r="K79" s="20">
        <v>16572817</v>
      </c>
      <c r="L79" s="20">
        <v>18650308</v>
      </c>
      <c r="M79" s="20">
        <v>63269774</v>
      </c>
      <c r="N79" s="20">
        <v>17886130</v>
      </c>
      <c r="O79" s="20">
        <v>35538551</v>
      </c>
      <c r="P79" s="20">
        <v>19766252</v>
      </c>
      <c r="Q79" s="20">
        <v>73190933</v>
      </c>
      <c r="R79" s="20"/>
      <c r="S79" s="20"/>
      <c r="T79" s="20"/>
      <c r="U79" s="20"/>
      <c r="V79" s="20">
        <v>184215940</v>
      </c>
      <c r="W79" s="20">
        <v>170911137</v>
      </c>
      <c r="X79" s="20"/>
      <c r="Y79" s="19"/>
      <c r="Z79" s="22">
        <v>255933338</v>
      </c>
    </row>
    <row r="80" spans="1:26" ht="13.5" hidden="1">
      <c r="A80" s="38" t="s">
        <v>107</v>
      </c>
      <c r="B80" s="18">
        <v>190746092</v>
      </c>
      <c r="C80" s="18"/>
      <c r="D80" s="19">
        <v>348849869</v>
      </c>
      <c r="E80" s="20">
        <v>266638936</v>
      </c>
      <c r="F80" s="20">
        <v>14882154</v>
      </c>
      <c r="G80" s="20">
        <v>10600108</v>
      </c>
      <c r="H80" s="20">
        <v>25994622</v>
      </c>
      <c r="I80" s="20">
        <v>51476884</v>
      </c>
      <c r="J80" s="20">
        <v>24131634</v>
      </c>
      <c r="K80" s="20">
        <v>18846878</v>
      </c>
      <c r="L80" s="20">
        <v>16991962</v>
      </c>
      <c r="M80" s="20">
        <v>59970474</v>
      </c>
      <c r="N80" s="20">
        <v>20925331</v>
      </c>
      <c r="O80" s="20">
        <v>17292373</v>
      </c>
      <c r="P80" s="20">
        <v>18812754</v>
      </c>
      <c r="Q80" s="20">
        <v>57030458</v>
      </c>
      <c r="R80" s="20"/>
      <c r="S80" s="20"/>
      <c r="T80" s="20"/>
      <c r="U80" s="20"/>
      <c r="V80" s="20">
        <v>168477816</v>
      </c>
      <c r="W80" s="20">
        <v>192372689</v>
      </c>
      <c r="X80" s="20"/>
      <c r="Y80" s="19"/>
      <c r="Z80" s="22">
        <v>266638936</v>
      </c>
    </row>
    <row r="81" spans="1:26" ht="13.5" hidden="1">
      <c r="A81" s="38" t="s">
        <v>108</v>
      </c>
      <c r="B81" s="18">
        <v>17203598</v>
      </c>
      <c r="C81" s="18"/>
      <c r="D81" s="19">
        <v>19258017</v>
      </c>
      <c r="E81" s="20">
        <v>19591386</v>
      </c>
      <c r="F81" s="20">
        <v>1364587</v>
      </c>
      <c r="G81" s="20">
        <v>1190244</v>
      </c>
      <c r="H81" s="20">
        <v>2067703</v>
      </c>
      <c r="I81" s="20">
        <v>4622534</v>
      </c>
      <c r="J81" s="20">
        <v>1900259</v>
      </c>
      <c r="K81" s="20">
        <v>1717827</v>
      </c>
      <c r="L81" s="20">
        <v>1318348</v>
      </c>
      <c r="M81" s="20">
        <v>4936434</v>
      </c>
      <c r="N81" s="20">
        <v>1743012</v>
      </c>
      <c r="O81" s="20">
        <v>1587612</v>
      </c>
      <c r="P81" s="20">
        <v>1756021</v>
      </c>
      <c r="Q81" s="20">
        <v>5086645</v>
      </c>
      <c r="R81" s="20"/>
      <c r="S81" s="20"/>
      <c r="T81" s="20"/>
      <c r="U81" s="20"/>
      <c r="V81" s="20">
        <v>14645613</v>
      </c>
      <c r="W81" s="20">
        <v>14617980</v>
      </c>
      <c r="X81" s="20"/>
      <c r="Y81" s="19"/>
      <c r="Z81" s="22">
        <v>19591386</v>
      </c>
    </row>
    <row r="82" spans="1:26" ht="13.5" hidden="1">
      <c r="A82" s="38" t="s">
        <v>109</v>
      </c>
      <c r="B82" s="18">
        <v>22133572</v>
      </c>
      <c r="C82" s="18"/>
      <c r="D82" s="19">
        <v>33662397</v>
      </c>
      <c r="E82" s="20">
        <v>25962583</v>
      </c>
      <c r="F82" s="20">
        <v>1843671</v>
      </c>
      <c r="G82" s="20">
        <v>1558621</v>
      </c>
      <c r="H82" s="20">
        <v>2747910</v>
      </c>
      <c r="I82" s="20">
        <v>6150202</v>
      </c>
      <c r="J82" s="20">
        <v>2553457</v>
      </c>
      <c r="K82" s="20">
        <v>2191245</v>
      </c>
      <c r="L82" s="20">
        <v>1643082</v>
      </c>
      <c r="M82" s="20">
        <v>6387784</v>
      </c>
      <c r="N82" s="20">
        <v>2251105</v>
      </c>
      <c r="O82" s="20">
        <v>2061385</v>
      </c>
      <c r="P82" s="20">
        <v>2200063</v>
      </c>
      <c r="Q82" s="20">
        <v>6512553</v>
      </c>
      <c r="R82" s="20"/>
      <c r="S82" s="20"/>
      <c r="T82" s="20"/>
      <c r="U82" s="20"/>
      <c r="V82" s="20">
        <v>19050539</v>
      </c>
      <c r="W82" s="20">
        <v>19257091</v>
      </c>
      <c r="X82" s="20"/>
      <c r="Y82" s="19"/>
      <c r="Z82" s="22">
        <v>25962583</v>
      </c>
    </row>
    <row r="83" spans="1:26" ht="13.5" hidden="1">
      <c r="A83" s="38" t="s">
        <v>110</v>
      </c>
      <c r="B83" s="18">
        <v>2959307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25071512</v>
      </c>
      <c r="C84" s="27"/>
      <c r="D84" s="28">
        <v>24051048</v>
      </c>
      <c r="E84" s="29">
        <v>26906336</v>
      </c>
      <c r="F84" s="29">
        <v>251480</v>
      </c>
      <c r="G84" s="29">
        <v>409433</v>
      </c>
      <c r="H84" s="29">
        <v>235471</v>
      </c>
      <c r="I84" s="29">
        <v>896384</v>
      </c>
      <c r="J84" s="29">
        <v>261963</v>
      </c>
      <c r="K84" s="29">
        <v>172401</v>
      </c>
      <c r="L84" s="29">
        <v>122085</v>
      </c>
      <c r="M84" s="29">
        <v>556449</v>
      </c>
      <c r="N84" s="29">
        <v>174161</v>
      </c>
      <c r="O84" s="29">
        <v>199610</v>
      </c>
      <c r="P84" s="29">
        <v>221954</v>
      </c>
      <c r="Q84" s="29">
        <v>595725</v>
      </c>
      <c r="R84" s="29"/>
      <c r="S84" s="29"/>
      <c r="T84" s="29"/>
      <c r="U84" s="29"/>
      <c r="V84" s="29">
        <v>2048558</v>
      </c>
      <c r="W84" s="29">
        <v>11736994</v>
      </c>
      <c r="X84" s="29"/>
      <c r="Y84" s="28"/>
      <c r="Z84" s="30">
        <v>26906336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28804973</v>
      </c>
      <c r="E5" s="59">
        <v>28804972</v>
      </c>
      <c r="F5" s="59">
        <v>2049543</v>
      </c>
      <c r="G5" s="59">
        <v>2364536</v>
      </c>
      <c r="H5" s="59">
        <v>2635475</v>
      </c>
      <c r="I5" s="59">
        <v>7049554</v>
      </c>
      <c r="J5" s="59">
        <v>1978697</v>
      </c>
      <c r="K5" s="59">
        <v>1786978</v>
      </c>
      <c r="L5" s="59">
        <v>2574758</v>
      </c>
      <c r="M5" s="59">
        <v>6340433</v>
      </c>
      <c r="N5" s="59">
        <v>2019203</v>
      </c>
      <c r="O5" s="59">
        <v>1908980</v>
      </c>
      <c r="P5" s="59">
        <v>2019302</v>
      </c>
      <c r="Q5" s="59">
        <v>5947485</v>
      </c>
      <c r="R5" s="59">
        <v>0</v>
      </c>
      <c r="S5" s="59">
        <v>0</v>
      </c>
      <c r="T5" s="59">
        <v>0</v>
      </c>
      <c r="U5" s="59">
        <v>0</v>
      </c>
      <c r="V5" s="59">
        <v>19337472</v>
      </c>
      <c r="W5" s="59">
        <v>19337472</v>
      </c>
      <c r="X5" s="59">
        <v>0</v>
      </c>
      <c r="Y5" s="60">
        <v>0</v>
      </c>
      <c r="Z5" s="61">
        <v>28804972</v>
      </c>
    </row>
    <row r="6" spans="1:26" ht="13.5">
      <c r="A6" s="57" t="s">
        <v>32</v>
      </c>
      <c r="B6" s="18">
        <v>0</v>
      </c>
      <c r="C6" s="18">
        <v>0</v>
      </c>
      <c r="D6" s="58">
        <v>57062427</v>
      </c>
      <c r="E6" s="59">
        <v>57186171</v>
      </c>
      <c r="F6" s="59">
        <v>5282000</v>
      </c>
      <c r="G6" s="59">
        <v>4091000</v>
      </c>
      <c r="H6" s="59">
        <v>3946500</v>
      </c>
      <c r="I6" s="59">
        <v>13319500</v>
      </c>
      <c r="J6" s="59">
        <v>3716000</v>
      </c>
      <c r="K6" s="59">
        <v>6494000</v>
      </c>
      <c r="L6" s="59">
        <v>4830000</v>
      </c>
      <c r="M6" s="59">
        <v>15040000</v>
      </c>
      <c r="N6" s="59">
        <v>3991406</v>
      </c>
      <c r="O6" s="59">
        <v>4921658</v>
      </c>
      <c r="P6" s="59">
        <v>5024954</v>
      </c>
      <c r="Q6" s="59">
        <v>13938018</v>
      </c>
      <c r="R6" s="59">
        <v>0</v>
      </c>
      <c r="S6" s="59">
        <v>0</v>
      </c>
      <c r="T6" s="59">
        <v>0</v>
      </c>
      <c r="U6" s="59">
        <v>0</v>
      </c>
      <c r="V6" s="59">
        <v>42297518</v>
      </c>
      <c r="W6" s="59">
        <v>42809607</v>
      </c>
      <c r="X6" s="59">
        <v>-512089</v>
      </c>
      <c r="Y6" s="60">
        <v>-1.2</v>
      </c>
      <c r="Z6" s="61">
        <v>57186171</v>
      </c>
    </row>
    <row r="7" spans="1:26" ht="13.5">
      <c r="A7" s="57" t="s">
        <v>33</v>
      </c>
      <c r="B7" s="18">
        <v>0</v>
      </c>
      <c r="C7" s="18">
        <v>0</v>
      </c>
      <c r="D7" s="58">
        <v>214243</v>
      </c>
      <c r="E7" s="59">
        <v>2164243</v>
      </c>
      <c r="F7" s="59">
        <v>32122</v>
      </c>
      <c r="G7" s="59">
        <v>12000</v>
      </c>
      <c r="H7" s="59">
        <v>2415</v>
      </c>
      <c r="I7" s="59">
        <v>46537</v>
      </c>
      <c r="J7" s="59">
        <v>8796</v>
      </c>
      <c r="K7" s="59">
        <v>32512</v>
      </c>
      <c r="L7" s="59">
        <v>15212</v>
      </c>
      <c r="M7" s="59">
        <v>56520</v>
      </c>
      <c r="N7" s="59">
        <v>15445</v>
      </c>
      <c r="O7" s="59">
        <v>17545</v>
      </c>
      <c r="P7" s="59">
        <v>11233</v>
      </c>
      <c r="Q7" s="59">
        <v>44223</v>
      </c>
      <c r="R7" s="59">
        <v>0</v>
      </c>
      <c r="S7" s="59">
        <v>0</v>
      </c>
      <c r="T7" s="59">
        <v>0</v>
      </c>
      <c r="U7" s="59">
        <v>0</v>
      </c>
      <c r="V7" s="59">
        <v>147280</v>
      </c>
      <c r="W7" s="59">
        <v>147280</v>
      </c>
      <c r="X7" s="59">
        <v>0</v>
      </c>
      <c r="Y7" s="60">
        <v>0</v>
      </c>
      <c r="Z7" s="61">
        <v>2164243</v>
      </c>
    </row>
    <row r="8" spans="1:26" ht="13.5">
      <c r="A8" s="57" t="s">
        <v>34</v>
      </c>
      <c r="B8" s="18">
        <v>0</v>
      </c>
      <c r="C8" s="18">
        <v>0</v>
      </c>
      <c r="D8" s="58">
        <v>83172000</v>
      </c>
      <c r="E8" s="59">
        <v>83172000</v>
      </c>
      <c r="F8" s="59">
        <v>32978697</v>
      </c>
      <c r="G8" s="59">
        <v>1875000</v>
      </c>
      <c r="H8" s="59">
        <v>930000</v>
      </c>
      <c r="I8" s="59">
        <v>35783697</v>
      </c>
      <c r="J8" s="59">
        <v>0</v>
      </c>
      <c r="K8" s="59">
        <v>24079607</v>
      </c>
      <c r="L8" s="59">
        <v>0</v>
      </c>
      <c r="M8" s="59">
        <v>24079607</v>
      </c>
      <c r="N8" s="59">
        <v>0</v>
      </c>
      <c r="O8" s="59">
        <v>0</v>
      </c>
      <c r="P8" s="59">
        <v>21660696</v>
      </c>
      <c r="Q8" s="59">
        <v>21660696</v>
      </c>
      <c r="R8" s="59">
        <v>0</v>
      </c>
      <c r="S8" s="59">
        <v>0</v>
      </c>
      <c r="T8" s="59">
        <v>0</v>
      </c>
      <c r="U8" s="59">
        <v>0</v>
      </c>
      <c r="V8" s="59">
        <v>81524000</v>
      </c>
      <c r="W8" s="59">
        <v>81524000</v>
      </c>
      <c r="X8" s="59">
        <v>0</v>
      </c>
      <c r="Y8" s="60">
        <v>0</v>
      </c>
      <c r="Z8" s="61">
        <v>83172000</v>
      </c>
    </row>
    <row r="9" spans="1:26" ht="13.5">
      <c r="A9" s="57" t="s">
        <v>35</v>
      </c>
      <c r="B9" s="18">
        <v>0</v>
      </c>
      <c r="C9" s="18">
        <v>0</v>
      </c>
      <c r="D9" s="58">
        <v>33875662</v>
      </c>
      <c r="E9" s="59">
        <v>29326958</v>
      </c>
      <c r="F9" s="59">
        <v>3480224</v>
      </c>
      <c r="G9" s="59">
        <v>2371944</v>
      </c>
      <c r="H9" s="59">
        <v>3786126</v>
      </c>
      <c r="I9" s="59">
        <v>9638294</v>
      </c>
      <c r="J9" s="59">
        <v>2370118</v>
      </c>
      <c r="K9" s="59">
        <v>2570581</v>
      </c>
      <c r="L9" s="59">
        <v>2597167</v>
      </c>
      <c r="M9" s="59">
        <v>7537866</v>
      </c>
      <c r="N9" s="59">
        <v>2694106</v>
      </c>
      <c r="O9" s="59">
        <v>2474017</v>
      </c>
      <c r="P9" s="59">
        <v>3263695</v>
      </c>
      <c r="Q9" s="59">
        <v>8431818</v>
      </c>
      <c r="R9" s="59">
        <v>0</v>
      </c>
      <c r="S9" s="59">
        <v>0</v>
      </c>
      <c r="T9" s="59">
        <v>0</v>
      </c>
      <c r="U9" s="59">
        <v>0</v>
      </c>
      <c r="V9" s="59">
        <v>25607978</v>
      </c>
      <c r="W9" s="59">
        <v>25607978</v>
      </c>
      <c r="X9" s="59">
        <v>0</v>
      </c>
      <c r="Y9" s="60">
        <v>0</v>
      </c>
      <c r="Z9" s="61">
        <v>29326958</v>
      </c>
    </row>
    <row r="10" spans="1:26" ht="25.5">
      <c r="A10" s="62" t="s">
        <v>98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203129305</v>
      </c>
      <c r="E10" s="65">
        <f t="shared" si="0"/>
        <v>200654344</v>
      </c>
      <c r="F10" s="65">
        <f t="shared" si="0"/>
        <v>43822586</v>
      </c>
      <c r="G10" s="65">
        <f t="shared" si="0"/>
        <v>10714480</v>
      </c>
      <c r="H10" s="65">
        <f t="shared" si="0"/>
        <v>11300516</v>
      </c>
      <c r="I10" s="65">
        <f t="shared" si="0"/>
        <v>65837582</v>
      </c>
      <c r="J10" s="65">
        <f t="shared" si="0"/>
        <v>8073611</v>
      </c>
      <c r="K10" s="65">
        <f t="shared" si="0"/>
        <v>34963678</v>
      </c>
      <c r="L10" s="65">
        <f t="shared" si="0"/>
        <v>10017137</v>
      </c>
      <c r="M10" s="65">
        <f t="shared" si="0"/>
        <v>53054426</v>
      </c>
      <c r="N10" s="65">
        <f t="shared" si="0"/>
        <v>8720160</v>
      </c>
      <c r="O10" s="65">
        <f t="shared" si="0"/>
        <v>9322200</v>
      </c>
      <c r="P10" s="65">
        <f t="shared" si="0"/>
        <v>31979880</v>
      </c>
      <c r="Q10" s="65">
        <f t="shared" si="0"/>
        <v>50022240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168914248</v>
      </c>
      <c r="W10" s="65">
        <f t="shared" si="0"/>
        <v>169426337</v>
      </c>
      <c r="X10" s="65">
        <f t="shared" si="0"/>
        <v>-512089</v>
      </c>
      <c r="Y10" s="66">
        <f>+IF(W10&lt;&gt;0,(X10/W10)*100,0)</f>
        <v>-0.3022487584087945</v>
      </c>
      <c r="Z10" s="67">
        <f t="shared" si="0"/>
        <v>200654344</v>
      </c>
    </row>
    <row r="11" spans="1:26" ht="13.5">
      <c r="A11" s="57" t="s">
        <v>36</v>
      </c>
      <c r="B11" s="18">
        <v>0</v>
      </c>
      <c r="C11" s="18">
        <v>0</v>
      </c>
      <c r="D11" s="58">
        <v>85790601</v>
      </c>
      <c r="E11" s="59">
        <v>85790605</v>
      </c>
      <c r="F11" s="59">
        <v>7149217</v>
      </c>
      <c r="G11" s="59">
        <v>7149217</v>
      </c>
      <c r="H11" s="59">
        <v>7149217</v>
      </c>
      <c r="I11" s="59">
        <v>21447651</v>
      </c>
      <c r="J11" s="59">
        <v>7149217</v>
      </c>
      <c r="K11" s="59">
        <v>7149217</v>
      </c>
      <c r="L11" s="59">
        <v>7149217</v>
      </c>
      <c r="M11" s="59">
        <v>21447651</v>
      </c>
      <c r="N11" s="59">
        <v>7149217</v>
      </c>
      <c r="O11" s="59">
        <v>7149217</v>
      </c>
      <c r="P11" s="59">
        <v>7149217</v>
      </c>
      <c r="Q11" s="59">
        <v>21447651</v>
      </c>
      <c r="R11" s="59">
        <v>0</v>
      </c>
      <c r="S11" s="59">
        <v>0</v>
      </c>
      <c r="T11" s="59">
        <v>0</v>
      </c>
      <c r="U11" s="59">
        <v>0</v>
      </c>
      <c r="V11" s="59">
        <v>64342953</v>
      </c>
      <c r="W11" s="59">
        <v>64342953</v>
      </c>
      <c r="X11" s="59">
        <v>0</v>
      </c>
      <c r="Y11" s="60">
        <v>0</v>
      </c>
      <c r="Z11" s="61">
        <v>85790605</v>
      </c>
    </row>
    <row r="12" spans="1:26" ht="13.5">
      <c r="A12" s="57" t="s">
        <v>37</v>
      </c>
      <c r="B12" s="18">
        <v>0</v>
      </c>
      <c r="C12" s="18">
        <v>0</v>
      </c>
      <c r="D12" s="58">
        <v>5985277</v>
      </c>
      <c r="E12" s="59">
        <v>5985277</v>
      </c>
      <c r="F12" s="59">
        <v>498773</v>
      </c>
      <c r="G12" s="59">
        <v>498773</v>
      </c>
      <c r="H12" s="59">
        <v>498773</v>
      </c>
      <c r="I12" s="59">
        <v>1496319</v>
      </c>
      <c r="J12" s="59">
        <v>498773</v>
      </c>
      <c r="K12" s="59">
        <v>498773</v>
      </c>
      <c r="L12" s="59">
        <v>498773</v>
      </c>
      <c r="M12" s="59">
        <v>1496319</v>
      </c>
      <c r="N12" s="59">
        <v>498773</v>
      </c>
      <c r="O12" s="59">
        <v>498773</v>
      </c>
      <c r="P12" s="59">
        <v>498773</v>
      </c>
      <c r="Q12" s="59">
        <v>1496319</v>
      </c>
      <c r="R12" s="59">
        <v>0</v>
      </c>
      <c r="S12" s="59">
        <v>0</v>
      </c>
      <c r="T12" s="59">
        <v>0</v>
      </c>
      <c r="U12" s="59">
        <v>0</v>
      </c>
      <c r="V12" s="59">
        <v>4488957</v>
      </c>
      <c r="W12" s="59">
        <v>4488957</v>
      </c>
      <c r="X12" s="59">
        <v>0</v>
      </c>
      <c r="Y12" s="60">
        <v>0</v>
      </c>
      <c r="Z12" s="61">
        <v>5985277</v>
      </c>
    </row>
    <row r="13" spans="1:26" ht="13.5">
      <c r="A13" s="57" t="s">
        <v>99</v>
      </c>
      <c r="B13" s="18">
        <v>0</v>
      </c>
      <c r="C13" s="18">
        <v>0</v>
      </c>
      <c r="D13" s="58">
        <v>38259177</v>
      </c>
      <c r="E13" s="59">
        <v>38259177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38259177</v>
      </c>
    </row>
    <row r="14" spans="1:26" ht="13.5">
      <c r="A14" s="57" t="s">
        <v>38</v>
      </c>
      <c r="B14" s="18">
        <v>0</v>
      </c>
      <c r="C14" s="18">
        <v>0</v>
      </c>
      <c r="D14" s="58">
        <v>3298072</v>
      </c>
      <c r="E14" s="59">
        <v>3298072</v>
      </c>
      <c r="F14" s="59">
        <v>183423</v>
      </c>
      <c r="G14" s="59">
        <v>183423</v>
      </c>
      <c r="H14" s="59">
        <v>183423</v>
      </c>
      <c r="I14" s="59">
        <v>550269</v>
      </c>
      <c r="J14" s="59">
        <v>183423</v>
      </c>
      <c r="K14" s="59">
        <v>183423</v>
      </c>
      <c r="L14" s="59">
        <v>183423</v>
      </c>
      <c r="M14" s="59">
        <v>550269</v>
      </c>
      <c r="N14" s="59">
        <v>183423</v>
      </c>
      <c r="O14" s="59">
        <v>183423</v>
      </c>
      <c r="P14" s="59">
        <v>183423</v>
      </c>
      <c r="Q14" s="59">
        <v>550269</v>
      </c>
      <c r="R14" s="59">
        <v>0</v>
      </c>
      <c r="S14" s="59">
        <v>0</v>
      </c>
      <c r="T14" s="59">
        <v>0</v>
      </c>
      <c r="U14" s="59">
        <v>0</v>
      </c>
      <c r="V14" s="59">
        <v>1650807</v>
      </c>
      <c r="W14" s="59">
        <v>1650807</v>
      </c>
      <c r="X14" s="59">
        <v>0</v>
      </c>
      <c r="Y14" s="60">
        <v>0</v>
      </c>
      <c r="Z14" s="61">
        <v>3298072</v>
      </c>
    </row>
    <row r="15" spans="1:26" ht="13.5">
      <c r="A15" s="57" t="s">
        <v>39</v>
      </c>
      <c r="B15" s="18">
        <v>0</v>
      </c>
      <c r="C15" s="18">
        <v>0</v>
      </c>
      <c r="D15" s="58">
        <v>6000000</v>
      </c>
      <c r="E15" s="59">
        <v>4000000</v>
      </c>
      <c r="F15" s="59">
        <v>3000000</v>
      </c>
      <c r="G15" s="59">
        <v>0</v>
      </c>
      <c r="H15" s="59">
        <v>0</v>
      </c>
      <c r="I15" s="59">
        <v>3000000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3000000</v>
      </c>
      <c r="Q15" s="59">
        <v>3000000</v>
      </c>
      <c r="R15" s="59">
        <v>0</v>
      </c>
      <c r="S15" s="59">
        <v>0</v>
      </c>
      <c r="T15" s="59">
        <v>0</v>
      </c>
      <c r="U15" s="59">
        <v>0</v>
      </c>
      <c r="V15" s="59">
        <v>6000000</v>
      </c>
      <c r="W15" s="59">
        <v>2000000</v>
      </c>
      <c r="X15" s="59">
        <v>4000000</v>
      </c>
      <c r="Y15" s="60">
        <v>200</v>
      </c>
      <c r="Z15" s="61">
        <v>4000000</v>
      </c>
    </row>
    <row r="16" spans="1:26" ht="13.5">
      <c r="A16" s="68" t="s">
        <v>40</v>
      </c>
      <c r="B16" s="18">
        <v>0</v>
      </c>
      <c r="C16" s="18">
        <v>0</v>
      </c>
      <c r="D16" s="58">
        <v>10000000</v>
      </c>
      <c r="E16" s="59">
        <v>10000000</v>
      </c>
      <c r="F16" s="59">
        <v>833333</v>
      </c>
      <c r="G16" s="59">
        <v>833333</v>
      </c>
      <c r="H16" s="59">
        <v>833333</v>
      </c>
      <c r="I16" s="59">
        <v>2499999</v>
      </c>
      <c r="J16" s="59">
        <v>833333</v>
      </c>
      <c r="K16" s="59">
        <v>833333</v>
      </c>
      <c r="L16" s="59">
        <v>833333</v>
      </c>
      <c r="M16" s="59">
        <v>2499999</v>
      </c>
      <c r="N16" s="59">
        <v>833333</v>
      </c>
      <c r="O16" s="59">
        <v>833333</v>
      </c>
      <c r="P16" s="59">
        <v>833333</v>
      </c>
      <c r="Q16" s="59">
        <v>2499999</v>
      </c>
      <c r="R16" s="59">
        <v>0</v>
      </c>
      <c r="S16" s="59">
        <v>0</v>
      </c>
      <c r="T16" s="59">
        <v>0</v>
      </c>
      <c r="U16" s="59">
        <v>0</v>
      </c>
      <c r="V16" s="59">
        <v>7499997</v>
      </c>
      <c r="W16" s="59">
        <v>3939408</v>
      </c>
      <c r="X16" s="59">
        <v>3560589</v>
      </c>
      <c r="Y16" s="60">
        <v>90.38</v>
      </c>
      <c r="Z16" s="61">
        <v>10000000</v>
      </c>
    </row>
    <row r="17" spans="1:26" ht="13.5">
      <c r="A17" s="57" t="s">
        <v>41</v>
      </c>
      <c r="B17" s="18">
        <v>0</v>
      </c>
      <c r="C17" s="18">
        <v>0</v>
      </c>
      <c r="D17" s="58">
        <v>64197881</v>
      </c>
      <c r="E17" s="59">
        <v>62044057</v>
      </c>
      <c r="F17" s="59">
        <v>9898888</v>
      </c>
      <c r="G17" s="59">
        <v>1504950</v>
      </c>
      <c r="H17" s="59">
        <v>2049392</v>
      </c>
      <c r="I17" s="59">
        <v>13453230</v>
      </c>
      <c r="J17" s="59">
        <v>1069594</v>
      </c>
      <c r="K17" s="59">
        <v>4343222</v>
      </c>
      <c r="L17" s="59">
        <v>3645363</v>
      </c>
      <c r="M17" s="59">
        <v>9058179</v>
      </c>
      <c r="N17" s="59">
        <v>3647564</v>
      </c>
      <c r="O17" s="59">
        <v>1020101</v>
      </c>
      <c r="P17" s="59">
        <v>18079695</v>
      </c>
      <c r="Q17" s="59">
        <v>22747360</v>
      </c>
      <c r="R17" s="59">
        <v>0</v>
      </c>
      <c r="S17" s="59">
        <v>0</v>
      </c>
      <c r="T17" s="59">
        <v>0</v>
      </c>
      <c r="U17" s="59">
        <v>0</v>
      </c>
      <c r="V17" s="59">
        <v>45258769</v>
      </c>
      <c r="W17" s="59">
        <v>45258769</v>
      </c>
      <c r="X17" s="59">
        <v>0</v>
      </c>
      <c r="Y17" s="60">
        <v>0</v>
      </c>
      <c r="Z17" s="61">
        <v>62044057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213531008</v>
      </c>
      <c r="E18" s="72">
        <f t="shared" si="1"/>
        <v>209377188</v>
      </c>
      <c r="F18" s="72">
        <f t="shared" si="1"/>
        <v>21563634</v>
      </c>
      <c r="G18" s="72">
        <f t="shared" si="1"/>
        <v>10169696</v>
      </c>
      <c r="H18" s="72">
        <f t="shared" si="1"/>
        <v>10714138</v>
      </c>
      <c r="I18" s="72">
        <f t="shared" si="1"/>
        <v>42447468</v>
      </c>
      <c r="J18" s="72">
        <f t="shared" si="1"/>
        <v>9734340</v>
      </c>
      <c r="K18" s="72">
        <f t="shared" si="1"/>
        <v>13007968</v>
      </c>
      <c r="L18" s="72">
        <f t="shared" si="1"/>
        <v>12310109</v>
      </c>
      <c r="M18" s="72">
        <f t="shared" si="1"/>
        <v>35052417</v>
      </c>
      <c r="N18" s="72">
        <f t="shared" si="1"/>
        <v>12312310</v>
      </c>
      <c r="O18" s="72">
        <f t="shared" si="1"/>
        <v>9684847</v>
      </c>
      <c r="P18" s="72">
        <f t="shared" si="1"/>
        <v>29744441</v>
      </c>
      <c r="Q18" s="72">
        <f t="shared" si="1"/>
        <v>51741598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129241483</v>
      </c>
      <c r="W18" s="72">
        <f t="shared" si="1"/>
        <v>121680894</v>
      </c>
      <c r="X18" s="72">
        <f t="shared" si="1"/>
        <v>7560589</v>
      </c>
      <c r="Y18" s="66">
        <f>+IF(W18&lt;&gt;0,(X18/W18)*100,0)</f>
        <v>6.213456156888525</v>
      </c>
      <c r="Z18" s="73">
        <f t="shared" si="1"/>
        <v>209377188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-10401703</v>
      </c>
      <c r="E19" s="76">
        <f t="shared" si="2"/>
        <v>-8722844</v>
      </c>
      <c r="F19" s="76">
        <f t="shared" si="2"/>
        <v>22258952</v>
      </c>
      <c r="G19" s="76">
        <f t="shared" si="2"/>
        <v>544784</v>
      </c>
      <c r="H19" s="76">
        <f t="shared" si="2"/>
        <v>586378</v>
      </c>
      <c r="I19" s="76">
        <f t="shared" si="2"/>
        <v>23390114</v>
      </c>
      <c r="J19" s="76">
        <f t="shared" si="2"/>
        <v>-1660729</v>
      </c>
      <c r="K19" s="76">
        <f t="shared" si="2"/>
        <v>21955710</v>
      </c>
      <c r="L19" s="76">
        <f t="shared" si="2"/>
        <v>-2292972</v>
      </c>
      <c r="M19" s="76">
        <f t="shared" si="2"/>
        <v>18002009</v>
      </c>
      <c r="N19" s="76">
        <f t="shared" si="2"/>
        <v>-3592150</v>
      </c>
      <c r="O19" s="76">
        <f t="shared" si="2"/>
        <v>-362647</v>
      </c>
      <c r="P19" s="76">
        <f t="shared" si="2"/>
        <v>2235439</v>
      </c>
      <c r="Q19" s="76">
        <f t="shared" si="2"/>
        <v>-1719358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39672765</v>
      </c>
      <c r="W19" s="76">
        <f>IF(E10=E18,0,W10-W18)</f>
        <v>47745443</v>
      </c>
      <c r="X19" s="76">
        <f t="shared" si="2"/>
        <v>-8072678</v>
      </c>
      <c r="Y19" s="77">
        <f>+IF(W19&lt;&gt;0,(X19/W19)*100,0)</f>
        <v>-16.907745520342118</v>
      </c>
      <c r="Z19" s="78">
        <f t="shared" si="2"/>
        <v>-8722844</v>
      </c>
    </row>
    <row r="20" spans="1:26" ht="13.5">
      <c r="A20" s="57" t="s">
        <v>44</v>
      </c>
      <c r="B20" s="18">
        <v>0</v>
      </c>
      <c r="C20" s="18">
        <v>0</v>
      </c>
      <c r="D20" s="58">
        <v>32080000</v>
      </c>
      <c r="E20" s="59">
        <v>32080000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10201991</v>
      </c>
      <c r="L20" s="59">
        <v>0</v>
      </c>
      <c r="M20" s="59">
        <v>10201991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10201991</v>
      </c>
      <c r="W20" s="59">
        <v>31144334</v>
      </c>
      <c r="X20" s="59">
        <v>-20942343</v>
      </c>
      <c r="Y20" s="60">
        <v>-67.24</v>
      </c>
      <c r="Z20" s="61">
        <v>32080000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21678297</v>
      </c>
      <c r="E22" s="87">
        <f t="shared" si="3"/>
        <v>23357156</v>
      </c>
      <c r="F22" s="87">
        <f t="shared" si="3"/>
        <v>22258952</v>
      </c>
      <c r="G22" s="87">
        <f t="shared" si="3"/>
        <v>544784</v>
      </c>
      <c r="H22" s="87">
        <f t="shared" si="3"/>
        <v>586378</v>
      </c>
      <c r="I22" s="87">
        <f t="shared" si="3"/>
        <v>23390114</v>
      </c>
      <c r="J22" s="87">
        <f t="shared" si="3"/>
        <v>-1660729</v>
      </c>
      <c r="K22" s="87">
        <f t="shared" si="3"/>
        <v>32157701</v>
      </c>
      <c r="L22" s="87">
        <f t="shared" si="3"/>
        <v>-2292972</v>
      </c>
      <c r="M22" s="87">
        <f t="shared" si="3"/>
        <v>28204000</v>
      </c>
      <c r="N22" s="87">
        <f t="shared" si="3"/>
        <v>-3592150</v>
      </c>
      <c r="O22" s="87">
        <f t="shared" si="3"/>
        <v>-362647</v>
      </c>
      <c r="P22" s="87">
        <f t="shared" si="3"/>
        <v>2235439</v>
      </c>
      <c r="Q22" s="87">
        <f t="shared" si="3"/>
        <v>-1719358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49874756</v>
      </c>
      <c r="W22" s="87">
        <f t="shared" si="3"/>
        <v>78889777</v>
      </c>
      <c r="X22" s="87">
        <f t="shared" si="3"/>
        <v>-29015021</v>
      </c>
      <c r="Y22" s="88">
        <f>+IF(W22&lt;&gt;0,(X22/W22)*100,0)</f>
        <v>-36.779190033709945</v>
      </c>
      <c r="Z22" s="89">
        <f t="shared" si="3"/>
        <v>23357156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21678297</v>
      </c>
      <c r="E24" s="76">
        <f t="shared" si="4"/>
        <v>23357156</v>
      </c>
      <c r="F24" s="76">
        <f t="shared" si="4"/>
        <v>22258952</v>
      </c>
      <c r="G24" s="76">
        <f t="shared" si="4"/>
        <v>544784</v>
      </c>
      <c r="H24" s="76">
        <f t="shared" si="4"/>
        <v>586378</v>
      </c>
      <c r="I24" s="76">
        <f t="shared" si="4"/>
        <v>23390114</v>
      </c>
      <c r="J24" s="76">
        <f t="shared" si="4"/>
        <v>-1660729</v>
      </c>
      <c r="K24" s="76">
        <f t="shared" si="4"/>
        <v>32157701</v>
      </c>
      <c r="L24" s="76">
        <f t="shared" si="4"/>
        <v>-2292972</v>
      </c>
      <c r="M24" s="76">
        <f t="shared" si="4"/>
        <v>28204000</v>
      </c>
      <c r="N24" s="76">
        <f t="shared" si="4"/>
        <v>-3592150</v>
      </c>
      <c r="O24" s="76">
        <f t="shared" si="4"/>
        <v>-362647</v>
      </c>
      <c r="P24" s="76">
        <f t="shared" si="4"/>
        <v>2235439</v>
      </c>
      <c r="Q24" s="76">
        <f t="shared" si="4"/>
        <v>-1719358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49874756</v>
      </c>
      <c r="W24" s="76">
        <f t="shared" si="4"/>
        <v>78889777</v>
      </c>
      <c r="X24" s="76">
        <f t="shared" si="4"/>
        <v>-29015021</v>
      </c>
      <c r="Y24" s="77">
        <f>+IF(W24&lt;&gt;0,(X24/W24)*100,0)</f>
        <v>-36.779190033709945</v>
      </c>
      <c r="Z24" s="78">
        <f t="shared" si="4"/>
        <v>23357156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33091914</v>
      </c>
      <c r="E27" s="99">
        <v>33341913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56623</v>
      </c>
      <c r="L27" s="99">
        <v>0</v>
      </c>
      <c r="M27" s="99">
        <v>56623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56623</v>
      </c>
      <c r="W27" s="99">
        <v>25006435</v>
      </c>
      <c r="X27" s="99">
        <v>-24949812</v>
      </c>
      <c r="Y27" s="100">
        <v>-99.77</v>
      </c>
      <c r="Z27" s="101">
        <v>33341913</v>
      </c>
    </row>
    <row r="28" spans="1:26" ht="13.5">
      <c r="A28" s="102" t="s">
        <v>44</v>
      </c>
      <c r="B28" s="18">
        <v>0</v>
      </c>
      <c r="C28" s="18">
        <v>0</v>
      </c>
      <c r="D28" s="58">
        <v>31091914</v>
      </c>
      <c r="E28" s="59">
        <v>31091913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56623</v>
      </c>
      <c r="L28" s="59">
        <v>0</v>
      </c>
      <c r="M28" s="59">
        <v>56623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56623</v>
      </c>
      <c r="W28" s="59">
        <v>23318935</v>
      </c>
      <c r="X28" s="59">
        <v>-23262312</v>
      </c>
      <c r="Y28" s="60">
        <v>-99.76</v>
      </c>
      <c r="Z28" s="61">
        <v>31091913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2000000</v>
      </c>
      <c r="E31" s="59">
        <v>2250000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1687500</v>
      </c>
      <c r="X31" s="59">
        <v>-1687500</v>
      </c>
      <c r="Y31" s="60">
        <v>-100</v>
      </c>
      <c r="Z31" s="61">
        <v>2250000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33091914</v>
      </c>
      <c r="E32" s="99">
        <f t="shared" si="5"/>
        <v>33341913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56623</v>
      </c>
      <c r="L32" s="99">
        <f t="shared" si="5"/>
        <v>0</v>
      </c>
      <c r="M32" s="99">
        <f t="shared" si="5"/>
        <v>56623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56623</v>
      </c>
      <c r="W32" s="99">
        <f t="shared" si="5"/>
        <v>25006435</v>
      </c>
      <c r="X32" s="99">
        <f t="shared" si="5"/>
        <v>-24949812</v>
      </c>
      <c r="Y32" s="100">
        <f>+IF(W32&lt;&gt;0,(X32/W32)*100,0)</f>
        <v>-99.77356628403848</v>
      </c>
      <c r="Z32" s="101">
        <f t="shared" si="5"/>
        <v>33341913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75615630</v>
      </c>
      <c r="E35" s="59">
        <v>75615630</v>
      </c>
      <c r="F35" s="59">
        <v>6061256</v>
      </c>
      <c r="G35" s="59">
        <v>6061256</v>
      </c>
      <c r="H35" s="59">
        <v>6061256</v>
      </c>
      <c r="I35" s="59">
        <v>6061256</v>
      </c>
      <c r="J35" s="59">
        <v>6061256</v>
      </c>
      <c r="K35" s="59">
        <v>-8668841</v>
      </c>
      <c r="L35" s="59">
        <v>-8668841</v>
      </c>
      <c r="M35" s="59">
        <v>-8668841</v>
      </c>
      <c r="N35" s="59">
        <v>-8668841</v>
      </c>
      <c r="O35" s="59">
        <v>-1420005</v>
      </c>
      <c r="P35" s="59">
        <v>-1420005</v>
      </c>
      <c r="Q35" s="59">
        <v>-1420005</v>
      </c>
      <c r="R35" s="59">
        <v>0</v>
      </c>
      <c r="S35" s="59">
        <v>0</v>
      </c>
      <c r="T35" s="59">
        <v>0</v>
      </c>
      <c r="U35" s="59">
        <v>0</v>
      </c>
      <c r="V35" s="59">
        <v>-1420005</v>
      </c>
      <c r="W35" s="59">
        <v>56711723</v>
      </c>
      <c r="X35" s="59">
        <v>-58131728</v>
      </c>
      <c r="Y35" s="60">
        <v>-102.5</v>
      </c>
      <c r="Z35" s="61">
        <v>75615630</v>
      </c>
    </row>
    <row r="36" spans="1:26" ht="13.5">
      <c r="A36" s="57" t="s">
        <v>53</v>
      </c>
      <c r="B36" s="18">
        <v>0</v>
      </c>
      <c r="C36" s="18">
        <v>0</v>
      </c>
      <c r="D36" s="58">
        <v>1099118824</v>
      </c>
      <c r="E36" s="59">
        <v>1099118824</v>
      </c>
      <c r="F36" s="59">
        <v>-1075491</v>
      </c>
      <c r="G36" s="59">
        <v>-1075491</v>
      </c>
      <c r="H36" s="59">
        <v>-1075491</v>
      </c>
      <c r="I36" s="59">
        <v>-1075491</v>
      </c>
      <c r="J36" s="59">
        <v>-1075491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824339118</v>
      </c>
      <c r="X36" s="59">
        <v>-824339118</v>
      </c>
      <c r="Y36" s="60">
        <v>-100</v>
      </c>
      <c r="Z36" s="61">
        <v>1099118824</v>
      </c>
    </row>
    <row r="37" spans="1:26" ht="13.5">
      <c r="A37" s="57" t="s">
        <v>54</v>
      </c>
      <c r="B37" s="18">
        <v>0</v>
      </c>
      <c r="C37" s="18">
        <v>0</v>
      </c>
      <c r="D37" s="58">
        <v>60347381</v>
      </c>
      <c r="E37" s="59">
        <v>60347381</v>
      </c>
      <c r="F37" s="59">
        <v>-11012341</v>
      </c>
      <c r="G37" s="59">
        <v>-11012341</v>
      </c>
      <c r="H37" s="59">
        <v>-11012341</v>
      </c>
      <c r="I37" s="59">
        <v>-11012341</v>
      </c>
      <c r="J37" s="59">
        <v>-11012341</v>
      </c>
      <c r="K37" s="59">
        <v>14721244</v>
      </c>
      <c r="L37" s="59">
        <v>14721244</v>
      </c>
      <c r="M37" s="59">
        <v>14721244</v>
      </c>
      <c r="N37" s="59">
        <v>14721244</v>
      </c>
      <c r="O37" s="59">
        <v>9242908</v>
      </c>
      <c r="P37" s="59">
        <v>9242908</v>
      </c>
      <c r="Q37" s="59">
        <v>9242908</v>
      </c>
      <c r="R37" s="59">
        <v>0</v>
      </c>
      <c r="S37" s="59">
        <v>0</v>
      </c>
      <c r="T37" s="59">
        <v>0</v>
      </c>
      <c r="U37" s="59">
        <v>0</v>
      </c>
      <c r="V37" s="59">
        <v>9242908</v>
      </c>
      <c r="W37" s="59">
        <v>45260536</v>
      </c>
      <c r="X37" s="59">
        <v>-36017628</v>
      </c>
      <c r="Y37" s="60">
        <v>-79.58</v>
      </c>
      <c r="Z37" s="61">
        <v>60347381</v>
      </c>
    </row>
    <row r="38" spans="1:26" ht="13.5">
      <c r="A38" s="57" t="s">
        <v>55</v>
      </c>
      <c r="B38" s="18">
        <v>0</v>
      </c>
      <c r="C38" s="18">
        <v>0</v>
      </c>
      <c r="D38" s="58">
        <v>16192432</v>
      </c>
      <c r="E38" s="59">
        <v>16192432</v>
      </c>
      <c r="F38" s="59">
        <v>111732</v>
      </c>
      <c r="G38" s="59">
        <v>111732</v>
      </c>
      <c r="H38" s="59">
        <v>111732</v>
      </c>
      <c r="I38" s="59">
        <v>111732</v>
      </c>
      <c r="J38" s="59">
        <v>111732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12144324</v>
      </c>
      <c r="X38" s="59">
        <v>-12144324</v>
      </c>
      <c r="Y38" s="60">
        <v>-100</v>
      </c>
      <c r="Z38" s="61">
        <v>16192432</v>
      </c>
    </row>
    <row r="39" spans="1:26" ht="13.5">
      <c r="A39" s="57" t="s">
        <v>56</v>
      </c>
      <c r="B39" s="18">
        <v>0</v>
      </c>
      <c r="C39" s="18">
        <v>0</v>
      </c>
      <c r="D39" s="58">
        <v>1098194641</v>
      </c>
      <c r="E39" s="59">
        <v>1098194641</v>
      </c>
      <c r="F39" s="59">
        <v>15886374</v>
      </c>
      <c r="G39" s="59">
        <v>15886374</v>
      </c>
      <c r="H39" s="59">
        <v>15886374</v>
      </c>
      <c r="I39" s="59">
        <v>15886374</v>
      </c>
      <c r="J39" s="59">
        <v>15886374</v>
      </c>
      <c r="K39" s="59">
        <v>-23390085</v>
      </c>
      <c r="L39" s="59">
        <v>-23390085</v>
      </c>
      <c r="M39" s="59">
        <v>-23390085</v>
      </c>
      <c r="N39" s="59">
        <v>-23390085</v>
      </c>
      <c r="O39" s="59">
        <v>-10662913</v>
      </c>
      <c r="P39" s="59">
        <v>-10662913</v>
      </c>
      <c r="Q39" s="59">
        <v>-10662913</v>
      </c>
      <c r="R39" s="59">
        <v>0</v>
      </c>
      <c r="S39" s="59">
        <v>0</v>
      </c>
      <c r="T39" s="59">
        <v>0</v>
      </c>
      <c r="U39" s="59">
        <v>0</v>
      </c>
      <c r="V39" s="59">
        <v>-10662913</v>
      </c>
      <c r="W39" s="59">
        <v>823645981</v>
      </c>
      <c r="X39" s="59">
        <v>-834308894</v>
      </c>
      <c r="Y39" s="60">
        <v>-101.29</v>
      </c>
      <c r="Z39" s="61">
        <v>1098194641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26669463</v>
      </c>
      <c r="E42" s="59">
        <v>28669465</v>
      </c>
      <c r="F42" s="59">
        <v>-6408331</v>
      </c>
      <c r="G42" s="59">
        <v>-5747546</v>
      </c>
      <c r="H42" s="59">
        <v>-4927465</v>
      </c>
      <c r="I42" s="59">
        <v>-17083342</v>
      </c>
      <c r="J42" s="59">
        <v>-2675784</v>
      </c>
      <c r="K42" s="59">
        <v>-7289502</v>
      </c>
      <c r="L42" s="59">
        <v>-4687378</v>
      </c>
      <c r="M42" s="59">
        <v>-14652664</v>
      </c>
      <c r="N42" s="59">
        <v>-9273262</v>
      </c>
      <c r="O42" s="59">
        <v>-5963442</v>
      </c>
      <c r="P42" s="59">
        <v>-6777772</v>
      </c>
      <c r="Q42" s="59">
        <v>-22014476</v>
      </c>
      <c r="R42" s="59">
        <v>0</v>
      </c>
      <c r="S42" s="59">
        <v>0</v>
      </c>
      <c r="T42" s="59">
        <v>0</v>
      </c>
      <c r="U42" s="59">
        <v>0</v>
      </c>
      <c r="V42" s="59">
        <v>-53750482</v>
      </c>
      <c r="W42" s="59">
        <v>-1673194</v>
      </c>
      <c r="X42" s="59">
        <v>-52077288</v>
      </c>
      <c r="Y42" s="60">
        <v>3112.45</v>
      </c>
      <c r="Z42" s="61">
        <v>28669465</v>
      </c>
    </row>
    <row r="43" spans="1:26" ht="13.5">
      <c r="A43" s="57" t="s">
        <v>59</v>
      </c>
      <c r="B43" s="18">
        <v>0</v>
      </c>
      <c r="C43" s="18">
        <v>0</v>
      </c>
      <c r="D43" s="58">
        <v>-33091913</v>
      </c>
      <c r="E43" s="59">
        <v>-33091913</v>
      </c>
      <c r="F43" s="59">
        <v>6741000</v>
      </c>
      <c r="G43" s="59">
        <v>5490000</v>
      </c>
      <c r="H43" s="59">
        <v>7804000</v>
      </c>
      <c r="I43" s="59">
        <v>20035000</v>
      </c>
      <c r="J43" s="59">
        <v>0</v>
      </c>
      <c r="K43" s="59">
        <v>7575001</v>
      </c>
      <c r="L43" s="59">
        <v>5910000</v>
      </c>
      <c r="M43" s="59">
        <v>13485001</v>
      </c>
      <c r="N43" s="59">
        <v>7955000</v>
      </c>
      <c r="O43" s="59">
        <v>5980000</v>
      </c>
      <c r="P43" s="59">
        <v>6850000</v>
      </c>
      <c r="Q43" s="59">
        <v>20785000</v>
      </c>
      <c r="R43" s="59">
        <v>0</v>
      </c>
      <c r="S43" s="59">
        <v>0</v>
      </c>
      <c r="T43" s="59">
        <v>0</v>
      </c>
      <c r="U43" s="59">
        <v>0</v>
      </c>
      <c r="V43" s="59">
        <v>54305001</v>
      </c>
      <c r="W43" s="59">
        <v>-10061639</v>
      </c>
      <c r="X43" s="59">
        <v>64366640</v>
      </c>
      <c r="Y43" s="60">
        <v>-639.72</v>
      </c>
      <c r="Z43" s="61">
        <v>-33091913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-50000</v>
      </c>
      <c r="G44" s="59">
        <v>-50000</v>
      </c>
      <c r="H44" s="59">
        <v>-50000</v>
      </c>
      <c r="I44" s="59">
        <v>-150000</v>
      </c>
      <c r="J44" s="59">
        <v>0</v>
      </c>
      <c r="K44" s="59">
        <v>-50000</v>
      </c>
      <c r="L44" s="59">
        <v>-50000</v>
      </c>
      <c r="M44" s="59">
        <v>-100000</v>
      </c>
      <c r="N44" s="59">
        <v>-50000</v>
      </c>
      <c r="O44" s="59">
        <v>-50000</v>
      </c>
      <c r="P44" s="59">
        <v>-50000</v>
      </c>
      <c r="Q44" s="59">
        <v>-150000</v>
      </c>
      <c r="R44" s="59">
        <v>0</v>
      </c>
      <c r="S44" s="59">
        <v>0</v>
      </c>
      <c r="T44" s="59">
        <v>0</v>
      </c>
      <c r="U44" s="59">
        <v>0</v>
      </c>
      <c r="V44" s="59">
        <v>-400000</v>
      </c>
      <c r="W44" s="59"/>
      <c r="X44" s="59">
        <v>-400000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-6422450</v>
      </c>
      <c r="E45" s="99">
        <v>-4422448</v>
      </c>
      <c r="F45" s="99">
        <v>327438</v>
      </c>
      <c r="G45" s="99">
        <v>19892</v>
      </c>
      <c r="H45" s="99">
        <v>2846427</v>
      </c>
      <c r="I45" s="99">
        <v>2846427</v>
      </c>
      <c r="J45" s="99">
        <v>170643</v>
      </c>
      <c r="K45" s="99">
        <v>406142</v>
      </c>
      <c r="L45" s="99">
        <v>1578764</v>
      </c>
      <c r="M45" s="99">
        <v>1578764</v>
      </c>
      <c r="N45" s="99">
        <v>210502</v>
      </c>
      <c r="O45" s="99">
        <v>177060</v>
      </c>
      <c r="P45" s="99">
        <v>199288</v>
      </c>
      <c r="Q45" s="99">
        <v>199288</v>
      </c>
      <c r="R45" s="99">
        <v>0</v>
      </c>
      <c r="S45" s="99">
        <v>0</v>
      </c>
      <c r="T45" s="99">
        <v>0</v>
      </c>
      <c r="U45" s="99">
        <v>0</v>
      </c>
      <c r="V45" s="99">
        <v>199288</v>
      </c>
      <c r="W45" s="99">
        <v>-11734833</v>
      </c>
      <c r="X45" s="99">
        <v>11934121</v>
      </c>
      <c r="Y45" s="100">
        <v>-101.7</v>
      </c>
      <c r="Z45" s="101">
        <v>-4422448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10733025</v>
      </c>
      <c r="C49" s="51">
        <v>0</v>
      </c>
      <c r="D49" s="128">
        <v>10626113</v>
      </c>
      <c r="E49" s="53">
        <v>7927909</v>
      </c>
      <c r="F49" s="53">
        <v>0</v>
      </c>
      <c r="G49" s="53">
        <v>0</v>
      </c>
      <c r="H49" s="53">
        <v>0</v>
      </c>
      <c r="I49" s="53">
        <v>405185084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434472131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11686442</v>
      </c>
      <c r="C51" s="51">
        <v>0</v>
      </c>
      <c r="D51" s="128">
        <v>12883712</v>
      </c>
      <c r="E51" s="53">
        <v>19516844</v>
      </c>
      <c r="F51" s="53">
        <v>0</v>
      </c>
      <c r="G51" s="53">
        <v>0</v>
      </c>
      <c r="H51" s="53">
        <v>0</v>
      </c>
      <c r="I51" s="53">
        <v>416679064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460766062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61.56668683316614</v>
      </c>
      <c r="E58" s="7">
        <f t="shared" si="6"/>
        <v>61.49950714710548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34.43145916081035</v>
      </c>
      <c r="X58" s="7">
        <f t="shared" si="6"/>
        <v>0</v>
      </c>
      <c r="Y58" s="7">
        <f t="shared" si="6"/>
        <v>0</v>
      </c>
      <c r="Z58" s="8">
        <f t="shared" si="6"/>
        <v>61.49950714710548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100.00000347162288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70.25152512179463</v>
      </c>
      <c r="X59" s="10">
        <f t="shared" si="7"/>
        <v>0</v>
      </c>
      <c r="Y59" s="10">
        <f t="shared" si="7"/>
        <v>0</v>
      </c>
      <c r="Z59" s="11">
        <f t="shared" si="7"/>
        <v>100.00000347162288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23.70222177896499</v>
      </c>
      <c r="E60" s="13">
        <f t="shared" si="7"/>
        <v>23.650933020152724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19.141794504210235</v>
      </c>
      <c r="X60" s="13">
        <f t="shared" si="7"/>
        <v>0</v>
      </c>
      <c r="Y60" s="13">
        <f t="shared" si="7"/>
        <v>0</v>
      </c>
      <c r="Z60" s="14">
        <f t="shared" si="7"/>
        <v>23.650933020152724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29.205676041538474</v>
      </c>
      <c r="E62" s="13">
        <f t="shared" si="7"/>
        <v>29.205674849848734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22.7922911388957</v>
      </c>
      <c r="X62" s="13">
        <f t="shared" si="7"/>
        <v>0</v>
      </c>
      <c r="Y62" s="13">
        <f t="shared" si="7"/>
        <v>0</v>
      </c>
      <c r="Z62" s="14">
        <f t="shared" si="7"/>
        <v>29.205674849848734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18.4501905278328</v>
      </c>
      <c r="E63" s="13">
        <f t="shared" si="7"/>
        <v>18.4501905278328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13.778659900227632</v>
      </c>
      <c r="X63" s="13">
        <f t="shared" si="7"/>
        <v>0</v>
      </c>
      <c r="Y63" s="13">
        <f t="shared" si="7"/>
        <v>0</v>
      </c>
      <c r="Z63" s="14">
        <f t="shared" si="7"/>
        <v>18.4501905278328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21.08639284061859</v>
      </c>
      <c r="E64" s="13">
        <f t="shared" si="7"/>
        <v>21.08639284061859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20.61236843742569</v>
      </c>
      <c r="X64" s="13">
        <f t="shared" si="7"/>
        <v>0</v>
      </c>
      <c r="Y64" s="13">
        <f t="shared" si="7"/>
        <v>0</v>
      </c>
      <c r="Z64" s="14">
        <f t="shared" si="7"/>
        <v>21.08639284061859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32.576031438085685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112</v>
      </c>
      <c r="B67" s="23"/>
      <c r="C67" s="23"/>
      <c r="D67" s="24">
        <v>113280278</v>
      </c>
      <c r="E67" s="25">
        <v>113404021</v>
      </c>
      <c r="F67" s="25">
        <v>10310238</v>
      </c>
      <c r="G67" s="25">
        <v>8325321</v>
      </c>
      <c r="H67" s="25">
        <v>9550569</v>
      </c>
      <c r="I67" s="25">
        <v>28186128</v>
      </c>
      <c r="J67" s="25">
        <v>7562282</v>
      </c>
      <c r="K67" s="25">
        <v>10360764</v>
      </c>
      <c r="L67" s="25">
        <v>9494466</v>
      </c>
      <c r="M67" s="25">
        <v>27417512</v>
      </c>
      <c r="N67" s="25">
        <v>7979203</v>
      </c>
      <c r="O67" s="25">
        <v>8799232</v>
      </c>
      <c r="P67" s="25">
        <v>9800731</v>
      </c>
      <c r="Q67" s="25">
        <v>26579166</v>
      </c>
      <c r="R67" s="25"/>
      <c r="S67" s="25"/>
      <c r="T67" s="25"/>
      <c r="U67" s="25"/>
      <c r="V67" s="25">
        <v>82182806</v>
      </c>
      <c r="W67" s="25">
        <v>82694895</v>
      </c>
      <c r="X67" s="25"/>
      <c r="Y67" s="24"/>
      <c r="Z67" s="26">
        <v>113404021</v>
      </c>
    </row>
    <row r="68" spans="1:26" ht="13.5" hidden="1">
      <c r="A68" s="36" t="s">
        <v>31</v>
      </c>
      <c r="B68" s="18"/>
      <c r="C68" s="18"/>
      <c r="D68" s="19">
        <v>28804973</v>
      </c>
      <c r="E68" s="20">
        <v>28804972</v>
      </c>
      <c r="F68" s="20">
        <v>2049543</v>
      </c>
      <c r="G68" s="20">
        <v>2364536</v>
      </c>
      <c r="H68" s="20">
        <v>2635475</v>
      </c>
      <c r="I68" s="20">
        <v>7049554</v>
      </c>
      <c r="J68" s="20">
        <v>1978697</v>
      </c>
      <c r="K68" s="20">
        <v>1786978</v>
      </c>
      <c r="L68" s="20">
        <v>2574758</v>
      </c>
      <c r="M68" s="20">
        <v>6340433</v>
      </c>
      <c r="N68" s="20">
        <v>2019203</v>
      </c>
      <c r="O68" s="20">
        <v>1908980</v>
      </c>
      <c r="P68" s="20">
        <v>2019302</v>
      </c>
      <c r="Q68" s="20">
        <v>5947485</v>
      </c>
      <c r="R68" s="20"/>
      <c r="S68" s="20"/>
      <c r="T68" s="20"/>
      <c r="U68" s="20"/>
      <c r="V68" s="20">
        <v>19337472</v>
      </c>
      <c r="W68" s="20">
        <v>19337472</v>
      </c>
      <c r="X68" s="20"/>
      <c r="Y68" s="19"/>
      <c r="Z68" s="22">
        <v>28804972</v>
      </c>
    </row>
    <row r="69" spans="1:26" ht="13.5" hidden="1">
      <c r="A69" s="37" t="s">
        <v>32</v>
      </c>
      <c r="B69" s="18"/>
      <c r="C69" s="18"/>
      <c r="D69" s="19">
        <v>57062427</v>
      </c>
      <c r="E69" s="20">
        <v>57186171</v>
      </c>
      <c r="F69" s="20">
        <v>5282000</v>
      </c>
      <c r="G69" s="20">
        <v>4091000</v>
      </c>
      <c r="H69" s="20">
        <v>3946500</v>
      </c>
      <c r="I69" s="20">
        <v>13319500</v>
      </c>
      <c r="J69" s="20">
        <v>3716000</v>
      </c>
      <c r="K69" s="20">
        <v>6494000</v>
      </c>
      <c r="L69" s="20">
        <v>4830000</v>
      </c>
      <c r="M69" s="20">
        <v>15040000</v>
      </c>
      <c r="N69" s="20">
        <v>3991406</v>
      </c>
      <c r="O69" s="20">
        <v>4921658</v>
      </c>
      <c r="P69" s="20">
        <v>5024954</v>
      </c>
      <c r="Q69" s="20">
        <v>13938018</v>
      </c>
      <c r="R69" s="20"/>
      <c r="S69" s="20"/>
      <c r="T69" s="20"/>
      <c r="U69" s="20"/>
      <c r="V69" s="20">
        <v>42297518</v>
      </c>
      <c r="W69" s="20">
        <v>42809607</v>
      </c>
      <c r="X69" s="20"/>
      <c r="Y69" s="19"/>
      <c r="Z69" s="22">
        <v>57186171</v>
      </c>
    </row>
    <row r="70" spans="1:26" ht="13.5" hidden="1">
      <c r="A70" s="38" t="s">
        <v>106</v>
      </c>
      <c r="B70" s="18"/>
      <c r="C70" s="18"/>
      <c r="D70" s="19"/>
      <c r="E70" s="20">
        <v>123743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>
        <v>123743</v>
      </c>
    </row>
    <row r="71" spans="1:26" ht="13.5" hidden="1">
      <c r="A71" s="38" t="s">
        <v>107</v>
      </c>
      <c r="B71" s="18"/>
      <c r="C71" s="18"/>
      <c r="D71" s="19">
        <v>24507784</v>
      </c>
      <c r="E71" s="20">
        <v>24507785</v>
      </c>
      <c r="F71" s="20">
        <v>2568000</v>
      </c>
      <c r="G71" s="20">
        <v>1256000</v>
      </c>
      <c r="H71" s="20">
        <v>1562000</v>
      </c>
      <c r="I71" s="20">
        <v>5386000</v>
      </c>
      <c r="J71" s="20">
        <v>1356000</v>
      </c>
      <c r="K71" s="20">
        <v>2752000</v>
      </c>
      <c r="L71" s="20">
        <v>1456000</v>
      </c>
      <c r="M71" s="20">
        <v>5564000</v>
      </c>
      <c r="N71" s="20">
        <v>1467000</v>
      </c>
      <c r="O71" s="20">
        <v>2793284</v>
      </c>
      <c r="P71" s="20">
        <v>2098216</v>
      </c>
      <c r="Q71" s="20">
        <v>6358500</v>
      </c>
      <c r="R71" s="20"/>
      <c r="S71" s="20"/>
      <c r="T71" s="20"/>
      <c r="U71" s="20"/>
      <c r="V71" s="20">
        <v>17308500</v>
      </c>
      <c r="W71" s="20">
        <v>18355500</v>
      </c>
      <c r="X71" s="20"/>
      <c r="Y71" s="19"/>
      <c r="Z71" s="22">
        <v>24507785</v>
      </c>
    </row>
    <row r="72" spans="1:26" ht="13.5" hidden="1">
      <c r="A72" s="38" t="s">
        <v>108</v>
      </c>
      <c r="B72" s="18"/>
      <c r="C72" s="18"/>
      <c r="D72" s="19">
        <v>18860499</v>
      </c>
      <c r="E72" s="20">
        <v>18860499</v>
      </c>
      <c r="F72" s="20">
        <v>1358000</v>
      </c>
      <c r="G72" s="20">
        <v>1546000</v>
      </c>
      <c r="H72" s="20">
        <v>1236500</v>
      </c>
      <c r="I72" s="20">
        <v>4140500</v>
      </c>
      <c r="J72" s="20">
        <v>1354000</v>
      </c>
      <c r="K72" s="20">
        <v>2589000</v>
      </c>
      <c r="L72" s="20">
        <v>1785000</v>
      </c>
      <c r="M72" s="20">
        <v>5728000</v>
      </c>
      <c r="N72" s="20">
        <v>1498000</v>
      </c>
      <c r="O72" s="20">
        <v>1122372</v>
      </c>
      <c r="P72" s="20">
        <v>2051158</v>
      </c>
      <c r="Q72" s="20">
        <v>4671530</v>
      </c>
      <c r="R72" s="20"/>
      <c r="S72" s="20"/>
      <c r="T72" s="20"/>
      <c r="U72" s="20"/>
      <c r="V72" s="20">
        <v>14540030</v>
      </c>
      <c r="W72" s="20">
        <v>15067699</v>
      </c>
      <c r="X72" s="20"/>
      <c r="Y72" s="19"/>
      <c r="Z72" s="22">
        <v>18860499</v>
      </c>
    </row>
    <row r="73" spans="1:26" ht="13.5" hidden="1">
      <c r="A73" s="38" t="s">
        <v>109</v>
      </c>
      <c r="B73" s="18"/>
      <c r="C73" s="18"/>
      <c r="D73" s="19">
        <v>13694144</v>
      </c>
      <c r="E73" s="20">
        <v>13694144</v>
      </c>
      <c r="F73" s="20">
        <v>1356000</v>
      </c>
      <c r="G73" s="20">
        <v>1289000</v>
      </c>
      <c r="H73" s="20">
        <v>1148000</v>
      </c>
      <c r="I73" s="20">
        <v>3793000</v>
      </c>
      <c r="J73" s="20">
        <v>1006000</v>
      </c>
      <c r="K73" s="20">
        <v>1153000</v>
      </c>
      <c r="L73" s="20">
        <v>1589000</v>
      </c>
      <c r="M73" s="20">
        <v>3748000</v>
      </c>
      <c r="N73" s="20">
        <v>1026406</v>
      </c>
      <c r="O73" s="20">
        <v>1006002</v>
      </c>
      <c r="P73" s="20">
        <v>875580</v>
      </c>
      <c r="Q73" s="20">
        <v>2907988</v>
      </c>
      <c r="R73" s="20"/>
      <c r="S73" s="20"/>
      <c r="T73" s="20"/>
      <c r="U73" s="20"/>
      <c r="V73" s="20">
        <v>10448988</v>
      </c>
      <c r="W73" s="20">
        <v>9386408</v>
      </c>
      <c r="X73" s="20"/>
      <c r="Y73" s="19"/>
      <c r="Z73" s="22">
        <v>13694144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>
        <v>27412878</v>
      </c>
      <c r="E75" s="29">
        <v>27412878</v>
      </c>
      <c r="F75" s="29">
        <v>2978695</v>
      </c>
      <c r="G75" s="29">
        <v>1869785</v>
      </c>
      <c r="H75" s="29">
        <v>2968594</v>
      </c>
      <c r="I75" s="29">
        <v>7817074</v>
      </c>
      <c r="J75" s="29">
        <v>1867585</v>
      </c>
      <c r="K75" s="29">
        <v>2079786</v>
      </c>
      <c r="L75" s="29">
        <v>2089708</v>
      </c>
      <c r="M75" s="29">
        <v>6037079</v>
      </c>
      <c r="N75" s="29">
        <v>1968594</v>
      </c>
      <c r="O75" s="29">
        <v>1968594</v>
      </c>
      <c r="P75" s="29">
        <v>2756475</v>
      </c>
      <c r="Q75" s="29">
        <v>6693663</v>
      </c>
      <c r="R75" s="29"/>
      <c r="S75" s="29"/>
      <c r="T75" s="29"/>
      <c r="U75" s="29"/>
      <c r="V75" s="29">
        <v>20547816</v>
      </c>
      <c r="W75" s="29">
        <v>20547816</v>
      </c>
      <c r="X75" s="29"/>
      <c r="Y75" s="28"/>
      <c r="Z75" s="30">
        <v>27412878</v>
      </c>
    </row>
    <row r="76" spans="1:26" ht="13.5" hidden="1">
      <c r="A76" s="41" t="s">
        <v>113</v>
      </c>
      <c r="B76" s="31"/>
      <c r="C76" s="31"/>
      <c r="D76" s="32">
        <v>69742914</v>
      </c>
      <c r="E76" s="33">
        <v>69742914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>
        <v>28473059</v>
      </c>
      <c r="X76" s="33"/>
      <c r="Y76" s="32"/>
      <c r="Z76" s="34">
        <v>69742914</v>
      </c>
    </row>
    <row r="77" spans="1:26" ht="13.5" hidden="1">
      <c r="A77" s="36" t="s">
        <v>31</v>
      </c>
      <c r="B77" s="18"/>
      <c r="C77" s="18"/>
      <c r="D77" s="19">
        <v>28804973</v>
      </c>
      <c r="E77" s="20">
        <v>28804973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>
        <v>13584869</v>
      </c>
      <c r="X77" s="20"/>
      <c r="Y77" s="19"/>
      <c r="Z77" s="22">
        <v>28804973</v>
      </c>
    </row>
    <row r="78" spans="1:26" ht="13.5" hidden="1">
      <c r="A78" s="37" t="s">
        <v>32</v>
      </c>
      <c r="B78" s="18"/>
      <c r="C78" s="18"/>
      <c r="D78" s="19">
        <v>13525063</v>
      </c>
      <c r="E78" s="20">
        <v>13525063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>
        <v>8194527</v>
      </c>
      <c r="X78" s="20"/>
      <c r="Y78" s="19"/>
      <c r="Z78" s="22">
        <v>13525063</v>
      </c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>
        <v>7157664</v>
      </c>
      <c r="E80" s="20">
        <v>7157664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4183639</v>
      </c>
      <c r="X80" s="20"/>
      <c r="Y80" s="19"/>
      <c r="Z80" s="22">
        <v>7157664</v>
      </c>
    </row>
    <row r="81" spans="1:26" ht="13.5" hidden="1">
      <c r="A81" s="38" t="s">
        <v>108</v>
      </c>
      <c r="B81" s="18"/>
      <c r="C81" s="18"/>
      <c r="D81" s="19">
        <v>3479798</v>
      </c>
      <c r="E81" s="20">
        <v>3479798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2076127</v>
      </c>
      <c r="X81" s="20"/>
      <c r="Y81" s="19"/>
      <c r="Z81" s="22">
        <v>3479798</v>
      </c>
    </row>
    <row r="82" spans="1:26" ht="13.5" hidden="1">
      <c r="A82" s="38" t="s">
        <v>109</v>
      </c>
      <c r="B82" s="18"/>
      <c r="C82" s="18"/>
      <c r="D82" s="19">
        <v>2887601</v>
      </c>
      <c r="E82" s="20">
        <v>2887601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1934761</v>
      </c>
      <c r="X82" s="20"/>
      <c r="Y82" s="19"/>
      <c r="Z82" s="22">
        <v>2887601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27412878</v>
      </c>
      <c r="E84" s="29">
        <v>27412878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6693663</v>
      </c>
      <c r="X84" s="29"/>
      <c r="Y84" s="28"/>
      <c r="Z84" s="30">
        <v>27412878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87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6731631</v>
      </c>
      <c r="C7" s="18">
        <v>0</v>
      </c>
      <c r="D7" s="58">
        <v>6100000</v>
      </c>
      <c r="E7" s="59">
        <v>6100000</v>
      </c>
      <c r="F7" s="59">
        <v>168409</v>
      </c>
      <c r="G7" s="59">
        <v>168409</v>
      </c>
      <c r="H7" s="59">
        <v>167671</v>
      </c>
      <c r="I7" s="59">
        <v>504489</v>
      </c>
      <c r="J7" s="59">
        <v>111674</v>
      </c>
      <c r="K7" s="59">
        <v>51274</v>
      </c>
      <c r="L7" s="59">
        <v>167671</v>
      </c>
      <c r="M7" s="59">
        <v>330619</v>
      </c>
      <c r="N7" s="59">
        <v>289207</v>
      </c>
      <c r="O7" s="59">
        <v>206368</v>
      </c>
      <c r="P7" s="59">
        <v>0</v>
      </c>
      <c r="Q7" s="59">
        <v>495575</v>
      </c>
      <c r="R7" s="59">
        <v>0</v>
      </c>
      <c r="S7" s="59">
        <v>0</v>
      </c>
      <c r="T7" s="59">
        <v>0</v>
      </c>
      <c r="U7" s="59">
        <v>0</v>
      </c>
      <c r="V7" s="59">
        <v>1330683</v>
      </c>
      <c r="W7" s="59">
        <v>3100000</v>
      </c>
      <c r="X7" s="59">
        <v>-1769317</v>
      </c>
      <c r="Y7" s="60">
        <v>-57.07</v>
      </c>
      <c r="Z7" s="61">
        <v>6100000</v>
      </c>
    </row>
    <row r="8" spans="1:26" ht="13.5">
      <c r="A8" s="57" t="s">
        <v>34</v>
      </c>
      <c r="B8" s="18">
        <v>145706632</v>
      </c>
      <c r="C8" s="18">
        <v>0</v>
      </c>
      <c r="D8" s="58">
        <v>145571000</v>
      </c>
      <c r="E8" s="59">
        <v>145571000</v>
      </c>
      <c r="F8" s="59">
        <v>61384000</v>
      </c>
      <c r="G8" s="59">
        <v>61384000</v>
      </c>
      <c r="H8" s="59">
        <v>0</v>
      </c>
      <c r="I8" s="59">
        <v>122768000</v>
      </c>
      <c r="J8" s="59">
        <v>0</v>
      </c>
      <c r="K8" s="59">
        <v>0</v>
      </c>
      <c r="L8" s="59">
        <v>0</v>
      </c>
      <c r="M8" s="59">
        <v>0</v>
      </c>
      <c r="N8" s="59">
        <v>655000</v>
      </c>
      <c r="O8" s="59">
        <v>0</v>
      </c>
      <c r="P8" s="59">
        <v>0</v>
      </c>
      <c r="Q8" s="59">
        <v>655000</v>
      </c>
      <c r="R8" s="59">
        <v>0</v>
      </c>
      <c r="S8" s="59">
        <v>0</v>
      </c>
      <c r="T8" s="59">
        <v>0</v>
      </c>
      <c r="U8" s="59">
        <v>0</v>
      </c>
      <c r="V8" s="59">
        <v>123423000</v>
      </c>
      <c r="W8" s="59">
        <v>112998500</v>
      </c>
      <c r="X8" s="59">
        <v>10424500</v>
      </c>
      <c r="Y8" s="60">
        <v>9.23</v>
      </c>
      <c r="Z8" s="61">
        <v>145571000</v>
      </c>
    </row>
    <row r="9" spans="1:26" ht="13.5">
      <c r="A9" s="57" t="s">
        <v>35</v>
      </c>
      <c r="B9" s="18">
        <v>2427894</v>
      </c>
      <c r="C9" s="18">
        <v>0</v>
      </c>
      <c r="D9" s="58">
        <v>615000</v>
      </c>
      <c r="E9" s="59">
        <v>615000</v>
      </c>
      <c r="F9" s="59">
        <v>12248</v>
      </c>
      <c r="G9" s="59">
        <v>12248</v>
      </c>
      <c r="H9" s="59">
        <v>124809</v>
      </c>
      <c r="I9" s="59">
        <v>149305</v>
      </c>
      <c r="J9" s="59">
        <v>44405</v>
      </c>
      <c r="K9" s="59">
        <v>71938</v>
      </c>
      <c r="L9" s="59">
        <v>124809</v>
      </c>
      <c r="M9" s="59">
        <v>241152</v>
      </c>
      <c r="N9" s="59">
        <v>126574</v>
      </c>
      <c r="O9" s="59">
        <v>51294</v>
      </c>
      <c r="P9" s="59">
        <v>0</v>
      </c>
      <c r="Q9" s="59">
        <v>177868</v>
      </c>
      <c r="R9" s="59">
        <v>0</v>
      </c>
      <c r="S9" s="59">
        <v>0</v>
      </c>
      <c r="T9" s="59">
        <v>0</v>
      </c>
      <c r="U9" s="59">
        <v>0</v>
      </c>
      <c r="V9" s="59">
        <v>568325</v>
      </c>
      <c r="W9" s="59">
        <v>410000</v>
      </c>
      <c r="X9" s="59">
        <v>158325</v>
      </c>
      <c r="Y9" s="60">
        <v>38.62</v>
      </c>
      <c r="Z9" s="61">
        <v>615000</v>
      </c>
    </row>
    <row r="10" spans="1:26" ht="25.5">
      <c r="A10" s="62" t="s">
        <v>98</v>
      </c>
      <c r="B10" s="63">
        <f>SUM(B5:B9)</f>
        <v>154866157</v>
      </c>
      <c r="C10" s="63">
        <f>SUM(C5:C9)</f>
        <v>0</v>
      </c>
      <c r="D10" s="64">
        <f aca="true" t="shared" si="0" ref="D10:Z10">SUM(D5:D9)</f>
        <v>152286000</v>
      </c>
      <c r="E10" s="65">
        <f t="shared" si="0"/>
        <v>152286000</v>
      </c>
      <c r="F10" s="65">
        <f t="shared" si="0"/>
        <v>61564657</v>
      </c>
      <c r="G10" s="65">
        <f t="shared" si="0"/>
        <v>61564657</v>
      </c>
      <c r="H10" s="65">
        <f t="shared" si="0"/>
        <v>292480</v>
      </c>
      <c r="I10" s="65">
        <f t="shared" si="0"/>
        <v>123421794</v>
      </c>
      <c r="J10" s="65">
        <f t="shared" si="0"/>
        <v>156079</v>
      </c>
      <c r="K10" s="65">
        <f t="shared" si="0"/>
        <v>123212</v>
      </c>
      <c r="L10" s="65">
        <f t="shared" si="0"/>
        <v>292480</v>
      </c>
      <c r="M10" s="65">
        <f t="shared" si="0"/>
        <v>571771</v>
      </c>
      <c r="N10" s="65">
        <f t="shared" si="0"/>
        <v>1070781</v>
      </c>
      <c r="O10" s="65">
        <f t="shared" si="0"/>
        <v>257662</v>
      </c>
      <c r="P10" s="65">
        <f t="shared" si="0"/>
        <v>0</v>
      </c>
      <c r="Q10" s="65">
        <f t="shared" si="0"/>
        <v>1328443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125322008</v>
      </c>
      <c r="W10" s="65">
        <f t="shared" si="0"/>
        <v>116508500</v>
      </c>
      <c r="X10" s="65">
        <f t="shared" si="0"/>
        <v>8813508</v>
      </c>
      <c r="Y10" s="66">
        <f>+IF(W10&lt;&gt;0,(X10/W10)*100,0)</f>
        <v>7.564690988211161</v>
      </c>
      <c r="Z10" s="67">
        <f t="shared" si="0"/>
        <v>152286000</v>
      </c>
    </row>
    <row r="11" spans="1:26" ht="13.5">
      <c r="A11" s="57" t="s">
        <v>36</v>
      </c>
      <c r="B11" s="18">
        <v>90656986</v>
      </c>
      <c r="C11" s="18">
        <v>0</v>
      </c>
      <c r="D11" s="58">
        <v>96349000</v>
      </c>
      <c r="E11" s="59">
        <v>96349000</v>
      </c>
      <c r="F11" s="59">
        <v>0</v>
      </c>
      <c r="G11" s="59">
        <v>0</v>
      </c>
      <c r="H11" s="59">
        <v>7869650</v>
      </c>
      <c r="I11" s="59">
        <v>7869650</v>
      </c>
      <c r="J11" s="59">
        <v>7282676</v>
      </c>
      <c r="K11" s="59">
        <v>7078884</v>
      </c>
      <c r="L11" s="59">
        <v>7869650</v>
      </c>
      <c r="M11" s="59">
        <v>22231210</v>
      </c>
      <c r="N11" s="59">
        <v>14105992</v>
      </c>
      <c r="O11" s="59">
        <v>14105992</v>
      </c>
      <c r="P11" s="59">
        <v>0</v>
      </c>
      <c r="Q11" s="59">
        <v>28211984</v>
      </c>
      <c r="R11" s="59">
        <v>0</v>
      </c>
      <c r="S11" s="59">
        <v>0</v>
      </c>
      <c r="T11" s="59">
        <v>0</v>
      </c>
      <c r="U11" s="59">
        <v>0</v>
      </c>
      <c r="V11" s="59">
        <v>58312844</v>
      </c>
      <c r="W11" s="59">
        <v>72261747</v>
      </c>
      <c r="X11" s="59">
        <v>-13948903</v>
      </c>
      <c r="Y11" s="60">
        <v>-19.3</v>
      </c>
      <c r="Z11" s="61">
        <v>96349000</v>
      </c>
    </row>
    <row r="12" spans="1:26" ht="13.5">
      <c r="A12" s="57" t="s">
        <v>37</v>
      </c>
      <c r="B12" s="18">
        <v>6547121</v>
      </c>
      <c r="C12" s="18">
        <v>0</v>
      </c>
      <c r="D12" s="58">
        <v>7543000</v>
      </c>
      <c r="E12" s="59">
        <v>7543000</v>
      </c>
      <c r="F12" s="59">
        <v>0</v>
      </c>
      <c r="G12" s="59">
        <v>0</v>
      </c>
      <c r="H12" s="59">
        <v>570418</v>
      </c>
      <c r="I12" s="59">
        <v>570418</v>
      </c>
      <c r="J12" s="59">
        <v>624859</v>
      </c>
      <c r="K12" s="59">
        <v>567452</v>
      </c>
      <c r="L12" s="59">
        <v>570418</v>
      </c>
      <c r="M12" s="59">
        <v>1762729</v>
      </c>
      <c r="N12" s="59">
        <v>1420517</v>
      </c>
      <c r="O12" s="59">
        <v>660480</v>
      </c>
      <c r="P12" s="59">
        <v>0</v>
      </c>
      <c r="Q12" s="59">
        <v>2080997</v>
      </c>
      <c r="R12" s="59">
        <v>0</v>
      </c>
      <c r="S12" s="59">
        <v>0</v>
      </c>
      <c r="T12" s="59">
        <v>0</v>
      </c>
      <c r="U12" s="59">
        <v>0</v>
      </c>
      <c r="V12" s="59">
        <v>4414144</v>
      </c>
      <c r="W12" s="59">
        <v>5657247</v>
      </c>
      <c r="X12" s="59">
        <v>-1243103</v>
      </c>
      <c r="Y12" s="60">
        <v>-21.97</v>
      </c>
      <c r="Z12" s="61">
        <v>7543000</v>
      </c>
    </row>
    <row r="13" spans="1:26" ht="13.5">
      <c r="A13" s="57" t="s">
        <v>99</v>
      </c>
      <c r="B13" s="18">
        <v>3140875</v>
      </c>
      <c r="C13" s="18">
        <v>0</v>
      </c>
      <c r="D13" s="58">
        <v>4500000</v>
      </c>
      <c r="E13" s="59">
        <v>4500000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4500000</v>
      </c>
    </row>
    <row r="14" spans="1:26" ht="13.5">
      <c r="A14" s="57" t="s">
        <v>38</v>
      </c>
      <c r="B14" s="18">
        <v>1996000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2135471</v>
      </c>
      <c r="C15" s="18">
        <v>0</v>
      </c>
      <c r="D15" s="58">
        <v>1793500</v>
      </c>
      <c r="E15" s="59">
        <v>1793500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1495000</v>
      </c>
      <c r="X15" s="59">
        <v>-1495000</v>
      </c>
      <c r="Y15" s="60">
        <v>-100</v>
      </c>
      <c r="Z15" s="61">
        <v>1793500</v>
      </c>
    </row>
    <row r="16" spans="1:26" ht="13.5">
      <c r="A16" s="68" t="s">
        <v>40</v>
      </c>
      <c r="B16" s="18">
        <v>61662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16157</v>
      </c>
      <c r="I16" s="59">
        <v>16157</v>
      </c>
      <c r="J16" s="59">
        <v>229653</v>
      </c>
      <c r="K16" s="59">
        <v>120000</v>
      </c>
      <c r="L16" s="59">
        <v>16157</v>
      </c>
      <c r="M16" s="59">
        <v>365810</v>
      </c>
      <c r="N16" s="59">
        <v>593722</v>
      </c>
      <c r="O16" s="59">
        <v>2616962</v>
      </c>
      <c r="P16" s="59">
        <v>0</v>
      </c>
      <c r="Q16" s="59">
        <v>3210684</v>
      </c>
      <c r="R16" s="59">
        <v>0</v>
      </c>
      <c r="S16" s="59">
        <v>0</v>
      </c>
      <c r="T16" s="59">
        <v>0</v>
      </c>
      <c r="U16" s="59">
        <v>0</v>
      </c>
      <c r="V16" s="59">
        <v>3592651</v>
      </c>
      <c r="W16" s="59"/>
      <c r="X16" s="59">
        <v>3592651</v>
      </c>
      <c r="Y16" s="60">
        <v>0</v>
      </c>
      <c r="Z16" s="61">
        <v>0</v>
      </c>
    </row>
    <row r="17" spans="1:26" ht="13.5">
      <c r="A17" s="57" t="s">
        <v>41</v>
      </c>
      <c r="B17" s="18">
        <v>54215556</v>
      </c>
      <c r="C17" s="18">
        <v>0</v>
      </c>
      <c r="D17" s="58">
        <v>44496500</v>
      </c>
      <c r="E17" s="59">
        <v>44496500</v>
      </c>
      <c r="F17" s="59">
        <v>1339284</v>
      </c>
      <c r="G17" s="59">
        <v>1339284</v>
      </c>
      <c r="H17" s="59">
        <v>3661500</v>
      </c>
      <c r="I17" s="59">
        <v>6340068</v>
      </c>
      <c r="J17" s="59">
        <v>3386687</v>
      </c>
      <c r="K17" s="59">
        <v>6337241</v>
      </c>
      <c r="L17" s="59">
        <v>3661500</v>
      </c>
      <c r="M17" s="59">
        <v>13385428</v>
      </c>
      <c r="N17" s="59">
        <v>922190</v>
      </c>
      <c r="O17" s="59">
        <v>1977905</v>
      </c>
      <c r="P17" s="59">
        <v>0</v>
      </c>
      <c r="Q17" s="59">
        <v>2900095</v>
      </c>
      <c r="R17" s="59">
        <v>0</v>
      </c>
      <c r="S17" s="59">
        <v>0</v>
      </c>
      <c r="T17" s="59">
        <v>0</v>
      </c>
      <c r="U17" s="59">
        <v>0</v>
      </c>
      <c r="V17" s="59">
        <v>22625591</v>
      </c>
      <c r="W17" s="59">
        <v>33064169</v>
      </c>
      <c r="X17" s="59">
        <v>-10438578</v>
      </c>
      <c r="Y17" s="60">
        <v>-31.57</v>
      </c>
      <c r="Z17" s="61">
        <v>44496500</v>
      </c>
    </row>
    <row r="18" spans="1:26" ht="13.5">
      <c r="A18" s="69" t="s">
        <v>42</v>
      </c>
      <c r="B18" s="70">
        <f>SUM(B11:B17)</f>
        <v>158753671</v>
      </c>
      <c r="C18" s="70">
        <f>SUM(C11:C17)</f>
        <v>0</v>
      </c>
      <c r="D18" s="71">
        <f aca="true" t="shared" si="1" ref="D18:Z18">SUM(D11:D17)</f>
        <v>154682000</v>
      </c>
      <c r="E18" s="72">
        <f t="shared" si="1"/>
        <v>154682000</v>
      </c>
      <c r="F18" s="72">
        <f t="shared" si="1"/>
        <v>1339284</v>
      </c>
      <c r="G18" s="72">
        <f t="shared" si="1"/>
        <v>1339284</v>
      </c>
      <c r="H18" s="72">
        <f t="shared" si="1"/>
        <v>12117725</v>
      </c>
      <c r="I18" s="72">
        <f t="shared" si="1"/>
        <v>14796293</v>
      </c>
      <c r="J18" s="72">
        <f t="shared" si="1"/>
        <v>11523875</v>
      </c>
      <c r="K18" s="72">
        <f t="shared" si="1"/>
        <v>14103577</v>
      </c>
      <c r="L18" s="72">
        <f t="shared" si="1"/>
        <v>12117725</v>
      </c>
      <c r="M18" s="72">
        <f t="shared" si="1"/>
        <v>37745177</v>
      </c>
      <c r="N18" s="72">
        <f t="shared" si="1"/>
        <v>17042421</v>
      </c>
      <c r="O18" s="72">
        <f t="shared" si="1"/>
        <v>19361339</v>
      </c>
      <c r="P18" s="72">
        <f t="shared" si="1"/>
        <v>0</v>
      </c>
      <c r="Q18" s="72">
        <f t="shared" si="1"/>
        <v>36403760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88945230</v>
      </c>
      <c r="W18" s="72">
        <f t="shared" si="1"/>
        <v>112478163</v>
      </c>
      <c r="X18" s="72">
        <f t="shared" si="1"/>
        <v>-23532933</v>
      </c>
      <c r="Y18" s="66">
        <f>+IF(W18&lt;&gt;0,(X18/W18)*100,0)</f>
        <v>-20.92222380978964</v>
      </c>
      <c r="Z18" s="73">
        <f t="shared" si="1"/>
        <v>154682000</v>
      </c>
    </row>
    <row r="19" spans="1:26" ht="13.5">
      <c r="A19" s="69" t="s">
        <v>43</v>
      </c>
      <c r="B19" s="74">
        <f>+B10-B18</f>
        <v>-3887514</v>
      </c>
      <c r="C19" s="74">
        <f>+C10-C18</f>
        <v>0</v>
      </c>
      <c r="D19" s="75">
        <f aca="true" t="shared" si="2" ref="D19:Z19">+D10-D18</f>
        <v>-2396000</v>
      </c>
      <c r="E19" s="76">
        <f t="shared" si="2"/>
        <v>-2396000</v>
      </c>
      <c r="F19" s="76">
        <f t="shared" si="2"/>
        <v>60225373</v>
      </c>
      <c r="G19" s="76">
        <f t="shared" si="2"/>
        <v>60225373</v>
      </c>
      <c r="H19" s="76">
        <f t="shared" si="2"/>
        <v>-11825245</v>
      </c>
      <c r="I19" s="76">
        <f t="shared" si="2"/>
        <v>108625501</v>
      </c>
      <c r="J19" s="76">
        <f t="shared" si="2"/>
        <v>-11367796</v>
      </c>
      <c r="K19" s="76">
        <f t="shared" si="2"/>
        <v>-13980365</v>
      </c>
      <c r="L19" s="76">
        <f t="shared" si="2"/>
        <v>-11825245</v>
      </c>
      <c r="M19" s="76">
        <f t="shared" si="2"/>
        <v>-37173406</v>
      </c>
      <c r="N19" s="76">
        <f t="shared" si="2"/>
        <v>-15971640</v>
      </c>
      <c r="O19" s="76">
        <f t="shared" si="2"/>
        <v>-19103677</v>
      </c>
      <c r="P19" s="76">
        <f t="shared" si="2"/>
        <v>0</v>
      </c>
      <c r="Q19" s="76">
        <f t="shared" si="2"/>
        <v>-35075317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36376778</v>
      </c>
      <c r="W19" s="76">
        <f>IF(E10=E18,0,W10-W18)</f>
        <v>4030337</v>
      </c>
      <c r="X19" s="76">
        <f t="shared" si="2"/>
        <v>32346441</v>
      </c>
      <c r="Y19" s="77">
        <f>+IF(W19&lt;&gt;0,(X19/W19)*100,0)</f>
        <v>802.5741023641448</v>
      </c>
      <c r="Z19" s="78">
        <f t="shared" si="2"/>
        <v>-2396000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27080000</v>
      </c>
      <c r="L20" s="59">
        <v>0</v>
      </c>
      <c r="M20" s="59">
        <v>27080000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27080000</v>
      </c>
      <c r="W20" s="59">
        <v>-2671000</v>
      </c>
      <c r="X20" s="59">
        <v>29751000</v>
      </c>
      <c r="Y20" s="60">
        <v>-1113.85</v>
      </c>
      <c r="Z20" s="61">
        <v>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-3887514</v>
      </c>
      <c r="C22" s="85">
        <f>SUM(C19:C21)</f>
        <v>0</v>
      </c>
      <c r="D22" s="86">
        <f aca="true" t="shared" si="3" ref="D22:Z22">SUM(D19:D21)</f>
        <v>-2396000</v>
      </c>
      <c r="E22" s="87">
        <f t="shared" si="3"/>
        <v>-2396000</v>
      </c>
      <c r="F22" s="87">
        <f t="shared" si="3"/>
        <v>60225373</v>
      </c>
      <c r="G22" s="87">
        <f t="shared" si="3"/>
        <v>60225373</v>
      </c>
      <c r="H22" s="87">
        <f t="shared" si="3"/>
        <v>-11825245</v>
      </c>
      <c r="I22" s="87">
        <f t="shared" si="3"/>
        <v>108625501</v>
      </c>
      <c r="J22" s="87">
        <f t="shared" si="3"/>
        <v>-11367796</v>
      </c>
      <c r="K22" s="87">
        <f t="shared" si="3"/>
        <v>13099635</v>
      </c>
      <c r="L22" s="87">
        <f t="shared" si="3"/>
        <v>-11825245</v>
      </c>
      <c r="M22" s="87">
        <f t="shared" si="3"/>
        <v>-10093406</v>
      </c>
      <c r="N22" s="87">
        <f t="shared" si="3"/>
        <v>-15971640</v>
      </c>
      <c r="O22" s="87">
        <f t="shared" si="3"/>
        <v>-19103677</v>
      </c>
      <c r="P22" s="87">
        <f t="shared" si="3"/>
        <v>0</v>
      </c>
      <c r="Q22" s="87">
        <f t="shared" si="3"/>
        <v>-35075317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63456778</v>
      </c>
      <c r="W22" s="87">
        <f t="shared" si="3"/>
        <v>1359337</v>
      </c>
      <c r="X22" s="87">
        <f t="shared" si="3"/>
        <v>62097441</v>
      </c>
      <c r="Y22" s="88">
        <f>+IF(W22&lt;&gt;0,(X22/W22)*100,0)</f>
        <v>4568.215313789002</v>
      </c>
      <c r="Z22" s="89">
        <f t="shared" si="3"/>
        <v>-2396000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-3887514</v>
      </c>
      <c r="C24" s="74">
        <f>SUM(C22:C23)</f>
        <v>0</v>
      </c>
      <c r="D24" s="75">
        <f aca="true" t="shared" si="4" ref="D24:Z24">SUM(D22:D23)</f>
        <v>-2396000</v>
      </c>
      <c r="E24" s="76">
        <f t="shared" si="4"/>
        <v>-2396000</v>
      </c>
      <c r="F24" s="76">
        <f t="shared" si="4"/>
        <v>60225373</v>
      </c>
      <c r="G24" s="76">
        <f t="shared" si="4"/>
        <v>60225373</v>
      </c>
      <c r="H24" s="76">
        <f t="shared" si="4"/>
        <v>-11825245</v>
      </c>
      <c r="I24" s="76">
        <f t="shared" si="4"/>
        <v>108625501</v>
      </c>
      <c r="J24" s="76">
        <f t="shared" si="4"/>
        <v>-11367796</v>
      </c>
      <c r="K24" s="76">
        <f t="shared" si="4"/>
        <v>13099635</v>
      </c>
      <c r="L24" s="76">
        <f t="shared" si="4"/>
        <v>-11825245</v>
      </c>
      <c r="M24" s="76">
        <f t="shared" si="4"/>
        <v>-10093406</v>
      </c>
      <c r="N24" s="76">
        <f t="shared" si="4"/>
        <v>-15971640</v>
      </c>
      <c r="O24" s="76">
        <f t="shared" si="4"/>
        <v>-19103677</v>
      </c>
      <c r="P24" s="76">
        <f t="shared" si="4"/>
        <v>0</v>
      </c>
      <c r="Q24" s="76">
        <f t="shared" si="4"/>
        <v>-35075317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63456778</v>
      </c>
      <c r="W24" s="76">
        <f t="shared" si="4"/>
        <v>1359337</v>
      </c>
      <c r="X24" s="76">
        <f t="shared" si="4"/>
        <v>62097441</v>
      </c>
      <c r="Y24" s="77">
        <f>+IF(W24&lt;&gt;0,(X24/W24)*100,0)</f>
        <v>4568.215313789002</v>
      </c>
      <c r="Z24" s="78">
        <f t="shared" si="4"/>
        <v>-2396000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4281819</v>
      </c>
      <c r="C27" s="21">
        <v>0</v>
      </c>
      <c r="D27" s="98">
        <v>2915000</v>
      </c>
      <c r="E27" s="99">
        <v>2915000</v>
      </c>
      <c r="F27" s="99">
        <v>0</v>
      </c>
      <c r="G27" s="99">
        <v>0</v>
      </c>
      <c r="H27" s="99">
        <v>0</v>
      </c>
      <c r="I27" s="99">
        <v>0</v>
      </c>
      <c r="J27" s="99">
        <v>9050</v>
      </c>
      <c r="K27" s="99">
        <v>20969</v>
      </c>
      <c r="L27" s="99">
        <v>0</v>
      </c>
      <c r="M27" s="99">
        <v>30019</v>
      </c>
      <c r="N27" s="99">
        <v>0</v>
      </c>
      <c r="O27" s="99">
        <v>18536</v>
      </c>
      <c r="P27" s="99">
        <v>0</v>
      </c>
      <c r="Q27" s="99">
        <v>18536</v>
      </c>
      <c r="R27" s="99">
        <v>0</v>
      </c>
      <c r="S27" s="99">
        <v>0</v>
      </c>
      <c r="T27" s="99">
        <v>0</v>
      </c>
      <c r="U27" s="99">
        <v>0</v>
      </c>
      <c r="V27" s="99">
        <v>48555</v>
      </c>
      <c r="W27" s="99">
        <v>2186250</v>
      </c>
      <c r="X27" s="99">
        <v>-2137695</v>
      </c>
      <c r="Y27" s="100">
        <v>-97.78</v>
      </c>
      <c r="Z27" s="101">
        <v>2915000</v>
      </c>
    </row>
    <row r="28" spans="1:26" ht="13.5">
      <c r="A28" s="102" t="s">
        <v>44</v>
      </c>
      <c r="B28" s="18">
        <v>0</v>
      </c>
      <c r="C28" s="18">
        <v>0</v>
      </c>
      <c r="D28" s="58">
        <v>2183000</v>
      </c>
      <c r="E28" s="59">
        <v>2183000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1637250</v>
      </c>
      <c r="X28" s="59">
        <v>-1637250</v>
      </c>
      <c r="Y28" s="60">
        <v>-100</v>
      </c>
      <c r="Z28" s="61">
        <v>2183000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4281819</v>
      </c>
      <c r="C31" s="18">
        <v>0</v>
      </c>
      <c r="D31" s="58">
        <v>732000</v>
      </c>
      <c r="E31" s="59">
        <v>732000</v>
      </c>
      <c r="F31" s="59">
        <v>0</v>
      </c>
      <c r="G31" s="59">
        <v>0</v>
      </c>
      <c r="H31" s="59">
        <v>0</v>
      </c>
      <c r="I31" s="59">
        <v>0</v>
      </c>
      <c r="J31" s="59">
        <v>9050</v>
      </c>
      <c r="K31" s="59">
        <v>20969</v>
      </c>
      <c r="L31" s="59">
        <v>0</v>
      </c>
      <c r="M31" s="59">
        <v>30019</v>
      </c>
      <c r="N31" s="59">
        <v>0</v>
      </c>
      <c r="O31" s="59">
        <v>18536</v>
      </c>
      <c r="P31" s="59">
        <v>0</v>
      </c>
      <c r="Q31" s="59">
        <v>18536</v>
      </c>
      <c r="R31" s="59">
        <v>0</v>
      </c>
      <c r="S31" s="59">
        <v>0</v>
      </c>
      <c r="T31" s="59">
        <v>0</v>
      </c>
      <c r="U31" s="59">
        <v>0</v>
      </c>
      <c r="V31" s="59">
        <v>48555</v>
      </c>
      <c r="W31" s="59">
        <v>549000</v>
      </c>
      <c r="X31" s="59">
        <v>-500445</v>
      </c>
      <c r="Y31" s="60">
        <v>-91.16</v>
      </c>
      <c r="Z31" s="61">
        <v>732000</v>
      </c>
    </row>
    <row r="32" spans="1:26" ht="13.5">
      <c r="A32" s="69" t="s">
        <v>50</v>
      </c>
      <c r="B32" s="21">
        <f>SUM(B28:B31)</f>
        <v>4281819</v>
      </c>
      <c r="C32" s="21">
        <f>SUM(C28:C31)</f>
        <v>0</v>
      </c>
      <c r="D32" s="98">
        <f aca="true" t="shared" si="5" ref="D32:Z32">SUM(D28:D31)</f>
        <v>2915000</v>
      </c>
      <c r="E32" s="99">
        <f t="shared" si="5"/>
        <v>2915000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9050</v>
      </c>
      <c r="K32" s="99">
        <f t="shared" si="5"/>
        <v>20969</v>
      </c>
      <c r="L32" s="99">
        <f t="shared" si="5"/>
        <v>0</v>
      </c>
      <c r="M32" s="99">
        <f t="shared" si="5"/>
        <v>30019</v>
      </c>
      <c r="N32" s="99">
        <f t="shared" si="5"/>
        <v>0</v>
      </c>
      <c r="O32" s="99">
        <f t="shared" si="5"/>
        <v>18536</v>
      </c>
      <c r="P32" s="99">
        <f t="shared" si="5"/>
        <v>0</v>
      </c>
      <c r="Q32" s="99">
        <f t="shared" si="5"/>
        <v>18536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48555</v>
      </c>
      <c r="W32" s="99">
        <f t="shared" si="5"/>
        <v>2186250</v>
      </c>
      <c r="X32" s="99">
        <f t="shared" si="5"/>
        <v>-2137695</v>
      </c>
      <c r="Y32" s="100">
        <f>+IF(W32&lt;&gt;0,(X32/W32)*100,0)</f>
        <v>-97.77907375643224</v>
      </c>
      <c r="Z32" s="101">
        <f t="shared" si="5"/>
        <v>2915000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77567420</v>
      </c>
      <c r="C35" s="18">
        <v>0</v>
      </c>
      <c r="D35" s="58">
        <v>62400000</v>
      </c>
      <c r="E35" s="59">
        <v>62400000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46800000</v>
      </c>
      <c r="X35" s="59">
        <v>-46800000</v>
      </c>
      <c r="Y35" s="60">
        <v>-100</v>
      </c>
      <c r="Z35" s="61">
        <v>62400000</v>
      </c>
    </row>
    <row r="36" spans="1:26" ht="13.5">
      <c r="A36" s="57" t="s">
        <v>53</v>
      </c>
      <c r="B36" s="18">
        <v>33863426</v>
      </c>
      <c r="C36" s="18">
        <v>0</v>
      </c>
      <c r="D36" s="58">
        <v>32268000</v>
      </c>
      <c r="E36" s="59">
        <v>32268000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24201000</v>
      </c>
      <c r="X36" s="59">
        <v>-24201000</v>
      </c>
      <c r="Y36" s="60">
        <v>-100</v>
      </c>
      <c r="Z36" s="61">
        <v>32268000</v>
      </c>
    </row>
    <row r="37" spans="1:26" ht="13.5">
      <c r="A37" s="57" t="s">
        <v>54</v>
      </c>
      <c r="B37" s="18">
        <v>19354394</v>
      </c>
      <c r="C37" s="18">
        <v>0</v>
      </c>
      <c r="D37" s="58">
        <v>13623000</v>
      </c>
      <c r="E37" s="59">
        <v>13623000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10217250</v>
      </c>
      <c r="X37" s="59">
        <v>-10217250</v>
      </c>
      <c r="Y37" s="60">
        <v>-100</v>
      </c>
      <c r="Z37" s="61">
        <v>13623000</v>
      </c>
    </row>
    <row r="38" spans="1:26" ht="13.5">
      <c r="A38" s="57" t="s">
        <v>55</v>
      </c>
      <c r="B38" s="18">
        <v>21859000</v>
      </c>
      <c r="C38" s="18">
        <v>0</v>
      </c>
      <c r="D38" s="58">
        <v>20157000</v>
      </c>
      <c r="E38" s="59">
        <v>20157000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15117750</v>
      </c>
      <c r="X38" s="59">
        <v>-15117750</v>
      </c>
      <c r="Y38" s="60">
        <v>-100</v>
      </c>
      <c r="Z38" s="61">
        <v>20157000</v>
      </c>
    </row>
    <row r="39" spans="1:26" ht="13.5">
      <c r="A39" s="57" t="s">
        <v>56</v>
      </c>
      <c r="B39" s="18">
        <v>70217452</v>
      </c>
      <c r="C39" s="18">
        <v>0</v>
      </c>
      <c r="D39" s="58">
        <v>60888000</v>
      </c>
      <c r="E39" s="59">
        <v>60888000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45666000</v>
      </c>
      <c r="X39" s="59">
        <v>-45666000</v>
      </c>
      <c r="Y39" s="60">
        <v>-100</v>
      </c>
      <c r="Z39" s="61">
        <v>60888000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-14640883</v>
      </c>
      <c r="C42" s="18">
        <v>0</v>
      </c>
      <c r="D42" s="58">
        <v>2104013</v>
      </c>
      <c r="E42" s="59">
        <v>2104013</v>
      </c>
      <c r="F42" s="59">
        <v>60225372</v>
      </c>
      <c r="G42" s="59">
        <v>-8116455</v>
      </c>
      <c r="H42" s="59">
        <v>-11801389</v>
      </c>
      <c r="I42" s="59">
        <v>40307528</v>
      </c>
      <c r="J42" s="59">
        <v>-12372654</v>
      </c>
      <c r="K42" s="59">
        <v>13099635</v>
      </c>
      <c r="L42" s="59">
        <v>23512328</v>
      </c>
      <c r="M42" s="59">
        <v>24239309</v>
      </c>
      <c r="N42" s="59">
        <v>-15971638</v>
      </c>
      <c r="O42" s="59">
        <v>-12392911</v>
      </c>
      <c r="P42" s="59">
        <v>0</v>
      </c>
      <c r="Q42" s="59">
        <v>-28364549</v>
      </c>
      <c r="R42" s="59">
        <v>0</v>
      </c>
      <c r="S42" s="59">
        <v>0</v>
      </c>
      <c r="T42" s="59">
        <v>0</v>
      </c>
      <c r="U42" s="59">
        <v>0</v>
      </c>
      <c r="V42" s="59">
        <v>36182288</v>
      </c>
      <c r="W42" s="59">
        <v>1596886</v>
      </c>
      <c r="X42" s="59">
        <v>34585402</v>
      </c>
      <c r="Y42" s="60">
        <v>2165.8</v>
      </c>
      <c r="Z42" s="61">
        <v>2104013</v>
      </c>
    </row>
    <row r="43" spans="1:26" ht="13.5">
      <c r="A43" s="57" t="s">
        <v>59</v>
      </c>
      <c r="B43" s="18">
        <v>-4274057</v>
      </c>
      <c r="C43" s="18">
        <v>0</v>
      </c>
      <c r="D43" s="58">
        <v>-732000</v>
      </c>
      <c r="E43" s="59">
        <v>-732000</v>
      </c>
      <c r="F43" s="59">
        <v>0</v>
      </c>
      <c r="G43" s="59">
        <v>-142232</v>
      </c>
      <c r="H43" s="59">
        <v>-23852</v>
      </c>
      <c r="I43" s="59">
        <v>-166084</v>
      </c>
      <c r="J43" s="59">
        <v>-9050</v>
      </c>
      <c r="K43" s="59">
        <v>-20969</v>
      </c>
      <c r="L43" s="59">
        <v>0</v>
      </c>
      <c r="M43" s="59">
        <v>-30019</v>
      </c>
      <c r="N43" s="59">
        <v>0</v>
      </c>
      <c r="O43" s="59">
        <v>-18536</v>
      </c>
      <c r="P43" s="59">
        <v>0</v>
      </c>
      <c r="Q43" s="59">
        <v>-18536</v>
      </c>
      <c r="R43" s="59">
        <v>0</v>
      </c>
      <c r="S43" s="59">
        <v>0</v>
      </c>
      <c r="T43" s="59">
        <v>0</v>
      </c>
      <c r="U43" s="59">
        <v>0</v>
      </c>
      <c r="V43" s="59">
        <v>-214639</v>
      </c>
      <c r="W43" s="59">
        <v>-732000</v>
      </c>
      <c r="X43" s="59">
        <v>517361</v>
      </c>
      <c r="Y43" s="60">
        <v>-70.68</v>
      </c>
      <c r="Z43" s="61">
        <v>-732000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68234333</v>
      </c>
      <c r="C45" s="21">
        <v>0</v>
      </c>
      <c r="D45" s="98">
        <v>63772013</v>
      </c>
      <c r="E45" s="99">
        <v>63772013</v>
      </c>
      <c r="F45" s="99">
        <v>147841202</v>
      </c>
      <c r="G45" s="99">
        <v>139582515</v>
      </c>
      <c r="H45" s="99">
        <v>127757274</v>
      </c>
      <c r="I45" s="99">
        <v>127757274</v>
      </c>
      <c r="J45" s="99">
        <v>115375570</v>
      </c>
      <c r="K45" s="99">
        <v>128454236</v>
      </c>
      <c r="L45" s="99">
        <v>151966564</v>
      </c>
      <c r="M45" s="99">
        <v>151966564</v>
      </c>
      <c r="N45" s="99">
        <v>135994926</v>
      </c>
      <c r="O45" s="99">
        <v>123583479</v>
      </c>
      <c r="P45" s="99">
        <v>0</v>
      </c>
      <c r="Q45" s="99">
        <v>123583479</v>
      </c>
      <c r="R45" s="99">
        <v>0</v>
      </c>
      <c r="S45" s="99">
        <v>0</v>
      </c>
      <c r="T45" s="99">
        <v>0</v>
      </c>
      <c r="U45" s="99">
        <v>0</v>
      </c>
      <c r="V45" s="99">
        <v>123583479</v>
      </c>
      <c r="W45" s="99">
        <v>63264886</v>
      </c>
      <c r="X45" s="99">
        <v>60318593</v>
      </c>
      <c r="Y45" s="100">
        <v>95.34</v>
      </c>
      <c r="Z45" s="101">
        <v>63772013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108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109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113</v>
      </c>
      <c r="B76" s="31">
        <v>-90735</v>
      </c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-90735</v>
      </c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108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109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110</v>
      </c>
      <c r="B83" s="18">
        <v>-90735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14917157</v>
      </c>
      <c r="C5" s="18">
        <v>0</v>
      </c>
      <c r="D5" s="58">
        <v>18225256</v>
      </c>
      <c r="E5" s="59">
        <v>18225256</v>
      </c>
      <c r="F5" s="59">
        <v>1485310</v>
      </c>
      <c r="G5" s="59">
        <v>1485310</v>
      </c>
      <c r="H5" s="59">
        <v>1488922</v>
      </c>
      <c r="I5" s="59">
        <v>4459542</v>
      </c>
      <c r="J5" s="59">
        <v>1489274</v>
      </c>
      <c r="K5" s="59">
        <v>1437829</v>
      </c>
      <c r="L5" s="59">
        <v>-1616073</v>
      </c>
      <c r="M5" s="59">
        <v>1311030</v>
      </c>
      <c r="N5" s="59">
        <v>1489500</v>
      </c>
      <c r="O5" s="59">
        <v>1494890</v>
      </c>
      <c r="P5" s="59">
        <v>-1166861</v>
      </c>
      <c r="Q5" s="59">
        <v>1817529</v>
      </c>
      <c r="R5" s="59">
        <v>0</v>
      </c>
      <c r="S5" s="59">
        <v>0</v>
      </c>
      <c r="T5" s="59">
        <v>0</v>
      </c>
      <c r="U5" s="59">
        <v>0</v>
      </c>
      <c r="V5" s="59">
        <v>7588101</v>
      </c>
      <c r="W5" s="59">
        <v>13684750</v>
      </c>
      <c r="X5" s="59">
        <v>-6096649</v>
      </c>
      <c r="Y5" s="60">
        <v>-44.55</v>
      </c>
      <c r="Z5" s="61">
        <v>18225256</v>
      </c>
    </row>
    <row r="6" spans="1:26" ht="13.5">
      <c r="A6" s="57" t="s">
        <v>32</v>
      </c>
      <c r="B6" s="18">
        <v>48932367</v>
      </c>
      <c r="C6" s="18">
        <v>0</v>
      </c>
      <c r="D6" s="58">
        <v>50754952</v>
      </c>
      <c r="E6" s="59">
        <v>49045835</v>
      </c>
      <c r="F6" s="59">
        <v>3749844</v>
      </c>
      <c r="G6" s="59">
        <v>3748577</v>
      </c>
      <c r="H6" s="59">
        <v>3640549</v>
      </c>
      <c r="I6" s="59">
        <v>11138970</v>
      </c>
      <c r="J6" s="59">
        <v>4100759</v>
      </c>
      <c r="K6" s="59">
        <v>6769289</v>
      </c>
      <c r="L6" s="59">
        <v>-5652499</v>
      </c>
      <c r="M6" s="59">
        <v>5217549</v>
      </c>
      <c r="N6" s="59">
        <v>4335434</v>
      </c>
      <c r="O6" s="59">
        <v>3598712</v>
      </c>
      <c r="P6" s="59">
        <v>2446439</v>
      </c>
      <c r="Q6" s="59">
        <v>10380585</v>
      </c>
      <c r="R6" s="59">
        <v>0</v>
      </c>
      <c r="S6" s="59">
        <v>0</v>
      </c>
      <c r="T6" s="59">
        <v>0</v>
      </c>
      <c r="U6" s="59">
        <v>0</v>
      </c>
      <c r="V6" s="59">
        <v>26737104</v>
      </c>
      <c r="W6" s="59">
        <v>30493251</v>
      </c>
      <c r="X6" s="59">
        <v>-3756147</v>
      </c>
      <c r="Y6" s="60">
        <v>-12.32</v>
      </c>
      <c r="Z6" s="61">
        <v>49045835</v>
      </c>
    </row>
    <row r="7" spans="1:26" ht="13.5">
      <c r="A7" s="57" t="s">
        <v>33</v>
      </c>
      <c r="B7" s="18">
        <v>578992</v>
      </c>
      <c r="C7" s="18">
        <v>0</v>
      </c>
      <c r="D7" s="58">
        <v>796936</v>
      </c>
      <c r="E7" s="59">
        <v>100000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427531</v>
      </c>
      <c r="X7" s="59">
        <v>-427531</v>
      </c>
      <c r="Y7" s="60">
        <v>-100</v>
      </c>
      <c r="Z7" s="61">
        <v>100000</v>
      </c>
    </row>
    <row r="8" spans="1:26" ht="13.5">
      <c r="A8" s="57" t="s">
        <v>34</v>
      </c>
      <c r="B8" s="18">
        <v>50227000</v>
      </c>
      <c r="C8" s="18">
        <v>0</v>
      </c>
      <c r="D8" s="58">
        <v>52089000</v>
      </c>
      <c r="E8" s="59">
        <v>52089000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4778000</v>
      </c>
      <c r="M8" s="59">
        <v>4778000</v>
      </c>
      <c r="N8" s="59">
        <v>0</v>
      </c>
      <c r="O8" s="59">
        <v>750000</v>
      </c>
      <c r="P8" s="59">
        <v>7697000</v>
      </c>
      <c r="Q8" s="59">
        <v>8447000</v>
      </c>
      <c r="R8" s="59">
        <v>0</v>
      </c>
      <c r="S8" s="59">
        <v>0</v>
      </c>
      <c r="T8" s="59">
        <v>0</v>
      </c>
      <c r="U8" s="59">
        <v>0</v>
      </c>
      <c r="V8" s="59">
        <v>13225000</v>
      </c>
      <c r="W8" s="59">
        <v>52089000</v>
      </c>
      <c r="X8" s="59">
        <v>-38864000</v>
      </c>
      <c r="Y8" s="60">
        <v>-74.61</v>
      </c>
      <c r="Z8" s="61">
        <v>52089000</v>
      </c>
    </row>
    <row r="9" spans="1:26" ht="13.5">
      <c r="A9" s="57" t="s">
        <v>35</v>
      </c>
      <c r="B9" s="18">
        <v>13288543</v>
      </c>
      <c r="C9" s="18">
        <v>0</v>
      </c>
      <c r="D9" s="58">
        <v>11464342</v>
      </c>
      <c r="E9" s="59">
        <v>10544374</v>
      </c>
      <c r="F9" s="59">
        <v>70003</v>
      </c>
      <c r="G9" s="59">
        <v>62345</v>
      </c>
      <c r="H9" s="59">
        <v>117381</v>
      </c>
      <c r="I9" s="59">
        <v>249729</v>
      </c>
      <c r="J9" s="59">
        <v>117169</v>
      </c>
      <c r="K9" s="59">
        <v>82355</v>
      </c>
      <c r="L9" s="59">
        <v>17191</v>
      </c>
      <c r="M9" s="59">
        <v>216715</v>
      </c>
      <c r="N9" s="59">
        <v>326009</v>
      </c>
      <c r="O9" s="59">
        <v>311192</v>
      </c>
      <c r="P9" s="59">
        <v>301486</v>
      </c>
      <c r="Q9" s="59">
        <v>938687</v>
      </c>
      <c r="R9" s="59">
        <v>0</v>
      </c>
      <c r="S9" s="59">
        <v>0</v>
      </c>
      <c r="T9" s="59">
        <v>0</v>
      </c>
      <c r="U9" s="59">
        <v>0</v>
      </c>
      <c r="V9" s="59">
        <v>1405131</v>
      </c>
      <c r="W9" s="59">
        <v>2644244</v>
      </c>
      <c r="X9" s="59">
        <v>-1239113</v>
      </c>
      <c r="Y9" s="60">
        <v>-46.86</v>
      </c>
      <c r="Z9" s="61">
        <v>10544374</v>
      </c>
    </row>
    <row r="10" spans="1:26" ht="25.5">
      <c r="A10" s="62" t="s">
        <v>98</v>
      </c>
      <c r="B10" s="63">
        <f>SUM(B5:B9)</f>
        <v>127944059</v>
      </c>
      <c r="C10" s="63">
        <f>SUM(C5:C9)</f>
        <v>0</v>
      </c>
      <c r="D10" s="64">
        <f aca="true" t="shared" si="0" ref="D10:Z10">SUM(D5:D9)</f>
        <v>133330486</v>
      </c>
      <c r="E10" s="65">
        <f t="shared" si="0"/>
        <v>130004465</v>
      </c>
      <c r="F10" s="65">
        <f t="shared" si="0"/>
        <v>5305157</v>
      </c>
      <c r="G10" s="65">
        <f t="shared" si="0"/>
        <v>5296232</v>
      </c>
      <c r="H10" s="65">
        <f t="shared" si="0"/>
        <v>5246852</v>
      </c>
      <c r="I10" s="65">
        <f t="shared" si="0"/>
        <v>15848241</v>
      </c>
      <c r="J10" s="65">
        <f t="shared" si="0"/>
        <v>5707202</v>
      </c>
      <c r="K10" s="65">
        <f t="shared" si="0"/>
        <v>8289473</v>
      </c>
      <c r="L10" s="65">
        <f t="shared" si="0"/>
        <v>-2473381</v>
      </c>
      <c r="M10" s="65">
        <f t="shared" si="0"/>
        <v>11523294</v>
      </c>
      <c r="N10" s="65">
        <f t="shared" si="0"/>
        <v>6150943</v>
      </c>
      <c r="O10" s="65">
        <f t="shared" si="0"/>
        <v>6154794</v>
      </c>
      <c r="P10" s="65">
        <f t="shared" si="0"/>
        <v>9278064</v>
      </c>
      <c r="Q10" s="65">
        <f t="shared" si="0"/>
        <v>21583801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48955336</v>
      </c>
      <c r="W10" s="65">
        <f t="shared" si="0"/>
        <v>99338776</v>
      </c>
      <c r="X10" s="65">
        <f t="shared" si="0"/>
        <v>-50383440</v>
      </c>
      <c r="Y10" s="66">
        <f>+IF(W10&lt;&gt;0,(X10/W10)*100,0)</f>
        <v>-50.71880491058195</v>
      </c>
      <c r="Z10" s="67">
        <f t="shared" si="0"/>
        <v>130004465</v>
      </c>
    </row>
    <row r="11" spans="1:26" ht="13.5">
      <c r="A11" s="57" t="s">
        <v>36</v>
      </c>
      <c r="B11" s="18">
        <v>46643301</v>
      </c>
      <c r="C11" s="18">
        <v>0</v>
      </c>
      <c r="D11" s="58">
        <v>49220000</v>
      </c>
      <c r="E11" s="59">
        <v>50166296</v>
      </c>
      <c r="F11" s="59">
        <v>4053002</v>
      </c>
      <c r="G11" s="59">
        <v>3945178</v>
      </c>
      <c r="H11" s="59">
        <v>3891197</v>
      </c>
      <c r="I11" s="59">
        <v>11889377</v>
      </c>
      <c r="J11" s="59">
        <v>3882955</v>
      </c>
      <c r="K11" s="59">
        <v>3833843</v>
      </c>
      <c r="L11" s="59">
        <v>3843605</v>
      </c>
      <c r="M11" s="59">
        <v>11560403</v>
      </c>
      <c r="N11" s="59">
        <v>3897534</v>
      </c>
      <c r="O11" s="59">
        <v>3771289</v>
      </c>
      <c r="P11" s="59">
        <v>3785309</v>
      </c>
      <c r="Q11" s="59">
        <v>11454132</v>
      </c>
      <c r="R11" s="59">
        <v>0</v>
      </c>
      <c r="S11" s="59">
        <v>0</v>
      </c>
      <c r="T11" s="59">
        <v>0</v>
      </c>
      <c r="U11" s="59">
        <v>0</v>
      </c>
      <c r="V11" s="59">
        <v>34903912</v>
      </c>
      <c r="W11" s="59">
        <v>36914994</v>
      </c>
      <c r="X11" s="59">
        <v>-2011082</v>
      </c>
      <c r="Y11" s="60">
        <v>-5.45</v>
      </c>
      <c r="Z11" s="61">
        <v>50166296</v>
      </c>
    </row>
    <row r="12" spans="1:26" ht="13.5">
      <c r="A12" s="57" t="s">
        <v>37</v>
      </c>
      <c r="B12" s="18">
        <v>3348214</v>
      </c>
      <c r="C12" s="18">
        <v>0</v>
      </c>
      <c r="D12" s="58">
        <v>3500002</v>
      </c>
      <c r="E12" s="59">
        <v>3859402</v>
      </c>
      <c r="F12" s="59">
        <v>288003</v>
      </c>
      <c r="G12" s="59">
        <v>288003</v>
      </c>
      <c r="H12" s="59">
        <v>288003</v>
      </c>
      <c r="I12" s="59">
        <v>864009</v>
      </c>
      <c r="J12" s="59">
        <v>288003</v>
      </c>
      <c r="K12" s="59">
        <v>288003</v>
      </c>
      <c r="L12" s="59">
        <v>283228</v>
      </c>
      <c r="M12" s="59">
        <v>859234</v>
      </c>
      <c r="N12" s="59">
        <v>509089</v>
      </c>
      <c r="O12" s="59">
        <v>321617</v>
      </c>
      <c r="P12" s="59">
        <v>300842</v>
      </c>
      <c r="Q12" s="59">
        <v>1131548</v>
      </c>
      <c r="R12" s="59">
        <v>0</v>
      </c>
      <c r="S12" s="59">
        <v>0</v>
      </c>
      <c r="T12" s="59">
        <v>0</v>
      </c>
      <c r="U12" s="59">
        <v>0</v>
      </c>
      <c r="V12" s="59">
        <v>2854791</v>
      </c>
      <c r="W12" s="59">
        <v>2624994</v>
      </c>
      <c r="X12" s="59">
        <v>229797</v>
      </c>
      <c r="Y12" s="60">
        <v>8.75</v>
      </c>
      <c r="Z12" s="61">
        <v>3859402</v>
      </c>
    </row>
    <row r="13" spans="1:26" ht="13.5">
      <c r="A13" s="57" t="s">
        <v>99</v>
      </c>
      <c r="B13" s="18">
        <v>32865634</v>
      </c>
      <c r="C13" s="18">
        <v>0</v>
      </c>
      <c r="D13" s="58">
        <v>31920000</v>
      </c>
      <c r="E13" s="59">
        <v>37785353</v>
      </c>
      <c r="F13" s="59">
        <v>10730226</v>
      </c>
      <c r="G13" s="59">
        <v>8520468</v>
      </c>
      <c r="H13" s="59">
        <v>8515989</v>
      </c>
      <c r="I13" s="59">
        <v>27766683</v>
      </c>
      <c r="J13" s="59">
        <v>8469252</v>
      </c>
      <c r="K13" s="59">
        <v>7413580</v>
      </c>
      <c r="L13" s="59">
        <v>7215195</v>
      </c>
      <c r="M13" s="59">
        <v>23098027</v>
      </c>
      <c r="N13" s="59">
        <v>6630106</v>
      </c>
      <c r="O13" s="59">
        <v>0</v>
      </c>
      <c r="P13" s="59">
        <v>0</v>
      </c>
      <c r="Q13" s="59">
        <v>6630106</v>
      </c>
      <c r="R13" s="59">
        <v>0</v>
      </c>
      <c r="S13" s="59">
        <v>0</v>
      </c>
      <c r="T13" s="59">
        <v>0</v>
      </c>
      <c r="U13" s="59">
        <v>0</v>
      </c>
      <c r="V13" s="59">
        <v>57494816</v>
      </c>
      <c r="W13" s="59"/>
      <c r="X13" s="59">
        <v>57494816</v>
      </c>
      <c r="Y13" s="60">
        <v>0</v>
      </c>
      <c r="Z13" s="61">
        <v>37785353</v>
      </c>
    </row>
    <row r="14" spans="1:26" ht="13.5">
      <c r="A14" s="57" t="s">
        <v>38</v>
      </c>
      <c r="B14" s="18">
        <v>3010152</v>
      </c>
      <c r="C14" s="18">
        <v>0</v>
      </c>
      <c r="D14" s="58">
        <v>50000</v>
      </c>
      <c r="E14" s="59">
        <v>400000</v>
      </c>
      <c r="F14" s="59">
        <v>41364</v>
      </c>
      <c r="G14" s="59">
        <v>40159</v>
      </c>
      <c r="H14" s="59">
        <v>46525</v>
      </c>
      <c r="I14" s="59">
        <v>128048</v>
      </c>
      <c r="J14" s="59">
        <v>4617</v>
      </c>
      <c r="K14" s="59">
        <v>0</v>
      </c>
      <c r="L14" s="59">
        <v>0</v>
      </c>
      <c r="M14" s="59">
        <v>4617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132665</v>
      </c>
      <c r="W14" s="59">
        <v>25000</v>
      </c>
      <c r="X14" s="59">
        <v>107665</v>
      </c>
      <c r="Y14" s="60">
        <v>430.66</v>
      </c>
      <c r="Z14" s="61">
        <v>400000</v>
      </c>
    </row>
    <row r="15" spans="1:26" ht="13.5">
      <c r="A15" s="57" t="s">
        <v>39</v>
      </c>
      <c r="B15" s="18">
        <v>26844034</v>
      </c>
      <c r="C15" s="18">
        <v>0</v>
      </c>
      <c r="D15" s="58">
        <v>27354142</v>
      </c>
      <c r="E15" s="59">
        <v>28188096</v>
      </c>
      <c r="F15" s="59">
        <v>16970967</v>
      </c>
      <c r="G15" s="59">
        <v>5145428</v>
      </c>
      <c r="H15" s="59">
        <v>18995817</v>
      </c>
      <c r="I15" s="59">
        <v>41112212</v>
      </c>
      <c r="J15" s="59">
        <v>598450</v>
      </c>
      <c r="K15" s="59">
        <v>586483</v>
      </c>
      <c r="L15" s="59">
        <v>2205026</v>
      </c>
      <c r="M15" s="59">
        <v>3389959</v>
      </c>
      <c r="N15" s="59">
        <v>2471177</v>
      </c>
      <c r="O15" s="59">
        <v>4154364</v>
      </c>
      <c r="P15" s="59">
        <v>1603689</v>
      </c>
      <c r="Q15" s="59">
        <v>8229230</v>
      </c>
      <c r="R15" s="59">
        <v>0</v>
      </c>
      <c r="S15" s="59">
        <v>0</v>
      </c>
      <c r="T15" s="59">
        <v>0</v>
      </c>
      <c r="U15" s="59">
        <v>0</v>
      </c>
      <c r="V15" s="59">
        <v>52731401</v>
      </c>
      <c r="W15" s="59">
        <v>20515500</v>
      </c>
      <c r="X15" s="59">
        <v>32215901</v>
      </c>
      <c r="Y15" s="60">
        <v>157.03</v>
      </c>
      <c r="Z15" s="61">
        <v>28188096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72764847</v>
      </c>
      <c r="C17" s="18">
        <v>0</v>
      </c>
      <c r="D17" s="58">
        <v>52346487</v>
      </c>
      <c r="E17" s="59">
        <v>49652731</v>
      </c>
      <c r="F17" s="59">
        <v>3653653</v>
      </c>
      <c r="G17" s="59">
        <v>2321715</v>
      </c>
      <c r="H17" s="59">
        <v>1143279</v>
      </c>
      <c r="I17" s="59">
        <v>7118647</v>
      </c>
      <c r="J17" s="59">
        <v>2410767</v>
      </c>
      <c r="K17" s="59">
        <v>482926</v>
      </c>
      <c r="L17" s="59">
        <v>1690156</v>
      </c>
      <c r="M17" s="59">
        <v>4583849</v>
      </c>
      <c r="N17" s="59">
        <v>3805700</v>
      </c>
      <c r="O17" s="59">
        <v>1085421</v>
      </c>
      <c r="P17" s="59">
        <v>2701453</v>
      </c>
      <c r="Q17" s="59">
        <v>7592574</v>
      </c>
      <c r="R17" s="59">
        <v>0</v>
      </c>
      <c r="S17" s="59">
        <v>0</v>
      </c>
      <c r="T17" s="59">
        <v>0</v>
      </c>
      <c r="U17" s="59">
        <v>0</v>
      </c>
      <c r="V17" s="59">
        <v>19295070</v>
      </c>
      <c r="W17" s="59">
        <v>28058531</v>
      </c>
      <c r="X17" s="59">
        <v>-8763461</v>
      </c>
      <c r="Y17" s="60">
        <v>-31.23</v>
      </c>
      <c r="Z17" s="61">
        <v>49652731</v>
      </c>
    </row>
    <row r="18" spans="1:26" ht="13.5">
      <c r="A18" s="69" t="s">
        <v>42</v>
      </c>
      <c r="B18" s="70">
        <f>SUM(B11:B17)</f>
        <v>185476182</v>
      </c>
      <c r="C18" s="70">
        <f>SUM(C11:C17)</f>
        <v>0</v>
      </c>
      <c r="D18" s="71">
        <f aca="true" t="shared" si="1" ref="D18:Z18">SUM(D11:D17)</f>
        <v>164390631</v>
      </c>
      <c r="E18" s="72">
        <f t="shared" si="1"/>
        <v>170051878</v>
      </c>
      <c r="F18" s="72">
        <f t="shared" si="1"/>
        <v>35737215</v>
      </c>
      <c r="G18" s="72">
        <f t="shared" si="1"/>
        <v>20260951</v>
      </c>
      <c r="H18" s="72">
        <f t="shared" si="1"/>
        <v>32880810</v>
      </c>
      <c r="I18" s="72">
        <f t="shared" si="1"/>
        <v>88878976</v>
      </c>
      <c r="J18" s="72">
        <f t="shared" si="1"/>
        <v>15654044</v>
      </c>
      <c r="K18" s="72">
        <f t="shared" si="1"/>
        <v>12604835</v>
      </c>
      <c r="L18" s="72">
        <f t="shared" si="1"/>
        <v>15237210</v>
      </c>
      <c r="M18" s="72">
        <f t="shared" si="1"/>
        <v>43496089</v>
      </c>
      <c r="N18" s="72">
        <f t="shared" si="1"/>
        <v>17313606</v>
      </c>
      <c r="O18" s="72">
        <f t="shared" si="1"/>
        <v>9332691</v>
      </c>
      <c r="P18" s="72">
        <f t="shared" si="1"/>
        <v>8391293</v>
      </c>
      <c r="Q18" s="72">
        <f t="shared" si="1"/>
        <v>35037590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167412655</v>
      </c>
      <c r="W18" s="72">
        <f t="shared" si="1"/>
        <v>88139019</v>
      </c>
      <c r="X18" s="72">
        <f t="shared" si="1"/>
        <v>79273636</v>
      </c>
      <c r="Y18" s="66">
        <f>+IF(W18&lt;&gt;0,(X18/W18)*100,0)</f>
        <v>89.94159102224634</v>
      </c>
      <c r="Z18" s="73">
        <f t="shared" si="1"/>
        <v>170051878</v>
      </c>
    </row>
    <row r="19" spans="1:26" ht="13.5">
      <c r="A19" s="69" t="s">
        <v>43</v>
      </c>
      <c r="B19" s="74">
        <f>+B10-B18</f>
        <v>-57532123</v>
      </c>
      <c r="C19" s="74">
        <f>+C10-C18</f>
        <v>0</v>
      </c>
      <c r="D19" s="75">
        <f aca="true" t="shared" si="2" ref="D19:Z19">+D10-D18</f>
        <v>-31060145</v>
      </c>
      <c r="E19" s="76">
        <f t="shared" si="2"/>
        <v>-40047413</v>
      </c>
      <c r="F19" s="76">
        <f t="shared" si="2"/>
        <v>-30432058</v>
      </c>
      <c r="G19" s="76">
        <f t="shared" si="2"/>
        <v>-14964719</v>
      </c>
      <c r="H19" s="76">
        <f t="shared" si="2"/>
        <v>-27633958</v>
      </c>
      <c r="I19" s="76">
        <f t="shared" si="2"/>
        <v>-73030735</v>
      </c>
      <c r="J19" s="76">
        <f t="shared" si="2"/>
        <v>-9946842</v>
      </c>
      <c r="K19" s="76">
        <f t="shared" si="2"/>
        <v>-4315362</v>
      </c>
      <c r="L19" s="76">
        <f t="shared" si="2"/>
        <v>-17710591</v>
      </c>
      <c r="M19" s="76">
        <f t="shared" si="2"/>
        <v>-31972795</v>
      </c>
      <c r="N19" s="76">
        <f t="shared" si="2"/>
        <v>-11162663</v>
      </c>
      <c r="O19" s="76">
        <f t="shared" si="2"/>
        <v>-3177897</v>
      </c>
      <c r="P19" s="76">
        <f t="shared" si="2"/>
        <v>886771</v>
      </c>
      <c r="Q19" s="76">
        <f t="shared" si="2"/>
        <v>-13453789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-118457319</v>
      </c>
      <c r="W19" s="76">
        <f>IF(E10=E18,0,W10-W18)</f>
        <v>11199757</v>
      </c>
      <c r="X19" s="76">
        <f t="shared" si="2"/>
        <v>-129657076</v>
      </c>
      <c r="Y19" s="77">
        <f>+IF(W19&lt;&gt;0,(X19/W19)*100,0)</f>
        <v>-1157.6775817546754</v>
      </c>
      <c r="Z19" s="78">
        <f t="shared" si="2"/>
        <v>-40047413</v>
      </c>
    </row>
    <row r="20" spans="1:26" ht="13.5">
      <c r="A20" s="57" t="s">
        <v>44</v>
      </c>
      <c r="B20" s="18">
        <v>55528753</v>
      </c>
      <c r="C20" s="18">
        <v>0</v>
      </c>
      <c r="D20" s="58">
        <v>46877000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6790000</v>
      </c>
      <c r="M20" s="59">
        <v>6790000</v>
      </c>
      <c r="N20" s="59">
        <v>0</v>
      </c>
      <c r="O20" s="59">
        <v>21231000</v>
      </c>
      <c r="P20" s="59">
        <v>3899000</v>
      </c>
      <c r="Q20" s="59">
        <v>25130000</v>
      </c>
      <c r="R20" s="59">
        <v>0</v>
      </c>
      <c r="S20" s="59">
        <v>0</v>
      </c>
      <c r="T20" s="59">
        <v>0</v>
      </c>
      <c r="U20" s="59">
        <v>0</v>
      </c>
      <c r="V20" s="59">
        <v>31920000</v>
      </c>
      <c r="W20" s="59">
        <v>46877000</v>
      </c>
      <c r="X20" s="59">
        <v>-14957000</v>
      </c>
      <c r="Y20" s="60">
        <v>-31.91</v>
      </c>
      <c r="Z20" s="61">
        <v>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-2003370</v>
      </c>
      <c r="C22" s="85">
        <f>SUM(C19:C21)</f>
        <v>0</v>
      </c>
      <c r="D22" s="86">
        <f aca="true" t="shared" si="3" ref="D22:Z22">SUM(D19:D21)</f>
        <v>15816855</v>
      </c>
      <c r="E22" s="87">
        <f t="shared" si="3"/>
        <v>-40047413</v>
      </c>
      <c r="F22" s="87">
        <f t="shared" si="3"/>
        <v>-30432058</v>
      </c>
      <c r="G22" s="87">
        <f t="shared" si="3"/>
        <v>-14964719</v>
      </c>
      <c r="H22" s="87">
        <f t="shared" si="3"/>
        <v>-27633958</v>
      </c>
      <c r="I22" s="87">
        <f t="shared" si="3"/>
        <v>-73030735</v>
      </c>
      <c r="J22" s="87">
        <f t="shared" si="3"/>
        <v>-9946842</v>
      </c>
      <c r="K22" s="87">
        <f t="shared" si="3"/>
        <v>-4315362</v>
      </c>
      <c r="L22" s="87">
        <f t="shared" si="3"/>
        <v>-10920591</v>
      </c>
      <c r="M22" s="87">
        <f t="shared" si="3"/>
        <v>-25182795</v>
      </c>
      <c r="N22" s="87">
        <f t="shared" si="3"/>
        <v>-11162663</v>
      </c>
      <c r="O22" s="87">
        <f t="shared" si="3"/>
        <v>18053103</v>
      </c>
      <c r="P22" s="87">
        <f t="shared" si="3"/>
        <v>4785771</v>
      </c>
      <c r="Q22" s="87">
        <f t="shared" si="3"/>
        <v>11676211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-86537319</v>
      </c>
      <c r="W22" s="87">
        <f t="shared" si="3"/>
        <v>58076757</v>
      </c>
      <c r="X22" s="87">
        <f t="shared" si="3"/>
        <v>-144614076</v>
      </c>
      <c r="Y22" s="88">
        <f>+IF(W22&lt;&gt;0,(X22/W22)*100,0)</f>
        <v>-249.00508132711337</v>
      </c>
      <c r="Z22" s="89">
        <f t="shared" si="3"/>
        <v>-40047413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-2003370</v>
      </c>
      <c r="C24" s="74">
        <f>SUM(C22:C23)</f>
        <v>0</v>
      </c>
      <c r="D24" s="75">
        <f aca="true" t="shared" si="4" ref="D24:Z24">SUM(D22:D23)</f>
        <v>15816855</v>
      </c>
      <c r="E24" s="76">
        <f t="shared" si="4"/>
        <v>-40047413</v>
      </c>
      <c r="F24" s="76">
        <f t="shared" si="4"/>
        <v>-30432058</v>
      </c>
      <c r="G24" s="76">
        <f t="shared" si="4"/>
        <v>-14964719</v>
      </c>
      <c r="H24" s="76">
        <f t="shared" si="4"/>
        <v>-27633958</v>
      </c>
      <c r="I24" s="76">
        <f t="shared" si="4"/>
        <v>-73030735</v>
      </c>
      <c r="J24" s="76">
        <f t="shared" si="4"/>
        <v>-9946842</v>
      </c>
      <c r="K24" s="76">
        <f t="shared" si="4"/>
        <v>-4315362</v>
      </c>
      <c r="L24" s="76">
        <f t="shared" si="4"/>
        <v>-10920591</v>
      </c>
      <c r="M24" s="76">
        <f t="shared" si="4"/>
        <v>-25182795</v>
      </c>
      <c r="N24" s="76">
        <f t="shared" si="4"/>
        <v>-11162663</v>
      </c>
      <c r="O24" s="76">
        <f t="shared" si="4"/>
        <v>18053103</v>
      </c>
      <c r="P24" s="76">
        <f t="shared" si="4"/>
        <v>4785771</v>
      </c>
      <c r="Q24" s="76">
        <f t="shared" si="4"/>
        <v>11676211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-86537319</v>
      </c>
      <c r="W24" s="76">
        <f t="shared" si="4"/>
        <v>58076757</v>
      </c>
      <c r="X24" s="76">
        <f t="shared" si="4"/>
        <v>-144614076</v>
      </c>
      <c r="Y24" s="77">
        <f>+IF(W24&lt;&gt;0,(X24/W24)*100,0)</f>
        <v>-249.00508132711337</v>
      </c>
      <c r="Z24" s="78">
        <f t="shared" si="4"/>
        <v>-40047413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59225804</v>
      </c>
      <c r="C27" s="21">
        <v>0</v>
      </c>
      <c r="D27" s="98">
        <v>46877001</v>
      </c>
      <c r="E27" s="99">
        <v>43047104</v>
      </c>
      <c r="F27" s="99">
        <v>2092300</v>
      </c>
      <c r="G27" s="99">
        <v>1125371</v>
      </c>
      <c r="H27" s="99">
        <v>424330</v>
      </c>
      <c r="I27" s="99">
        <v>3642001</v>
      </c>
      <c r="J27" s="99">
        <v>1291679</v>
      </c>
      <c r="K27" s="99">
        <v>261083</v>
      </c>
      <c r="L27" s="99">
        <v>788328</v>
      </c>
      <c r="M27" s="99">
        <v>2341090</v>
      </c>
      <c r="N27" s="99">
        <v>94214</v>
      </c>
      <c r="O27" s="99">
        <v>4033293</v>
      </c>
      <c r="P27" s="99">
        <v>751914</v>
      </c>
      <c r="Q27" s="99">
        <v>4879421</v>
      </c>
      <c r="R27" s="99">
        <v>0</v>
      </c>
      <c r="S27" s="99">
        <v>0</v>
      </c>
      <c r="T27" s="99">
        <v>0</v>
      </c>
      <c r="U27" s="99">
        <v>0</v>
      </c>
      <c r="V27" s="99">
        <v>10862512</v>
      </c>
      <c r="W27" s="99">
        <v>32285328</v>
      </c>
      <c r="X27" s="99">
        <v>-21422816</v>
      </c>
      <c r="Y27" s="100">
        <v>-66.35</v>
      </c>
      <c r="Z27" s="101">
        <v>43047104</v>
      </c>
    </row>
    <row r="28" spans="1:26" ht="13.5">
      <c r="A28" s="102" t="s">
        <v>44</v>
      </c>
      <c r="B28" s="18">
        <v>59221519</v>
      </c>
      <c r="C28" s="18">
        <v>0</v>
      </c>
      <c r="D28" s="58">
        <v>46877001</v>
      </c>
      <c r="E28" s="59">
        <v>43047104</v>
      </c>
      <c r="F28" s="59">
        <v>2092300</v>
      </c>
      <c r="G28" s="59">
        <v>1125371</v>
      </c>
      <c r="H28" s="59">
        <v>424330</v>
      </c>
      <c r="I28" s="59">
        <v>3642001</v>
      </c>
      <c r="J28" s="59">
        <v>1291679</v>
      </c>
      <c r="K28" s="59">
        <v>261083</v>
      </c>
      <c r="L28" s="59">
        <v>788328</v>
      </c>
      <c r="M28" s="59">
        <v>2341090</v>
      </c>
      <c r="N28" s="59">
        <v>94214</v>
      </c>
      <c r="O28" s="59">
        <v>4033293</v>
      </c>
      <c r="P28" s="59">
        <v>751914</v>
      </c>
      <c r="Q28" s="59">
        <v>4879421</v>
      </c>
      <c r="R28" s="59">
        <v>0</v>
      </c>
      <c r="S28" s="59">
        <v>0</v>
      </c>
      <c r="T28" s="59">
        <v>0</v>
      </c>
      <c r="U28" s="59">
        <v>0</v>
      </c>
      <c r="V28" s="59">
        <v>10862512</v>
      </c>
      <c r="W28" s="59">
        <v>32285328</v>
      </c>
      <c r="X28" s="59">
        <v>-21422816</v>
      </c>
      <c r="Y28" s="60">
        <v>-66.35</v>
      </c>
      <c r="Z28" s="61">
        <v>43047104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4285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59225804</v>
      </c>
      <c r="C32" s="21">
        <f>SUM(C28:C31)</f>
        <v>0</v>
      </c>
      <c r="D32" s="98">
        <f aca="true" t="shared" si="5" ref="D32:Z32">SUM(D28:D31)</f>
        <v>46877001</v>
      </c>
      <c r="E32" s="99">
        <f t="shared" si="5"/>
        <v>43047104</v>
      </c>
      <c r="F32" s="99">
        <f t="shared" si="5"/>
        <v>2092300</v>
      </c>
      <c r="G32" s="99">
        <f t="shared" si="5"/>
        <v>1125371</v>
      </c>
      <c r="H32" s="99">
        <f t="shared" si="5"/>
        <v>424330</v>
      </c>
      <c r="I32" s="99">
        <f t="shared" si="5"/>
        <v>3642001</v>
      </c>
      <c r="J32" s="99">
        <f t="shared" si="5"/>
        <v>1291679</v>
      </c>
      <c r="K32" s="99">
        <f t="shared" si="5"/>
        <v>261083</v>
      </c>
      <c r="L32" s="99">
        <f t="shared" si="5"/>
        <v>788328</v>
      </c>
      <c r="M32" s="99">
        <f t="shared" si="5"/>
        <v>2341090</v>
      </c>
      <c r="N32" s="99">
        <f t="shared" si="5"/>
        <v>94214</v>
      </c>
      <c r="O32" s="99">
        <f t="shared" si="5"/>
        <v>4033293</v>
      </c>
      <c r="P32" s="99">
        <f t="shared" si="5"/>
        <v>751914</v>
      </c>
      <c r="Q32" s="99">
        <f t="shared" si="5"/>
        <v>4879421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10862512</v>
      </c>
      <c r="W32" s="99">
        <f t="shared" si="5"/>
        <v>32285328</v>
      </c>
      <c r="X32" s="99">
        <f t="shared" si="5"/>
        <v>-21422816</v>
      </c>
      <c r="Y32" s="100">
        <f>+IF(W32&lt;&gt;0,(X32/W32)*100,0)</f>
        <v>-66.3546487742048</v>
      </c>
      <c r="Z32" s="101">
        <f t="shared" si="5"/>
        <v>43047104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69904108</v>
      </c>
      <c r="C35" s="18">
        <v>0</v>
      </c>
      <c r="D35" s="58">
        <v>91699711</v>
      </c>
      <c r="E35" s="59">
        <v>91699547</v>
      </c>
      <c r="F35" s="59">
        <v>-2609420</v>
      </c>
      <c r="G35" s="59">
        <v>2417883</v>
      </c>
      <c r="H35" s="59">
        <v>-28369521</v>
      </c>
      <c r="I35" s="59">
        <v>-28369521</v>
      </c>
      <c r="J35" s="59">
        <v>-22811669</v>
      </c>
      <c r="K35" s="59">
        <v>5393075</v>
      </c>
      <c r="L35" s="59">
        <v>13143216</v>
      </c>
      <c r="M35" s="59">
        <v>13143216</v>
      </c>
      <c r="N35" s="59">
        <v>40284785</v>
      </c>
      <c r="O35" s="59">
        <v>182017962</v>
      </c>
      <c r="P35" s="59">
        <v>183967828</v>
      </c>
      <c r="Q35" s="59">
        <v>183967828</v>
      </c>
      <c r="R35" s="59">
        <v>0</v>
      </c>
      <c r="S35" s="59">
        <v>0</v>
      </c>
      <c r="T35" s="59">
        <v>0</v>
      </c>
      <c r="U35" s="59">
        <v>0</v>
      </c>
      <c r="V35" s="59">
        <v>183967828</v>
      </c>
      <c r="W35" s="59">
        <v>68774660</v>
      </c>
      <c r="X35" s="59">
        <v>115193168</v>
      </c>
      <c r="Y35" s="60">
        <v>167.49</v>
      </c>
      <c r="Z35" s="61">
        <v>91699547</v>
      </c>
    </row>
    <row r="36" spans="1:26" ht="13.5">
      <c r="A36" s="57" t="s">
        <v>53</v>
      </c>
      <c r="B36" s="18">
        <v>594935744</v>
      </c>
      <c r="C36" s="18">
        <v>0</v>
      </c>
      <c r="D36" s="58">
        <v>642902000</v>
      </c>
      <c r="E36" s="59">
        <v>642902000</v>
      </c>
      <c r="F36" s="59">
        <v>1161586</v>
      </c>
      <c r="G36" s="59">
        <v>1753799</v>
      </c>
      <c r="H36" s="59">
        <v>1753799</v>
      </c>
      <c r="I36" s="59">
        <v>1753799</v>
      </c>
      <c r="J36" s="59">
        <v>3074001</v>
      </c>
      <c r="K36" s="59">
        <v>-39416697</v>
      </c>
      <c r="L36" s="59">
        <v>-42815826</v>
      </c>
      <c r="M36" s="59">
        <v>-42815826</v>
      </c>
      <c r="N36" s="59">
        <v>-48800471</v>
      </c>
      <c r="O36" s="59">
        <v>554250694</v>
      </c>
      <c r="P36" s="59">
        <v>542176092</v>
      </c>
      <c r="Q36" s="59">
        <v>542176092</v>
      </c>
      <c r="R36" s="59">
        <v>0</v>
      </c>
      <c r="S36" s="59">
        <v>0</v>
      </c>
      <c r="T36" s="59">
        <v>0</v>
      </c>
      <c r="U36" s="59">
        <v>0</v>
      </c>
      <c r="V36" s="59">
        <v>542176092</v>
      </c>
      <c r="W36" s="59">
        <v>482176500</v>
      </c>
      <c r="X36" s="59">
        <v>59999592</v>
      </c>
      <c r="Y36" s="60">
        <v>12.44</v>
      </c>
      <c r="Z36" s="61">
        <v>642902000</v>
      </c>
    </row>
    <row r="37" spans="1:26" ht="13.5">
      <c r="A37" s="57" t="s">
        <v>54</v>
      </c>
      <c r="B37" s="18">
        <v>55705263</v>
      </c>
      <c r="C37" s="18">
        <v>0</v>
      </c>
      <c r="D37" s="58">
        <v>12545813</v>
      </c>
      <c r="E37" s="59">
        <v>12545813</v>
      </c>
      <c r="F37" s="59">
        <v>15588507</v>
      </c>
      <c r="G37" s="59">
        <v>24379119</v>
      </c>
      <c r="H37" s="59">
        <v>9488482</v>
      </c>
      <c r="I37" s="59">
        <v>9488482</v>
      </c>
      <c r="J37" s="59">
        <v>14542502</v>
      </c>
      <c r="K37" s="59">
        <v>57780116</v>
      </c>
      <c r="L37" s="59">
        <v>71261233</v>
      </c>
      <c r="M37" s="59">
        <v>71261233</v>
      </c>
      <c r="N37" s="59">
        <v>84650067</v>
      </c>
      <c r="O37" s="59">
        <v>176364411</v>
      </c>
      <c r="P37" s="59">
        <v>187245311</v>
      </c>
      <c r="Q37" s="59">
        <v>187245311</v>
      </c>
      <c r="R37" s="59">
        <v>0</v>
      </c>
      <c r="S37" s="59">
        <v>0</v>
      </c>
      <c r="T37" s="59">
        <v>0</v>
      </c>
      <c r="U37" s="59">
        <v>0</v>
      </c>
      <c r="V37" s="59">
        <v>187245311</v>
      </c>
      <c r="W37" s="59">
        <v>9409360</v>
      </c>
      <c r="X37" s="59">
        <v>177835951</v>
      </c>
      <c r="Y37" s="60">
        <v>1889.99</v>
      </c>
      <c r="Z37" s="61">
        <v>12545813</v>
      </c>
    </row>
    <row r="38" spans="1:26" ht="13.5">
      <c r="A38" s="57" t="s">
        <v>55</v>
      </c>
      <c r="B38" s="18">
        <v>21849940</v>
      </c>
      <c r="C38" s="18">
        <v>0</v>
      </c>
      <c r="D38" s="58">
        <v>11456734</v>
      </c>
      <c r="E38" s="59">
        <v>11456734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16795452</v>
      </c>
      <c r="P38" s="59">
        <v>16795452</v>
      </c>
      <c r="Q38" s="59">
        <v>16795452</v>
      </c>
      <c r="R38" s="59">
        <v>0</v>
      </c>
      <c r="S38" s="59">
        <v>0</v>
      </c>
      <c r="T38" s="59">
        <v>0</v>
      </c>
      <c r="U38" s="59">
        <v>0</v>
      </c>
      <c r="V38" s="59">
        <v>16795452</v>
      </c>
      <c r="W38" s="59">
        <v>8592551</v>
      </c>
      <c r="X38" s="59">
        <v>8202901</v>
      </c>
      <c r="Y38" s="60">
        <v>95.47</v>
      </c>
      <c r="Z38" s="61">
        <v>11456734</v>
      </c>
    </row>
    <row r="39" spans="1:26" ht="13.5">
      <c r="A39" s="57" t="s">
        <v>56</v>
      </c>
      <c r="B39" s="18">
        <v>587284649</v>
      </c>
      <c r="C39" s="18">
        <v>0</v>
      </c>
      <c r="D39" s="58">
        <v>710599164</v>
      </c>
      <c r="E39" s="59">
        <v>710599000</v>
      </c>
      <c r="F39" s="59">
        <v>-17036341</v>
      </c>
      <c r="G39" s="59">
        <v>-20207437</v>
      </c>
      <c r="H39" s="59">
        <v>-36104204</v>
      </c>
      <c r="I39" s="59">
        <v>-36104204</v>
      </c>
      <c r="J39" s="59">
        <v>-34280170</v>
      </c>
      <c r="K39" s="59">
        <v>-91803738</v>
      </c>
      <c r="L39" s="59">
        <v>-100933843</v>
      </c>
      <c r="M39" s="59">
        <v>-100933843</v>
      </c>
      <c r="N39" s="59">
        <v>-93165753</v>
      </c>
      <c r="O39" s="59">
        <v>543108793</v>
      </c>
      <c r="P39" s="59">
        <v>522103157</v>
      </c>
      <c r="Q39" s="59">
        <v>522103157</v>
      </c>
      <c r="R39" s="59">
        <v>0</v>
      </c>
      <c r="S39" s="59">
        <v>0</v>
      </c>
      <c r="T39" s="59">
        <v>0</v>
      </c>
      <c r="U39" s="59">
        <v>0</v>
      </c>
      <c r="V39" s="59">
        <v>522103157</v>
      </c>
      <c r="W39" s="59">
        <v>532949250</v>
      </c>
      <c r="X39" s="59">
        <v>-10846093</v>
      </c>
      <c r="Y39" s="60">
        <v>-2.04</v>
      </c>
      <c r="Z39" s="61">
        <v>710599000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55499917</v>
      </c>
      <c r="C42" s="18">
        <v>0</v>
      </c>
      <c r="D42" s="58">
        <v>45360699</v>
      </c>
      <c r="E42" s="59">
        <v>45010273</v>
      </c>
      <c r="F42" s="59">
        <v>34431814</v>
      </c>
      <c r="G42" s="59">
        <v>-10374286</v>
      </c>
      <c r="H42" s="59">
        <v>-22706922</v>
      </c>
      <c r="I42" s="59">
        <v>1350606</v>
      </c>
      <c r="J42" s="59">
        <v>-6443215</v>
      </c>
      <c r="K42" s="59">
        <v>-2427411</v>
      </c>
      <c r="L42" s="59">
        <v>8101063</v>
      </c>
      <c r="M42" s="59">
        <v>-769563</v>
      </c>
      <c r="N42" s="59">
        <v>-8314525</v>
      </c>
      <c r="O42" s="59">
        <v>14968979</v>
      </c>
      <c r="P42" s="59">
        <v>5353461</v>
      </c>
      <c r="Q42" s="59">
        <v>12007915</v>
      </c>
      <c r="R42" s="59">
        <v>0</v>
      </c>
      <c r="S42" s="59">
        <v>0</v>
      </c>
      <c r="T42" s="59">
        <v>0</v>
      </c>
      <c r="U42" s="59">
        <v>0</v>
      </c>
      <c r="V42" s="59">
        <v>12588958</v>
      </c>
      <c r="W42" s="59">
        <v>59201999</v>
      </c>
      <c r="X42" s="59">
        <v>-46613041</v>
      </c>
      <c r="Y42" s="60">
        <v>-78.74</v>
      </c>
      <c r="Z42" s="61">
        <v>45010273</v>
      </c>
    </row>
    <row r="43" spans="1:26" ht="13.5">
      <c r="A43" s="57" t="s">
        <v>59</v>
      </c>
      <c r="B43" s="18">
        <v>-55424331</v>
      </c>
      <c r="C43" s="18">
        <v>0</v>
      </c>
      <c r="D43" s="58">
        <v>-46877000</v>
      </c>
      <c r="E43" s="59">
        <v>-46877000</v>
      </c>
      <c r="F43" s="59">
        <v>-2140404</v>
      </c>
      <c r="G43" s="59">
        <v>-1171961</v>
      </c>
      <c r="H43" s="59">
        <v>-473468</v>
      </c>
      <c r="I43" s="59">
        <v>-3785833</v>
      </c>
      <c r="J43" s="59">
        <v>-1291679</v>
      </c>
      <c r="K43" s="59">
        <v>-261083</v>
      </c>
      <c r="L43" s="59">
        <v>-788328</v>
      </c>
      <c r="M43" s="59">
        <v>-2341090</v>
      </c>
      <c r="N43" s="59">
        <v>-139369</v>
      </c>
      <c r="O43" s="59">
        <v>-4033293</v>
      </c>
      <c r="P43" s="59">
        <v>-751914</v>
      </c>
      <c r="Q43" s="59">
        <v>-4924576</v>
      </c>
      <c r="R43" s="59">
        <v>0</v>
      </c>
      <c r="S43" s="59">
        <v>0</v>
      </c>
      <c r="T43" s="59">
        <v>0</v>
      </c>
      <c r="U43" s="59">
        <v>0</v>
      </c>
      <c r="V43" s="59">
        <v>-11051499</v>
      </c>
      <c r="W43" s="59">
        <v>-30960609</v>
      </c>
      <c r="X43" s="59">
        <v>19909110</v>
      </c>
      <c r="Y43" s="60">
        <v>-64.3</v>
      </c>
      <c r="Z43" s="61">
        <v>-46877000</v>
      </c>
    </row>
    <row r="44" spans="1:26" ht="13.5">
      <c r="A44" s="57" t="s">
        <v>60</v>
      </c>
      <c r="B44" s="18">
        <v>-292693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512619</v>
      </c>
      <c r="C45" s="21">
        <v>0</v>
      </c>
      <c r="D45" s="98">
        <v>-786575</v>
      </c>
      <c r="E45" s="99">
        <v>-1137001</v>
      </c>
      <c r="F45" s="99">
        <v>32804049</v>
      </c>
      <c r="G45" s="99">
        <v>21257802</v>
      </c>
      <c r="H45" s="99">
        <v>-1922588</v>
      </c>
      <c r="I45" s="99">
        <v>-1922588</v>
      </c>
      <c r="J45" s="99">
        <v>-9657482</v>
      </c>
      <c r="K45" s="99">
        <v>-12345976</v>
      </c>
      <c r="L45" s="99">
        <v>-5033241</v>
      </c>
      <c r="M45" s="99">
        <v>-5033241</v>
      </c>
      <c r="N45" s="99">
        <v>-13487135</v>
      </c>
      <c r="O45" s="99">
        <v>-2551449</v>
      </c>
      <c r="P45" s="99">
        <v>2050098</v>
      </c>
      <c r="Q45" s="99">
        <v>2050098</v>
      </c>
      <c r="R45" s="99">
        <v>0</v>
      </c>
      <c r="S45" s="99">
        <v>0</v>
      </c>
      <c r="T45" s="99">
        <v>0</v>
      </c>
      <c r="U45" s="99">
        <v>0</v>
      </c>
      <c r="V45" s="99">
        <v>2050098</v>
      </c>
      <c r="W45" s="99">
        <v>28971116</v>
      </c>
      <c r="X45" s="99">
        <v>-26921018</v>
      </c>
      <c r="Y45" s="100">
        <v>-92.92</v>
      </c>
      <c r="Z45" s="101">
        <v>-1137001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4510681</v>
      </c>
      <c r="C49" s="51">
        <v>0</v>
      </c>
      <c r="D49" s="128">
        <v>7370157</v>
      </c>
      <c r="E49" s="53">
        <v>3959243</v>
      </c>
      <c r="F49" s="53">
        <v>0</v>
      </c>
      <c r="G49" s="53">
        <v>0</v>
      </c>
      <c r="H49" s="53">
        <v>0</v>
      </c>
      <c r="I49" s="53">
        <v>11078</v>
      </c>
      <c r="J49" s="53">
        <v>0</v>
      </c>
      <c r="K49" s="53">
        <v>0</v>
      </c>
      <c r="L49" s="53">
        <v>0</v>
      </c>
      <c r="M49" s="53">
        <v>5646267</v>
      </c>
      <c r="N49" s="53">
        <v>0</v>
      </c>
      <c r="O49" s="53">
        <v>0</v>
      </c>
      <c r="P49" s="53">
        <v>0</v>
      </c>
      <c r="Q49" s="53">
        <v>2823517</v>
      </c>
      <c r="R49" s="53">
        <v>0</v>
      </c>
      <c r="S49" s="53">
        <v>0</v>
      </c>
      <c r="T49" s="53">
        <v>0</v>
      </c>
      <c r="U49" s="53">
        <v>0</v>
      </c>
      <c r="V49" s="53">
        <v>24042282</v>
      </c>
      <c r="W49" s="53">
        <v>112879850</v>
      </c>
      <c r="X49" s="53">
        <v>161243075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268573</v>
      </c>
      <c r="C51" s="51">
        <v>0</v>
      </c>
      <c r="D51" s="128">
        <v>398525</v>
      </c>
      <c r="E51" s="53">
        <v>225131</v>
      </c>
      <c r="F51" s="53">
        <v>0</v>
      </c>
      <c r="G51" s="53">
        <v>0</v>
      </c>
      <c r="H51" s="53">
        <v>0</v>
      </c>
      <c r="I51" s="53">
        <v>725757</v>
      </c>
      <c r="J51" s="53">
        <v>0</v>
      </c>
      <c r="K51" s="53">
        <v>0</v>
      </c>
      <c r="L51" s="53">
        <v>0</v>
      </c>
      <c r="M51" s="53">
        <v>11735016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13353002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31.243212128585046</v>
      </c>
      <c r="C58" s="5">
        <f>IF(C67=0,0,+(C76/C67)*100)</f>
        <v>0</v>
      </c>
      <c r="D58" s="6">
        <f aca="true" t="shared" si="6" ref="D58:Z58">IF(D67=0,0,+(D76/D67)*100)</f>
        <v>69.99981112633323</v>
      </c>
      <c r="E58" s="7">
        <f t="shared" si="6"/>
        <v>71.59125214243139</v>
      </c>
      <c r="F58" s="7">
        <f t="shared" si="6"/>
        <v>25.09784234575743</v>
      </c>
      <c r="G58" s="7">
        <f t="shared" si="6"/>
        <v>17.70030172871201</v>
      </c>
      <c r="H58" s="7">
        <f t="shared" si="6"/>
        <v>18.30993049951245</v>
      </c>
      <c r="I58" s="7">
        <f t="shared" si="6"/>
        <v>20.3743821034442</v>
      </c>
      <c r="J58" s="7">
        <f t="shared" si="6"/>
        <v>12.843097127555644</v>
      </c>
      <c r="K58" s="7">
        <f t="shared" si="6"/>
        <v>32.87495357496427</v>
      </c>
      <c r="L58" s="7">
        <f t="shared" si="6"/>
        <v>-61.53228257565889</v>
      </c>
      <c r="M58" s="7">
        <f t="shared" si="6"/>
        <v>118.22376377489134</v>
      </c>
      <c r="N58" s="7">
        <f t="shared" si="6"/>
        <v>38.60759887345043</v>
      </c>
      <c r="O58" s="7">
        <f t="shared" si="6"/>
        <v>42.856152873626215</v>
      </c>
      <c r="P58" s="7">
        <f t="shared" si="6"/>
        <v>138.21553187705143</v>
      </c>
      <c r="Q58" s="7">
        <f t="shared" si="6"/>
        <v>52.17409445392192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50.459797047495684</v>
      </c>
      <c r="W58" s="7">
        <f t="shared" si="6"/>
        <v>86.05302897249697</v>
      </c>
      <c r="X58" s="7">
        <f t="shared" si="6"/>
        <v>0</v>
      </c>
      <c r="Y58" s="7">
        <f t="shared" si="6"/>
        <v>0</v>
      </c>
      <c r="Z58" s="8">
        <f t="shared" si="6"/>
        <v>71.59125214243139</v>
      </c>
    </row>
    <row r="59" spans="1:26" ht="13.5">
      <c r="A59" s="36" t="s">
        <v>31</v>
      </c>
      <c r="B59" s="9">
        <f aca="true" t="shared" si="7" ref="B59:Z66">IF(B68=0,0,+(B77/B68)*100)</f>
        <v>26.25940720473747</v>
      </c>
      <c r="C59" s="9">
        <f t="shared" si="7"/>
        <v>0</v>
      </c>
      <c r="D59" s="2">
        <f t="shared" si="7"/>
        <v>69.99901674906515</v>
      </c>
      <c r="E59" s="10">
        <f t="shared" si="7"/>
        <v>69.99901674906515</v>
      </c>
      <c r="F59" s="10">
        <f t="shared" si="7"/>
        <v>29.14065077323926</v>
      </c>
      <c r="G59" s="10">
        <f t="shared" si="7"/>
        <v>21.47241989887633</v>
      </c>
      <c r="H59" s="10">
        <f t="shared" si="7"/>
        <v>25.465739642506456</v>
      </c>
      <c r="I59" s="10">
        <f t="shared" si="7"/>
        <v>25.359689403082196</v>
      </c>
      <c r="J59" s="10">
        <f t="shared" si="7"/>
        <v>16.411002131508425</v>
      </c>
      <c r="K59" s="10">
        <f t="shared" si="7"/>
        <v>79.09790297857892</v>
      </c>
      <c r="L59" s="10">
        <f t="shared" si="7"/>
        <v>-84.63946270504643</v>
      </c>
      <c r="M59" s="10">
        <f t="shared" si="7"/>
        <v>207.6276953013706</v>
      </c>
      <c r="N59" s="10">
        <f t="shared" si="7"/>
        <v>53.38778944534195</v>
      </c>
      <c r="O59" s="10">
        <f t="shared" si="7"/>
        <v>32.63655187664596</v>
      </c>
      <c r="P59" s="10">
        <f t="shared" si="7"/>
        <v>-25.905316047624865</v>
      </c>
      <c r="Q59" s="10">
        <f t="shared" si="7"/>
        <v>87.57847119390163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71.88891634786792</v>
      </c>
      <c r="W59" s="10">
        <f t="shared" si="7"/>
        <v>70.07882496940024</v>
      </c>
      <c r="X59" s="10">
        <f t="shared" si="7"/>
        <v>0</v>
      </c>
      <c r="Y59" s="10">
        <f t="shared" si="7"/>
        <v>0</v>
      </c>
      <c r="Z59" s="11">
        <f t="shared" si="7"/>
        <v>69.99901674906515</v>
      </c>
    </row>
    <row r="60" spans="1:26" ht="13.5">
      <c r="A60" s="37" t="s">
        <v>32</v>
      </c>
      <c r="B60" s="12">
        <f t="shared" si="7"/>
        <v>39.483225898309804</v>
      </c>
      <c r="C60" s="12">
        <f t="shared" si="7"/>
        <v>0</v>
      </c>
      <c r="D60" s="3">
        <f t="shared" si="7"/>
        <v>70.00006620043695</v>
      </c>
      <c r="E60" s="13">
        <f t="shared" si="7"/>
        <v>72.44083620963941</v>
      </c>
      <c r="F60" s="13">
        <f t="shared" si="7"/>
        <v>23.734560691058082</v>
      </c>
      <c r="G60" s="13">
        <f t="shared" si="7"/>
        <v>16.45427051385099</v>
      </c>
      <c r="H60" s="13">
        <f t="shared" si="7"/>
        <v>15.797205311616464</v>
      </c>
      <c r="I60" s="13">
        <f t="shared" si="7"/>
        <v>18.69037262870804</v>
      </c>
      <c r="J60" s="13">
        <f t="shared" si="7"/>
        <v>11.766138902578767</v>
      </c>
      <c r="K60" s="13">
        <f t="shared" si="7"/>
        <v>23.24541026391398</v>
      </c>
      <c r="L60" s="13">
        <f t="shared" si="7"/>
        <v>-54.680558103592766</v>
      </c>
      <c r="M60" s="13">
        <f t="shared" si="7"/>
        <v>98.64532177848258</v>
      </c>
      <c r="N60" s="13">
        <f t="shared" si="7"/>
        <v>36.109764328092645</v>
      </c>
      <c r="O60" s="13">
        <f t="shared" si="7"/>
        <v>50.565146641353905</v>
      </c>
      <c r="P60" s="13">
        <f t="shared" si="7"/>
        <v>74.96389650426599</v>
      </c>
      <c r="Q60" s="13">
        <f t="shared" si="7"/>
        <v>50.27804309680042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46.556792388584796</v>
      </c>
      <c r="W60" s="13">
        <f t="shared" si="7"/>
        <v>80.32351486563371</v>
      </c>
      <c r="X60" s="13">
        <f t="shared" si="7"/>
        <v>0</v>
      </c>
      <c r="Y60" s="13">
        <f t="shared" si="7"/>
        <v>0</v>
      </c>
      <c r="Z60" s="14">
        <f t="shared" si="7"/>
        <v>72.44083620963941</v>
      </c>
    </row>
    <row r="61" spans="1:26" ht="13.5">
      <c r="A61" s="38" t="s">
        <v>106</v>
      </c>
      <c r="B61" s="12">
        <f t="shared" si="7"/>
        <v>45.35076855126909</v>
      </c>
      <c r="C61" s="12">
        <f t="shared" si="7"/>
        <v>0</v>
      </c>
      <c r="D61" s="3">
        <f t="shared" si="7"/>
        <v>69.9992445187603</v>
      </c>
      <c r="E61" s="13">
        <f t="shared" si="7"/>
        <v>68.58704358278763</v>
      </c>
      <c r="F61" s="13">
        <f t="shared" si="7"/>
        <v>19.77123820961134</v>
      </c>
      <c r="G61" s="13">
        <f t="shared" si="7"/>
        <v>12.280154110070587</v>
      </c>
      <c r="H61" s="13">
        <f t="shared" si="7"/>
        <v>5.674707502112044</v>
      </c>
      <c r="I61" s="13">
        <f t="shared" si="7"/>
        <v>12.788793887575043</v>
      </c>
      <c r="J61" s="13">
        <f t="shared" si="7"/>
        <v>5.995741870429977</v>
      </c>
      <c r="K61" s="13">
        <f t="shared" si="7"/>
        <v>41.09797644686191</v>
      </c>
      <c r="L61" s="13">
        <f t="shared" si="7"/>
        <v>-148.95193962086051</v>
      </c>
      <c r="M61" s="13">
        <f t="shared" si="7"/>
        <v>115.1765182808776</v>
      </c>
      <c r="N61" s="13">
        <f t="shared" si="7"/>
        <v>43.576482904743</v>
      </c>
      <c r="O61" s="13">
        <f t="shared" si="7"/>
        <v>98.49587926217603</v>
      </c>
      <c r="P61" s="13">
        <f t="shared" si="7"/>
        <v>103.25872741163447</v>
      </c>
      <c r="Q61" s="13">
        <f t="shared" si="7"/>
        <v>73.2996237069789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56.60168927775647</v>
      </c>
      <c r="W61" s="13">
        <f t="shared" si="7"/>
        <v>76.50727925867623</v>
      </c>
      <c r="X61" s="13">
        <f t="shared" si="7"/>
        <v>0</v>
      </c>
      <c r="Y61" s="13">
        <f t="shared" si="7"/>
        <v>0</v>
      </c>
      <c r="Z61" s="14">
        <f t="shared" si="7"/>
        <v>68.58704358278763</v>
      </c>
    </row>
    <row r="62" spans="1:26" ht="13.5">
      <c r="A62" s="38" t="s">
        <v>107</v>
      </c>
      <c r="B62" s="12">
        <f t="shared" si="7"/>
        <v>18.29564695999514</v>
      </c>
      <c r="C62" s="12">
        <f t="shared" si="7"/>
        <v>0</v>
      </c>
      <c r="D62" s="3">
        <f t="shared" si="7"/>
        <v>70.00183197123715</v>
      </c>
      <c r="E62" s="13">
        <f t="shared" si="7"/>
        <v>75.27078925707349</v>
      </c>
      <c r="F62" s="13">
        <f t="shared" si="7"/>
        <v>41.35411099028697</v>
      </c>
      <c r="G62" s="13">
        <f t="shared" si="7"/>
        <v>19.99672599559498</v>
      </c>
      <c r="H62" s="13">
        <f t="shared" si="7"/>
        <v>35.57119104586561</v>
      </c>
      <c r="I62" s="13">
        <f t="shared" si="7"/>
        <v>30.269632670469694</v>
      </c>
      <c r="J62" s="13">
        <f t="shared" si="7"/>
        <v>19.651609671464136</v>
      </c>
      <c r="K62" s="13">
        <f t="shared" si="7"/>
        <v>11.950083268517027</v>
      </c>
      <c r="L62" s="13">
        <f t="shared" si="7"/>
        <v>-17.904075939490905</v>
      </c>
      <c r="M62" s="13">
        <f t="shared" si="7"/>
        <v>102.29691688040461</v>
      </c>
      <c r="N62" s="13">
        <f t="shared" si="7"/>
        <v>56.30491958098223</v>
      </c>
      <c r="O62" s="13">
        <f t="shared" si="7"/>
        <v>33.0406954571286</v>
      </c>
      <c r="P62" s="13">
        <f t="shared" si="7"/>
        <v>-44.48276952672244</v>
      </c>
      <c r="Q62" s="13">
        <f t="shared" si="7"/>
        <v>133.02532274769734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71.8936951933379</v>
      </c>
      <c r="W62" s="13">
        <f t="shared" si="7"/>
        <v>83.73914407190622</v>
      </c>
      <c r="X62" s="13">
        <f t="shared" si="7"/>
        <v>0</v>
      </c>
      <c r="Y62" s="13">
        <f t="shared" si="7"/>
        <v>0</v>
      </c>
      <c r="Z62" s="14">
        <f t="shared" si="7"/>
        <v>75.27078925707349</v>
      </c>
    </row>
    <row r="63" spans="1:26" ht="13.5">
      <c r="A63" s="38" t="s">
        <v>108</v>
      </c>
      <c r="B63" s="12">
        <f t="shared" si="7"/>
        <v>45.078724156793655</v>
      </c>
      <c r="C63" s="12">
        <f t="shared" si="7"/>
        <v>0</v>
      </c>
      <c r="D63" s="3">
        <f t="shared" si="7"/>
        <v>69.99760459295969</v>
      </c>
      <c r="E63" s="13">
        <f t="shared" si="7"/>
        <v>76.92044723724385</v>
      </c>
      <c r="F63" s="13">
        <f t="shared" si="7"/>
        <v>27.9038430442516</v>
      </c>
      <c r="G63" s="13">
        <f t="shared" si="7"/>
        <v>23.900485866744692</v>
      </c>
      <c r="H63" s="13">
        <f t="shared" si="7"/>
        <v>27.73413352965479</v>
      </c>
      <c r="I63" s="13">
        <f t="shared" si="7"/>
        <v>26.509354704533006</v>
      </c>
      <c r="J63" s="13">
        <f t="shared" si="7"/>
        <v>19.717804671268993</v>
      </c>
      <c r="K63" s="13">
        <f t="shared" si="7"/>
        <v>39.719979085574856</v>
      </c>
      <c r="L63" s="13">
        <f t="shared" si="7"/>
        <v>-58.40624852747867</v>
      </c>
      <c r="M63" s="13">
        <f t="shared" si="7"/>
        <v>113.00827305556969</v>
      </c>
      <c r="N63" s="13">
        <f t="shared" si="7"/>
        <v>27.13539447005798</v>
      </c>
      <c r="O63" s="13">
        <f t="shared" si="7"/>
        <v>34.451127023031624</v>
      </c>
      <c r="P63" s="13">
        <f t="shared" si="7"/>
        <v>21.660559466587948</v>
      </c>
      <c r="Q63" s="13">
        <f t="shared" si="7"/>
        <v>27.749231556690617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39.61045517802192</v>
      </c>
      <c r="W63" s="13">
        <f t="shared" si="7"/>
        <v>86.18160650915425</v>
      </c>
      <c r="X63" s="13">
        <f t="shared" si="7"/>
        <v>0</v>
      </c>
      <c r="Y63" s="13">
        <f t="shared" si="7"/>
        <v>0</v>
      </c>
      <c r="Z63" s="14">
        <f t="shared" si="7"/>
        <v>76.92044723724385</v>
      </c>
    </row>
    <row r="64" spans="1:26" ht="13.5">
      <c r="A64" s="38" t="s">
        <v>109</v>
      </c>
      <c r="B64" s="12">
        <f t="shared" si="7"/>
        <v>53.16850755409534</v>
      </c>
      <c r="C64" s="12">
        <f t="shared" si="7"/>
        <v>0</v>
      </c>
      <c r="D64" s="3">
        <f t="shared" si="7"/>
        <v>70.00277019272626</v>
      </c>
      <c r="E64" s="13">
        <f t="shared" si="7"/>
        <v>74.47103211992156</v>
      </c>
      <c r="F64" s="13">
        <f t="shared" si="7"/>
        <v>24.219481012124703</v>
      </c>
      <c r="G64" s="13">
        <f t="shared" si="7"/>
        <v>21.434452140438626</v>
      </c>
      <c r="H64" s="13">
        <f t="shared" si="7"/>
        <v>22.678533796029615</v>
      </c>
      <c r="I64" s="13">
        <f t="shared" si="7"/>
        <v>22.777488982864313</v>
      </c>
      <c r="J64" s="13">
        <f t="shared" si="7"/>
        <v>17.55777403869112</v>
      </c>
      <c r="K64" s="13">
        <f t="shared" si="7"/>
        <v>33.162056388275076</v>
      </c>
      <c r="L64" s="13">
        <f t="shared" si="7"/>
        <v>-49.76949107632375</v>
      </c>
      <c r="M64" s="13">
        <f t="shared" si="7"/>
        <v>99.81260647359454</v>
      </c>
      <c r="N64" s="13">
        <f t="shared" si="7"/>
        <v>24.052745060404355</v>
      </c>
      <c r="O64" s="13">
        <f t="shared" si="7"/>
        <v>26.36684709425074</v>
      </c>
      <c r="P64" s="13">
        <f t="shared" si="7"/>
        <v>18.87931166806906</v>
      </c>
      <c r="Q64" s="13">
        <f t="shared" si="7"/>
        <v>23.09836588597764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33.952247531001895</v>
      </c>
      <c r="W64" s="13">
        <f t="shared" si="7"/>
        <v>79.68492569917845</v>
      </c>
      <c r="X64" s="13">
        <f t="shared" si="7"/>
        <v>0</v>
      </c>
      <c r="Y64" s="13">
        <f t="shared" si="7"/>
        <v>0</v>
      </c>
      <c r="Z64" s="14">
        <f t="shared" si="7"/>
        <v>74.47103211992156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70.00000377381228</v>
      </c>
      <c r="E66" s="16">
        <f t="shared" si="7"/>
        <v>70.00000377381228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70.00000377381228</v>
      </c>
    </row>
    <row r="67" spans="1:26" ht="13.5" hidden="1">
      <c r="A67" s="40" t="s">
        <v>112</v>
      </c>
      <c r="B67" s="23">
        <v>74375304</v>
      </c>
      <c r="C67" s="23"/>
      <c r="D67" s="24">
        <v>76929729</v>
      </c>
      <c r="E67" s="25">
        <v>75220612</v>
      </c>
      <c r="F67" s="25">
        <v>5270724</v>
      </c>
      <c r="G67" s="25">
        <v>5286537</v>
      </c>
      <c r="H67" s="25">
        <v>5211762</v>
      </c>
      <c r="I67" s="25">
        <v>15769023</v>
      </c>
      <c r="J67" s="25">
        <v>5658456</v>
      </c>
      <c r="K67" s="25">
        <v>8244474</v>
      </c>
      <c r="L67" s="25">
        <v>-7231734</v>
      </c>
      <c r="M67" s="25">
        <v>6671196</v>
      </c>
      <c r="N67" s="25">
        <v>6109274</v>
      </c>
      <c r="O67" s="25">
        <v>5382485</v>
      </c>
      <c r="P67" s="25">
        <v>1546175</v>
      </c>
      <c r="Q67" s="25">
        <v>13037934</v>
      </c>
      <c r="R67" s="25"/>
      <c r="S67" s="25"/>
      <c r="T67" s="25"/>
      <c r="U67" s="25"/>
      <c r="V67" s="25">
        <v>35478153</v>
      </c>
      <c r="W67" s="25">
        <v>44178001</v>
      </c>
      <c r="X67" s="25"/>
      <c r="Y67" s="24"/>
      <c r="Z67" s="26">
        <v>75220612</v>
      </c>
    </row>
    <row r="68" spans="1:26" ht="13.5" hidden="1">
      <c r="A68" s="36" t="s">
        <v>31</v>
      </c>
      <c r="B68" s="18">
        <v>14917157</v>
      </c>
      <c r="C68" s="18"/>
      <c r="D68" s="19">
        <v>18225256</v>
      </c>
      <c r="E68" s="20">
        <v>18225256</v>
      </c>
      <c r="F68" s="20">
        <v>1485310</v>
      </c>
      <c r="G68" s="20">
        <v>1485310</v>
      </c>
      <c r="H68" s="20">
        <v>1488922</v>
      </c>
      <c r="I68" s="20">
        <v>4459542</v>
      </c>
      <c r="J68" s="20">
        <v>1488148</v>
      </c>
      <c r="K68" s="20">
        <v>1437229</v>
      </c>
      <c r="L68" s="20">
        <v>-1605673</v>
      </c>
      <c r="M68" s="20">
        <v>1319704</v>
      </c>
      <c r="N68" s="20">
        <v>1485600</v>
      </c>
      <c r="O68" s="20">
        <v>1492290</v>
      </c>
      <c r="P68" s="20">
        <v>-1170061</v>
      </c>
      <c r="Q68" s="20">
        <v>1807829</v>
      </c>
      <c r="R68" s="20"/>
      <c r="S68" s="20"/>
      <c r="T68" s="20"/>
      <c r="U68" s="20"/>
      <c r="V68" s="20">
        <v>7587075</v>
      </c>
      <c r="W68" s="20">
        <v>13684750</v>
      </c>
      <c r="X68" s="20"/>
      <c r="Y68" s="19"/>
      <c r="Z68" s="22">
        <v>18225256</v>
      </c>
    </row>
    <row r="69" spans="1:26" ht="13.5" hidden="1">
      <c r="A69" s="37" t="s">
        <v>32</v>
      </c>
      <c r="B69" s="18">
        <v>48932367</v>
      </c>
      <c r="C69" s="18"/>
      <c r="D69" s="19">
        <v>50754952</v>
      </c>
      <c r="E69" s="20">
        <v>49045835</v>
      </c>
      <c r="F69" s="20">
        <v>3749844</v>
      </c>
      <c r="G69" s="20">
        <v>3748577</v>
      </c>
      <c r="H69" s="20">
        <v>3640549</v>
      </c>
      <c r="I69" s="20">
        <v>11138970</v>
      </c>
      <c r="J69" s="20">
        <v>4100759</v>
      </c>
      <c r="K69" s="20">
        <v>6769289</v>
      </c>
      <c r="L69" s="20">
        <v>-5652499</v>
      </c>
      <c r="M69" s="20">
        <v>5217549</v>
      </c>
      <c r="N69" s="20">
        <v>4335434</v>
      </c>
      <c r="O69" s="20">
        <v>3598712</v>
      </c>
      <c r="P69" s="20">
        <v>2446439</v>
      </c>
      <c r="Q69" s="20">
        <v>10380585</v>
      </c>
      <c r="R69" s="20"/>
      <c r="S69" s="20"/>
      <c r="T69" s="20"/>
      <c r="U69" s="20"/>
      <c r="V69" s="20">
        <v>26737104</v>
      </c>
      <c r="W69" s="20">
        <v>30493251</v>
      </c>
      <c r="X69" s="20"/>
      <c r="Y69" s="19"/>
      <c r="Z69" s="22">
        <v>49045835</v>
      </c>
    </row>
    <row r="70" spans="1:26" ht="13.5" hidden="1">
      <c r="A70" s="38" t="s">
        <v>106</v>
      </c>
      <c r="B70" s="18">
        <v>18298519</v>
      </c>
      <c r="C70" s="18"/>
      <c r="D70" s="19">
        <v>21496232</v>
      </c>
      <c r="E70" s="20">
        <v>21939877</v>
      </c>
      <c r="F70" s="20">
        <v>1805284</v>
      </c>
      <c r="G70" s="20">
        <v>1422360</v>
      </c>
      <c r="H70" s="20">
        <v>1670183</v>
      </c>
      <c r="I70" s="20">
        <v>4897827</v>
      </c>
      <c r="J70" s="20">
        <v>1868426</v>
      </c>
      <c r="K70" s="20">
        <v>1658123</v>
      </c>
      <c r="L70" s="20">
        <v>-1237381</v>
      </c>
      <c r="M70" s="20">
        <v>2289168</v>
      </c>
      <c r="N70" s="20">
        <v>2323042</v>
      </c>
      <c r="O70" s="20">
        <v>1215195</v>
      </c>
      <c r="P70" s="20">
        <v>1282740</v>
      </c>
      <c r="Q70" s="20">
        <v>4820977</v>
      </c>
      <c r="R70" s="20"/>
      <c r="S70" s="20"/>
      <c r="T70" s="20"/>
      <c r="U70" s="20"/>
      <c r="V70" s="20">
        <v>12007972</v>
      </c>
      <c r="W70" s="20">
        <v>12769913</v>
      </c>
      <c r="X70" s="20"/>
      <c r="Y70" s="19"/>
      <c r="Z70" s="22">
        <v>21939877</v>
      </c>
    </row>
    <row r="71" spans="1:26" ht="13.5" hidden="1">
      <c r="A71" s="38" t="s">
        <v>107</v>
      </c>
      <c r="B71" s="18">
        <v>12988647</v>
      </c>
      <c r="C71" s="18"/>
      <c r="D71" s="19">
        <v>8864768</v>
      </c>
      <c r="E71" s="20">
        <v>8244234</v>
      </c>
      <c r="F71" s="20">
        <v>434056</v>
      </c>
      <c r="G71" s="20">
        <v>671960</v>
      </c>
      <c r="H71" s="20">
        <v>394544</v>
      </c>
      <c r="I71" s="20">
        <v>1500560</v>
      </c>
      <c r="J71" s="20">
        <v>602887</v>
      </c>
      <c r="K71" s="20">
        <v>3425064</v>
      </c>
      <c r="L71" s="20">
        <v>-2988906</v>
      </c>
      <c r="M71" s="20">
        <v>1039045</v>
      </c>
      <c r="N71" s="20">
        <v>379077</v>
      </c>
      <c r="O71" s="20">
        <v>663391</v>
      </c>
      <c r="P71" s="20">
        <v>-537507</v>
      </c>
      <c r="Q71" s="20">
        <v>504961</v>
      </c>
      <c r="R71" s="20"/>
      <c r="S71" s="20"/>
      <c r="T71" s="20"/>
      <c r="U71" s="20"/>
      <c r="V71" s="20">
        <v>3044566</v>
      </c>
      <c r="W71" s="20">
        <v>5534764</v>
      </c>
      <c r="X71" s="20"/>
      <c r="Y71" s="19"/>
      <c r="Z71" s="22">
        <v>8244234</v>
      </c>
    </row>
    <row r="72" spans="1:26" ht="13.5" hidden="1">
      <c r="A72" s="38" t="s">
        <v>108</v>
      </c>
      <c r="B72" s="18">
        <v>9103940</v>
      </c>
      <c r="C72" s="18"/>
      <c r="D72" s="19">
        <v>10286352</v>
      </c>
      <c r="E72" s="20">
        <v>9360580</v>
      </c>
      <c r="F72" s="20">
        <v>649355</v>
      </c>
      <c r="G72" s="20">
        <v>649355</v>
      </c>
      <c r="H72" s="20">
        <v>643842</v>
      </c>
      <c r="I72" s="20">
        <v>1942552</v>
      </c>
      <c r="J72" s="20">
        <v>644022</v>
      </c>
      <c r="K72" s="20">
        <v>619668</v>
      </c>
      <c r="L72" s="20">
        <v>-615441</v>
      </c>
      <c r="M72" s="20">
        <v>648249</v>
      </c>
      <c r="N72" s="20">
        <v>619464</v>
      </c>
      <c r="O72" s="20">
        <v>623013</v>
      </c>
      <c r="P72" s="20">
        <v>623308</v>
      </c>
      <c r="Q72" s="20">
        <v>1865785</v>
      </c>
      <c r="R72" s="20"/>
      <c r="S72" s="20"/>
      <c r="T72" s="20"/>
      <c r="U72" s="20"/>
      <c r="V72" s="20">
        <v>4456586</v>
      </c>
      <c r="W72" s="20">
        <v>5789385</v>
      </c>
      <c r="X72" s="20"/>
      <c r="Y72" s="19"/>
      <c r="Z72" s="22">
        <v>9360580</v>
      </c>
    </row>
    <row r="73" spans="1:26" ht="13.5" hidden="1">
      <c r="A73" s="38" t="s">
        <v>109</v>
      </c>
      <c r="B73" s="18">
        <v>8541261</v>
      </c>
      <c r="C73" s="18"/>
      <c r="D73" s="19">
        <v>10107600</v>
      </c>
      <c r="E73" s="20">
        <v>9501144</v>
      </c>
      <c r="F73" s="20">
        <v>711770</v>
      </c>
      <c r="G73" s="20">
        <v>711770</v>
      </c>
      <c r="H73" s="20">
        <v>711770</v>
      </c>
      <c r="I73" s="20">
        <v>2135310</v>
      </c>
      <c r="J73" s="20">
        <v>711998</v>
      </c>
      <c r="K73" s="20">
        <v>713659</v>
      </c>
      <c r="L73" s="20">
        <v>-709517</v>
      </c>
      <c r="M73" s="20">
        <v>716140</v>
      </c>
      <c r="N73" s="20">
        <v>713773</v>
      </c>
      <c r="O73" s="20">
        <v>716631</v>
      </c>
      <c r="P73" s="20">
        <v>716631</v>
      </c>
      <c r="Q73" s="20">
        <v>2147035</v>
      </c>
      <c r="R73" s="20"/>
      <c r="S73" s="20"/>
      <c r="T73" s="20"/>
      <c r="U73" s="20"/>
      <c r="V73" s="20">
        <v>4998485</v>
      </c>
      <c r="W73" s="20">
        <v>6399189</v>
      </c>
      <c r="X73" s="20"/>
      <c r="Y73" s="19"/>
      <c r="Z73" s="22">
        <v>9501144</v>
      </c>
    </row>
    <row r="74" spans="1:26" ht="13.5" hidden="1">
      <c r="A74" s="38" t="s">
        <v>110</v>
      </c>
      <c r="B74" s="18"/>
      <c r="C74" s="18"/>
      <c r="D74" s="19"/>
      <c r="E74" s="20"/>
      <c r="F74" s="20">
        <v>149379</v>
      </c>
      <c r="G74" s="20">
        <v>293132</v>
      </c>
      <c r="H74" s="20">
        <v>220210</v>
      </c>
      <c r="I74" s="20">
        <v>662721</v>
      </c>
      <c r="J74" s="20">
        <v>273426</v>
      </c>
      <c r="K74" s="20">
        <v>352775</v>
      </c>
      <c r="L74" s="20">
        <v>-101254</v>
      </c>
      <c r="M74" s="20">
        <v>524947</v>
      </c>
      <c r="N74" s="20">
        <v>300078</v>
      </c>
      <c r="O74" s="20">
        <v>380482</v>
      </c>
      <c r="P74" s="20">
        <v>361267</v>
      </c>
      <c r="Q74" s="20">
        <v>1041827</v>
      </c>
      <c r="R74" s="20"/>
      <c r="S74" s="20"/>
      <c r="T74" s="20"/>
      <c r="U74" s="20"/>
      <c r="V74" s="20">
        <v>2229495</v>
      </c>
      <c r="W74" s="20"/>
      <c r="X74" s="20"/>
      <c r="Y74" s="19"/>
      <c r="Z74" s="22"/>
    </row>
    <row r="75" spans="1:26" ht="13.5" hidden="1">
      <c r="A75" s="39" t="s">
        <v>111</v>
      </c>
      <c r="B75" s="27">
        <v>10525780</v>
      </c>
      <c r="C75" s="27"/>
      <c r="D75" s="28">
        <v>7949521</v>
      </c>
      <c r="E75" s="29">
        <v>7949521</v>
      </c>
      <c r="F75" s="29">
        <v>35570</v>
      </c>
      <c r="G75" s="29">
        <v>52650</v>
      </c>
      <c r="H75" s="29">
        <v>82291</v>
      </c>
      <c r="I75" s="29">
        <v>170511</v>
      </c>
      <c r="J75" s="29">
        <v>69549</v>
      </c>
      <c r="K75" s="29">
        <v>37956</v>
      </c>
      <c r="L75" s="29">
        <v>26438</v>
      </c>
      <c r="M75" s="29">
        <v>133943</v>
      </c>
      <c r="N75" s="29">
        <v>288240</v>
      </c>
      <c r="O75" s="29">
        <v>291483</v>
      </c>
      <c r="P75" s="29">
        <v>269797</v>
      </c>
      <c r="Q75" s="29">
        <v>849520</v>
      </c>
      <c r="R75" s="29"/>
      <c r="S75" s="29"/>
      <c r="T75" s="29"/>
      <c r="U75" s="29"/>
      <c r="V75" s="29">
        <v>1153974</v>
      </c>
      <c r="W75" s="29"/>
      <c r="X75" s="29"/>
      <c r="Y75" s="28"/>
      <c r="Z75" s="30">
        <v>7949521</v>
      </c>
    </row>
    <row r="76" spans="1:26" ht="13.5" hidden="1">
      <c r="A76" s="41" t="s">
        <v>113</v>
      </c>
      <c r="B76" s="31">
        <v>23237234</v>
      </c>
      <c r="C76" s="31"/>
      <c r="D76" s="32">
        <v>53850665</v>
      </c>
      <c r="E76" s="33">
        <v>53851378</v>
      </c>
      <c r="F76" s="33">
        <v>1322838</v>
      </c>
      <c r="G76" s="33">
        <v>935733</v>
      </c>
      <c r="H76" s="33">
        <v>954270</v>
      </c>
      <c r="I76" s="33">
        <v>3212841</v>
      </c>
      <c r="J76" s="33">
        <v>726721</v>
      </c>
      <c r="K76" s="33">
        <v>2710367</v>
      </c>
      <c r="L76" s="33">
        <v>4449851</v>
      </c>
      <c r="M76" s="33">
        <v>7886939</v>
      </c>
      <c r="N76" s="33">
        <v>2358644</v>
      </c>
      <c r="O76" s="33">
        <v>2306726</v>
      </c>
      <c r="P76" s="33">
        <v>2137054</v>
      </c>
      <c r="Q76" s="33">
        <v>6802424</v>
      </c>
      <c r="R76" s="33"/>
      <c r="S76" s="33"/>
      <c r="T76" s="33"/>
      <c r="U76" s="33"/>
      <c r="V76" s="33">
        <v>17902204</v>
      </c>
      <c r="W76" s="33">
        <v>38016508</v>
      </c>
      <c r="X76" s="33"/>
      <c r="Y76" s="32"/>
      <c r="Z76" s="34">
        <v>53851378</v>
      </c>
    </row>
    <row r="77" spans="1:26" ht="13.5" hidden="1">
      <c r="A77" s="36" t="s">
        <v>31</v>
      </c>
      <c r="B77" s="18">
        <v>3917157</v>
      </c>
      <c r="C77" s="18"/>
      <c r="D77" s="19">
        <v>12757500</v>
      </c>
      <c r="E77" s="20">
        <v>12757500</v>
      </c>
      <c r="F77" s="20">
        <v>432829</v>
      </c>
      <c r="G77" s="20">
        <v>318932</v>
      </c>
      <c r="H77" s="20">
        <v>379165</v>
      </c>
      <c r="I77" s="20">
        <v>1130926</v>
      </c>
      <c r="J77" s="20">
        <v>244220</v>
      </c>
      <c r="K77" s="20">
        <v>1136818</v>
      </c>
      <c r="L77" s="20">
        <v>1359033</v>
      </c>
      <c r="M77" s="20">
        <v>2740071</v>
      </c>
      <c r="N77" s="20">
        <v>793129</v>
      </c>
      <c r="O77" s="20">
        <v>487032</v>
      </c>
      <c r="P77" s="20">
        <v>303108</v>
      </c>
      <c r="Q77" s="20">
        <v>1583269</v>
      </c>
      <c r="R77" s="20"/>
      <c r="S77" s="20"/>
      <c r="T77" s="20"/>
      <c r="U77" s="20"/>
      <c r="V77" s="20">
        <v>5454266</v>
      </c>
      <c r="W77" s="20">
        <v>9590112</v>
      </c>
      <c r="X77" s="20"/>
      <c r="Y77" s="19"/>
      <c r="Z77" s="22">
        <v>12757500</v>
      </c>
    </row>
    <row r="78" spans="1:26" ht="13.5" hidden="1">
      <c r="A78" s="37" t="s">
        <v>32</v>
      </c>
      <c r="B78" s="18">
        <v>19320077</v>
      </c>
      <c r="C78" s="18"/>
      <c r="D78" s="19">
        <v>35528500</v>
      </c>
      <c r="E78" s="20">
        <v>35529213</v>
      </c>
      <c r="F78" s="20">
        <v>890009</v>
      </c>
      <c r="G78" s="20">
        <v>616801</v>
      </c>
      <c r="H78" s="20">
        <v>575105</v>
      </c>
      <c r="I78" s="20">
        <v>2081915</v>
      </c>
      <c r="J78" s="20">
        <v>482501</v>
      </c>
      <c r="K78" s="20">
        <v>1573549</v>
      </c>
      <c r="L78" s="20">
        <v>3090818</v>
      </c>
      <c r="M78" s="20">
        <v>5146868</v>
      </c>
      <c r="N78" s="20">
        <v>1565515</v>
      </c>
      <c r="O78" s="20">
        <v>1819694</v>
      </c>
      <c r="P78" s="20">
        <v>1833946</v>
      </c>
      <c r="Q78" s="20">
        <v>5219155</v>
      </c>
      <c r="R78" s="20"/>
      <c r="S78" s="20"/>
      <c r="T78" s="20"/>
      <c r="U78" s="20"/>
      <c r="V78" s="20">
        <v>12447938</v>
      </c>
      <c r="W78" s="20">
        <v>24493251</v>
      </c>
      <c r="X78" s="20"/>
      <c r="Y78" s="19"/>
      <c r="Z78" s="22">
        <v>35529213</v>
      </c>
    </row>
    <row r="79" spans="1:26" ht="13.5" hidden="1">
      <c r="A79" s="38" t="s">
        <v>106</v>
      </c>
      <c r="B79" s="18">
        <v>8298519</v>
      </c>
      <c r="C79" s="18"/>
      <c r="D79" s="19">
        <v>15047200</v>
      </c>
      <c r="E79" s="20">
        <v>15047913</v>
      </c>
      <c r="F79" s="20">
        <v>356927</v>
      </c>
      <c r="G79" s="20">
        <v>174668</v>
      </c>
      <c r="H79" s="20">
        <v>94778</v>
      </c>
      <c r="I79" s="20">
        <v>626373</v>
      </c>
      <c r="J79" s="20">
        <v>112026</v>
      </c>
      <c r="K79" s="20">
        <v>681455</v>
      </c>
      <c r="L79" s="20">
        <v>1843103</v>
      </c>
      <c r="M79" s="20">
        <v>2636584</v>
      </c>
      <c r="N79" s="20">
        <v>1012300</v>
      </c>
      <c r="O79" s="20">
        <v>1196917</v>
      </c>
      <c r="P79" s="20">
        <v>1324541</v>
      </c>
      <c r="Q79" s="20">
        <v>3533758</v>
      </c>
      <c r="R79" s="20"/>
      <c r="S79" s="20"/>
      <c r="T79" s="20"/>
      <c r="U79" s="20"/>
      <c r="V79" s="20">
        <v>6796715</v>
      </c>
      <c r="W79" s="20">
        <v>9769913</v>
      </c>
      <c r="X79" s="20"/>
      <c r="Y79" s="19"/>
      <c r="Z79" s="22">
        <v>15047913</v>
      </c>
    </row>
    <row r="80" spans="1:26" ht="13.5" hidden="1">
      <c r="A80" s="38" t="s">
        <v>107</v>
      </c>
      <c r="B80" s="18">
        <v>2376357</v>
      </c>
      <c r="C80" s="18"/>
      <c r="D80" s="19">
        <v>6205500</v>
      </c>
      <c r="E80" s="20">
        <v>6205500</v>
      </c>
      <c r="F80" s="20">
        <v>179500</v>
      </c>
      <c r="G80" s="20">
        <v>134370</v>
      </c>
      <c r="H80" s="20">
        <v>140344</v>
      </c>
      <c r="I80" s="20">
        <v>454214</v>
      </c>
      <c r="J80" s="20">
        <v>118477</v>
      </c>
      <c r="K80" s="20">
        <v>409298</v>
      </c>
      <c r="L80" s="20">
        <v>535136</v>
      </c>
      <c r="M80" s="20">
        <v>1062911</v>
      </c>
      <c r="N80" s="20">
        <v>213439</v>
      </c>
      <c r="O80" s="20">
        <v>219189</v>
      </c>
      <c r="P80" s="20">
        <v>239098</v>
      </c>
      <c r="Q80" s="20">
        <v>671726</v>
      </c>
      <c r="R80" s="20"/>
      <c r="S80" s="20"/>
      <c r="T80" s="20"/>
      <c r="U80" s="20"/>
      <c r="V80" s="20">
        <v>2188851</v>
      </c>
      <c r="W80" s="20">
        <v>4634764</v>
      </c>
      <c r="X80" s="20"/>
      <c r="Y80" s="19"/>
      <c r="Z80" s="22">
        <v>6205500</v>
      </c>
    </row>
    <row r="81" spans="1:26" ht="13.5" hidden="1">
      <c r="A81" s="38" t="s">
        <v>108</v>
      </c>
      <c r="B81" s="18">
        <v>4103940</v>
      </c>
      <c r="C81" s="18"/>
      <c r="D81" s="19">
        <v>7200200</v>
      </c>
      <c r="E81" s="20">
        <v>7200200</v>
      </c>
      <c r="F81" s="20">
        <v>181195</v>
      </c>
      <c r="G81" s="20">
        <v>155199</v>
      </c>
      <c r="H81" s="20">
        <v>178564</v>
      </c>
      <c r="I81" s="20">
        <v>514958</v>
      </c>
      <c r="J81" s="20">
        <v>126987</v>
      </c>
      <c r="K81" s="20">
        <v>246132</v>
      </c>
      <c r="L81" s="20">
        <v>359456</v>
      </c>
      <c r="M81" s="20">
        <v>732575</v>
      </c>
      <c r="N81" s="20">
        <v>168094</v>
      </c>
      <c r="O81" s="20">
        <v>214635</v>
      </c>
      <c r="P81" s="20">
        <v>135012</v>
      </c>
      <c r="Q81" s="20">
        <v>517741</v>
      </c>
      <c r="R81" s="20"/>
      <c r="S81" s="20"/>
      <c r="T81" s="20"/>
      <c r="U81" s="20"/>
      <c r="V81" s="20">
        <v>1765274</v>
      </c>
      <c r="W81" s="20">
        <v>4989385</v>
      </c>
      <c r="X81" s="20"/>
      <c r="Y81" s="19"/>
      <c r="Z81" s="22">
        <v>7200200</v>
      </c>
    </row>
    <row r="82" spans="1:26" ht="13.5" hidden="1">
      <c r="A82" s="38" t="s">
        <v>109</v>
      </c>
      <c r="B82" s="18">
        <v>4541261</v>
      </c>
      <c r="C82" s="18"/>
      <c r="D82" s="19">
        <v>7075600</v>
      </c>
      <c r="E82" s="20">
        <v>7075600</v>
      </c>
      <c r="F82" s="20">
        <v>172387</v>
      </c>
      <c r="G82" s="20">
        <v>152564</v>
      </c>
      <c r="H82" s="20">
        <v>161419</v>
      </c>
      <c r="I82" s="20">
        <v>486370</v>
      </c>
      <c r="J82" s="20">
        <v>125011</v>
      </c>
      <c r="K82" s="20">
        <v>236664</v>
      </c>
      <c r="L82" s="20">
        <v>353123</v>
      </c>
      <c r="M82" s="20">
        <v>714798</v>
      </c>
      <c r="N82" s="20">
        <v>171682</v>
      </c>
      <c r="O82" s="20">
        <v>188953</v>
      </c>
      <c r="P82" s="20">
        <v>135295</v>
      </c>
      <c r="Q82" s="20">
        <v>495930</v>
      </c>
      <c r="R82" s="20"/>
      <c r="S82" s="20"/>
      <c r="T82" s="20"/>
      <c r="U82" s="20"/>
      <c r="V82" s="20">
        <v>1697098</v>
      </c>
      <c r="W82" s="20">
        <v>5099189</v>
      </c>
      <c r="X82" s="20"/>
      <c r="Y82" s="19"/>
      <c r="Z82" s="22">
        <v>7075600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5564665</v>
      </c>
      <c r="E84" s="29">
        <v>5564665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3933145</v>
      </c>
      <c r="X84" s="29"/>
      <c r="Y84" s="28"/>
      <c r="Z84" s="30">
        <v>5564665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16134160</v>
      </c>
      <c r="C5" s="18">
        <v>0</v>
      </c>
      <c r="D5" s="58">
        <v>18439498</v>
      </c>
      <c r="E5" s="59">
        <v>19262592</v>
      </c>
      <c r="F5" s="59">
        <v>0</v>
      </c>
      <c r="G5" s="59">
        <v>19844204</v>
      </c>
      <c r="H5" s="59">
        <v>-59565</v>
      </c>
      <c r="I5" s="59">
        <v>19784639</v>
      </c>
      <c r="J5" s="59">
        <v>-156629</v>
      </c>
      <c r="K5" s="59">
        <v>-58335</v>
      </c>
      <c r="L5" s="59">
        <v>-93832</v>
      </c>
      <c r="M5" s="59">
        <v>-308796</v>
      </c>
      <c r="N5" s="59">
        <v>-93832</v>
      </c>
      <c r="O5" s="59">
        <v>-93832</v>
      </c>
      <c r="P5" s="59">
        <v>0</v>
      </c>
      <c r="Q5" s="59">
        <v>-187664</v>
      </c>
      <c r="R5" s="59">
        <v>0</v>
      </c>
      <c r="S5" s="59">
        <v>0</v>
      </c>
      <c r="T5" s="59">
        <v>0</v>
      </c>
      <c r="U5" s="59">
        <v>0</v>
      </c>
      <c r="V5" s="59">
        <v>19288179</v>
      </c>
      <c r="W5" s="59">
        <v>13410544</v>
      </c>
      <c r="X5" s="59">
        <v>5877635</v>
      </c>
      <c r="Y5" s="60">
        <v>43.83</v>
      </c>
      <c r="Z5" s="61">
        <v>19262592</v>
      </c>
    </row>
    <row r="6" spans="1:26" ht="13.5">
      <c r="A6" s="57" t="s">
        <v>32</v>
      </c>
      <c r="B6" s="18">
        <v>105424079</v>
      </c>
      <c r="C6" s="18">
        <v>0</v>
      </c>
      <c r="D6" s="58">
        <v>125003629</v>
      </c>
      <c r="E6" s="59">
        <v>107579834</v>
      </c>
      <c r="F6" s="59">
        <v>4462064</v>
      </c>
      <c r="G6" s="59">
        <v>2726106</v>
      </c>
      <c r="H6" s="59">
        <v>2852047</v>
      </c>
      <c r="I6" s="59">
        <v>10040217</v>
      </c>
      <c r="J6" s="59">
        <v>5764782</v>
      </c>
      <c r="K6" s="59">
        <v>0</v>
      </c>
      <c r="L6" s="59">
        <v>4022231</v>
      </c>
      <c r="M6" s="59">
        <v>9787013</v>
      </c>
      <c r="N6" s="59">
        <v>4022231</v>
      </c>
      <c r="O6" s="59">
        <v>4022231</v>
      </c>
      <c r="P6" s="59">
        <v>0</v>
      </c>
      <c r="Q6" s="59">
        <v>8044462</v>
      </c>
      <c r="R6" s="59">
        <v>0</v>
      </c>
      <c r="S6" s="59">
        <v>0</v>
      </c>
      <c r="T6" s="59">
        <v>0</v>
      </c>
      <c r="U6" s="59">
        <v>0</v>
      </c>
      <c r="V6" s="59">
        <v>27871692</v>
      </c>
      <c r="W6" s="59">
        <v>41075460</v>
      </c>
      <c r="X6" s="59">
        <v>-13203768</v>
      </c>
      <c r="Y6" s="60">
        <v>-32.15</v>
      </c>
      <c r="Z6" s="61">
        <v>107579834</v>
      </c>
    </row>
    <row r="7" spans="1:26" ht="13.5">
      <c r="A7" s="57" t="s">
        <v>33</v>
      </c>
      <c r="B7" s="18">
        <v>12990602</v>
      </c>
      <c r="C7" s="18">
        <v>0</v>
      </c>
      <c r="D7" s="58">
        <v>1368713</v>
      </c>
      <c r="E7" s="59">
        <v>274831</v>
      </c>
      <c r="F7" s="59">
        <v>0</v>
      </c>
      <c r="G7" s="59">
        <v>0</v>
      </c>
      <c r="H7" s="59">
        <v>0</v>
      </c>
      <c r="I7" s="59">
        <v>0</v>
      </c>
      <c r="J7" s="59">
        <v>137415</v>
      </c>
      <c r="K7" s="59">
        <v>0</v>
      </c>
      <c r="L7" s="59">
        <v>0</v>
      </c>
      <c r="M7" s="59">
        <v>137415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137415</v>
      </c>
      <c r="W7" s="59">
        <v>1026531</v>
      </c>
      <c r="X7" s="59">
        <v>-889116</v>
      </c>
      <c r="Y7" s="60">
        <v>-86.61</v>
      </c>
      <c r="Z7" s="61">
        <v>274831</v>
      </c>
    </row>
    <row r="8" spans="1:26" ht="13.5">
      <c r="A8" s="57" t="s">
        <v>34</v>
      </c>
      <c r="B8" s="18">
        <v>68363000</v>
      </c>
      <c r="C8" s="18">
        <v>0</v>
      </c>
      <c r="D8" s="58">
        <v>70030000</v>
      </c>
      <c r="E8" s="59">
        <v>70030000</v>
      </c>
      <c r="F8" s="59">
        <v>29755000</v>
      </c>
      <c r="G8" s="59">
        <v>250000</v>
      </c>
      <c r="H8" s="59">
        <v>0</v>
      </c>
      <c r="I8" s="59">
        <v>30005000</v>
      </c>
      <c r="J8" s="59">
        <v>0</v>
      </c>
      <c r="K8" s="59">
        <v>0</v>
      </c>
      <c r="L8" s="59">
        <v>18910000</v>
      </c>
      <c r="M8" s="59">
        <v>18910000</v>
      </c>
      <c r="N8" s="59">
        <v>450000</v>
      </c>
      <c r="O8" s="59">
        <v>450000</v>
      </c>
      <c r="P8" s="59">
        <v>0</v>
      </c>
      <c r="Q8" s="59">
        <v>900000</v>
      </c>
      <c r="R8" s="59">
        <v>0</v>
      </c>
      <c r="S8" s="59">
        <v>0</v>
      </c>
      <c r="T8" s="59">
        <v>0</v>
      </c>
      <c r="U8" s="59">
        <v>0</v>
      </c>
      <c r="V8" s="59">
        <v>49815000</v>
      </c>
      <c r="W8" s="59">
        <v>70029997</v>
      </c>
      <c r="X8" s="59">
        <v>-20214997</v>
      </c>
      <c r="Y8" s="60">
        <v>-28.87</v>
      </c>
      <c r="Z8" s="61">
        <v>70030000</v>
      </c>
    </row>
    <row r="9" spans="1:26" ht="13.5">
      <c r="A9" s="57" t="s">
        <v>35</v>
      </c>
      <c r="B9" s="18">
        <v>2774732</v>
      </c>
      <c r="C9" s="18">
        <v>0</v>
      </c>
      <c r="D9" s="58">
        <v>31074701</v>
      </c>
      <c r="E9" s="59">
        <v>34432764</v>
      </c>
      <c r="F9" s="59">
        <v>1280273</v>
      </c>
      <c r="G9" s="59">
        <v>1130012</v>
      </c>
      <c r="H9" s="59">
        <v>1432149</v>
      </c>
      <c r="I9" s="59">
        <v>3842434</v>
      </c>
      <c r="J9" s="59">
        <v>2890918</v>
      </c>
      <c r="K9" s="59">
        <v>27623</v>
      </c>
      <c r="L9" s="59">
        <v>139226</v>
      </c>
      <c r="M9" s="59">
        <v>3057767</v>
      </c>
      <c r="N9" s="59">
        <v>139226</v>
      </c>
      <c r="O9" s="59">
        <v>139226</v>
      </c>
      <c r="P9" s="59">
        <v>0</v>
      </c>
      <c r="Q9" s="59">
        <v>278452</v>
      </c>
      <c r="R9" s="59">
        <v>0</v>
      </c>
      <c r="S9" s="59">
        <v>0</v>
      </c>
      <c r="T9" s="59">
        <v>0</v>
      </c>
      <c r="U9" s="59">
        <v>0</v>
      </c>
      <c r="V9" s="59">
        <v>7178653</v>
      </c>
      <c r="W9" s="59">
        <v>23265567</v>
      </c>
      <c r="X9" s="59">
        <v>-16086914</v>
      </c>
      <c r="Y9" s="60">
        <v>-69.14</v>
      </c>
      <c r="Z9" s="61">
        <v>34432764</v>
      </c>
    </row>
    <row r="10" spans="1:26" ht="25.5">
      <c r="A10" s="62" t="s">
        <v>98</v>
      </c>
      <c r="B10" s="63">
        <f>SUM(B5:B9)</f>
        <v>205686573</v>
      </c>
      <c r="C10" s="63">
        <f>SUM(C5:C9)</f>
        <v>0</v>
      </c>
      <c r="D10" s="64">
        <f aca="true" t="shared" si="0" ref="D10:Z10">SUM(D5:D9)</f>
        <v>245916541</v>
      </c>
      <c r="E10" s="65">
        <f t="shared" si="0"/>
        <v>231580021</v>
      </c>
      <c r="F10" s="65">
        <f t="shared" si="0"/>
        <v>35497337</v>
      </c>
      <c r="G10" s="65">
        <f t="shared" si="0"/>
        <v>23950322</v>
      </c>
      <c r="H10" s="65">
        <f t="shared" si="0"/>
        <v>4224631</v>
      </c>
      <c r="I10" s="65">
        <f t="shared" si="0"/>
        <v>63672290</v>
      </c>
      <c r="J10" s="65">
        <f t="shared" si="0"/>
        <v>8636486</v>
      </c>
      <c r="K10" s="65">
        <f t="shared" si="0"/>
        <v>-30712</v>
      </c>
      <c r="L10" s="65">
        <f t="shared" si="0"/>
        <v>22977625</v>
      </c>
      <c r="M10" s="65">
        <f t="shared" si="0"/>
        <v>31583399</v>
      </c>
      <c r="N10" s="65">
        <f t="shared" si="0"/>
        <v>4517625</v>
      </c>
      <c r="O10" s="65">
        <f t="shared" si="0"/>
        <v>4517625</v>
      </c>
      <c r="P10" s="65">
        <f t="shared" si="0"/>
        <v>0</v>
      </c>
      <c r="Q10" s="65">
        <f t="shared" si="0"/>
        <v>9035250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104290939</v>
      </c>
      <c r="W10" s="65">
        <f t="shared" si="0"/>
        <v>148808099</v>
      </c>
      <c r="X10" s="65">
        <f t="shared" si="0"/>
        <v>-44517160</v>
      </c>
      <c r="Y10" s="66">
        <f>+IF(W10&lt;&gt;0,(X10/W10)*100,0)</f>
        <v>-29.915817955580497</v>
      </c>
      <c r="Z10" s="67">
        <f t="shared" si="0"/>
        <v>231580021</v>
      </c>
    </row>
    <row r="11" spans="1:26" ht="13.5">
      <c r="A11" s="57" t="s">
        <v>36</v>
      </c>
      <c r="B11" s="18">
        <v>102740741</v>
      </c>
      <c r="C11" s="18">
        <v>0</v>
      </c>
      <c r="D11" s="58">
        <v>106970047</v>
      </c>
      <c r="E11" s="59">
        <v>105292983</v>
      </c>
      <c r="F11" s="59">
        <v>8908338</v>
      </c>
      <c r="G11" s="59">
        <v>8719097</v>
      </c>
      <c r="H11" s="59">
        <v>8825872</v>
      </c>
      <c r="I11" s="59">
        <v>26453307</v>
      </c>
      <c r="J11" s="59">
        <v>8650624</v>
      </c>
      <c r="K11" s="59">
        <v>8650624</v>
      </c>
      <c r="L11" s="59">
        <v>8650624</v>
      </c>
      <c r="M11" s="59">
        <v>25951872</v>
      </c>
      <c r="N11" s="59">
        <v>4350624</v>
      </c>
      <c r="O11" s="59">
        <v>4350624</v>
      </c>
      <c r="P11" s="59">
        <v>0</v>
      </c>
      <c r="Q11" s="59">
        <v>8701248</v>
      </c>
      <c r="R11" s="59">
        <v>0</v>
      </c>
      <c r="S11" s="59">
        <v>0</v>
      </c>
      <c r="T11" s="59">
        <v>0</v>
      </c>
      <c r="U11" s="59">
        <v>0</v>
      </c>
      <c r="V11" s="59">
        <v>61106427</v>
      </c>
      <c r="W11" s="59">
        <v>80227224</v>
      </c>
      <c r="X11" s="59">
        <v>-19120797</v>
      </c>
      <c r="Y11" s="60">
        <v>-23.83</v>
      </c>
      <c r="Z11" s="61">
        <v>105292983</v>
      </c>
    </row>
    <row r="12" spans="1:26" ht="13.5">
      <c r="A12" s="57" t="s">
        <v>37</v>
      </c>
      <c r="B12" s="18">
        <v>3527609</v>
      </c>
      <c r="C12" s="18">
        <v>0</v>
      </c>
      <c r="D12" s="58">
        <v>4583469</v>
      </c>
      <c r="E12" s="59">
        <v>4583469</v>
      </c>
      <c r="F12" s="59">
        <v>337708</v>
      </c>
      <c r="G12" s="59">
        <v>337708</v>
      </c>
      <c r="H12" s="59">
        <v>321319</v>
      </c>
      <c r="I12" s="59">
        <v>996735</v>
      </c>
      <c r="J12" s="59">
        <v>333680</v>
      </c>
      <c r="K12" s="59">
        <v>333680</v>
      </c>
      <c r="L12" s="59">
        <v>333680</v>
      </c>
      <c r="M12" s="59">
        <v>1001040</v>
      </c>
      <c r="N12" s="59">
        <v>333680</v>
      </c>
      <c r="O12" s="59">
        <v>333680</v>
      </c>
      <c r="P12" s="59">
        <v>0</v>
      </c>
      <c r="Q12" s="59">
        <v>667360</v>
      </c>
      <c r="R12" s="59">
        <v>0</v>
      </c>
      <c r="S12" s="59">
        <v>0</v>
      </c>
      <c r="T12" s="59">
        <v>0</v>
      </c>
      <c r="U12" s="59">
        <v>0</v>
      </c>
      <c r="V12" s="59">
        <v>2665135</v>
      </c>
      <c r="W12" s="59">
        <v>3437604</v>
      </c>
      <c r="X12" s="59">
        <v>-772469</v>
      </c>
      <c r="Y12" s="60">
        <v>-22.47</v>
      </c>
      <c r="Z12" s="61">
        <v>4583469</v>
      </c>
    </row>
    <row r="13" spans="1:26" ht="13.5">
      <c r="A13" s="57" t="s">
        <v>99</v>
      </c>
      <c r="B13" s="18">
        <v>42559762</v>
      </c>
      <c r="C13" s="18">
        <v>0</v>
      </c>
      <c r="D13" s="58">
        <v>61000000</v>
      </c>
      <c r="E13" s="59">
        <v>61000000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61000000</v>
      </c>
    </row>
    <row r="14" spans="1:26" ht="13.5">
      <c r="A14" s="57" t="s">
        <v>38</v>
      </c>
      <c r="B14" s="18">
        <v>23151960</v>
      </c>
      <c r="C14" s="18">
        <v>0</v>
      </c>
      <c r="D14" s="58">
        <v>315020</v>
      </c>
      <c r="E14" s="59">
        <v>20738575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20738575</v>
      </c>
    </row>
    <row r="15" spans="1:26" ht="13.5">
      <c r="A15" s="57" t="s">
        <v>39</v>
      </c>
      <c r="B15" s="18">
        <v>86352749</v>
      </c>
      <c r="C15" s="18">
        <v>0</v>
      </c>
      <c r="D15" s="58">
        <v>78260461</v>
      </c>
      <c r="E15" s="59">
        <v>74041970</v>
      </c>
      <c r="F15" s="59">
        <v>0</v>
      </c>
      <c r="G15" s="59">
        <v>0</v>
      </c>
      <c r="H15" s="59">
        <v>3512377</v>
      </c>
      <c r="I15" s="59">
        <v>3512377</v>
      </c>
      <c r="J15" s="59">
        <v>3114304</v>
      </c>
      <c r="K15" s="59">
        <v>5175807</v>
      </c>
      <c r="L15" s="59">
        <v>1052631</v>
      </c>
      <c r="M15" s="59">
        <v>9342742</v>
      </c>
      <c r="N15" s="59">
        <v>1052631</v>
      </c>
      <c r="O15" s="59">
        <v>1052631</v>
      </c>
      <c r="P15" s="59">
        <v>0</v>
      </c>
      <c r="Q15" s="59">
        <v>2105262</v>
      </c>
      <c r="R15" s="59">
        <v>0</v>
      </c>
      <c r="S15" s="59">
        <v>0</v>
      </c>
      <c r="T15" s="59">
        <v>0</v>
      </c>
      <c r="U15" s="59">
        <v>0</v>
      </c>
      <c r="V15" s="59">
        <v>14960381</v>
      </c>
      <c r="W15" s="59">
        <v>58695345</v>
      </c>
      <c r="X15" s="59">
        <v>-43734964</v>
      </c>
      <c r="Y15" s="60">
        <v>-74.51</v>
      </c>
      <c r="Z15" s="61">
        <v>74041970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70977093</v>
      </c>
      <c r="C17" s="18">
        <v>0</v>
      </c>
      <c r="D17" s="58">
        <v>83658346</v>
      </c>
      <c r="E17" s="59">
        <v>88924737</v>
      </c>
      <c r="F17" s="59">
        <v>2529912</v>
      </c>
      <c r="G17" s="59">
        <v>1235714</v>
      </c>
      <c r="H17" s="59">
        <v>5416618</v>
      </c>
      <c r="I17" s="59">
        <v>9182244</v>
      </c>
      <c r="J17" s="59">
        <v>4238589</v>
      </c>
      <c r="K17" s="59">
        <v>7868007</v>
      </c>
      <c r="L17" s="59">
        <v>5362656</v>
      </c>
      <c r="M17" s="59">
        <v>17469252</v>
      </c>
      <c r="N17" s="59">
        <v>5362656</v>
      </c>
      <c r="O17" s="59">
        <v>5362656</v>
      </c>
      <c r="P17" s="59">
        <v>0</v>
      </c>
      <c r="Q17" s="59">
        <v>10725312</v>
      </c>
      <c r="R17" s="59">
        <v>0</v>
      </c>
      <c r="S17" s="59">
        <v>0</v>
      </c>
      <c r="T17" s="59">
        <v>0</v>
      </c>
      <c r="U17" s="59">
        <v>0</v>
      </c>
      <c r="V17" s="59">
        <v>37376808</v>
      </c>
      <c r="W17" s="59">
        <v>41123403</v>
      </c>
      <c r="X17" s="59">
        <v>-3746595</v>
      </c>
      <c r="Y17" s="60">
        <v>-9.11</v>
      </c>
      <c r="Z17" s="61">
        <v>88924737</v>
      </c>
    </row>
    <row r="18" spans="1:26" ht="13.5">
      <c r="A18" s="69" t="s">
        <v>42</v>
      </c>
      <c r="B18" s="70">
        <f>SUM(B11:B17)</f>
        <v>329309914</v>
      </c>
      <c r="C18" s="70">
        <f>SUM(C11:C17)</f>
        <v>0</v>
      </c>
      <c r="D18" s="71">
        <f aca="true" t="shared" si="1" ref="D18:Z18">SUM(D11:D17)</f>
        <v>334787343</v>
      </c>
      <c r="E18" s="72">
        <f t="shared" si="1"/>
        <v>354581734</v>
      </c>
      <c r="F18" s="72">
        <f t="shared" si="1"/>
        <v>11775958</v>
      </c>
      <c r="G18" s="72">
        <f t="shared" si="1"/>
        <v>10292519</v>
      </c>
      <c r="H18" s="72">
        <f t="shared" si="1"/>
        <v>18076186</v>
      </c>
      <c r="I18" s="72">
        <f t="shared" si="1"/>
        <v>40144663</v>
      </c>
      <c r="J18" s="72">
        <f t="shared" si="1"/>
        <v>16337197</v>
      </c>
      <c r="K18" s="72">
        <f t="shared" si="1"/>
        <v>22028118</v>
      </c>
      <c r="L18" s="72">
        <f t="shared" si="1"/>
        <v>15399591</v>
      </c>
      <c r="M18" s="72">
        <f t="shared" si="1"/>
        <v>53764906</v>
      </c>
      <c r="N18" s="72">
        <f t="shared" si="1"/>
        <v>11099591</v>
      </c>
      <c r="O18" s="72">
        <f t="shared" si="1"/>
        <v>11099591</v>
      </c>
      <c r="P18" s="72">
        <f t="shared" si="1"/>
        <v>0</v>
      </c>
      <c r="Q18" s="72">
        <f t="shared" si="1"/>
        <v>22199182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116108751</v>
      </c>
      <c r="W18" s="72">
        <f t="shared" si="1"/>
        <v>183483576</v>
      </c>
      <c r="X18" s="72">
        <f t="shared" si="1"/>
        <v>-67374825</v>
      </c>
      <c r="Y18" s="66">
        <f>+IF(W18&lt;&gt;0,(X18/W18)*100,0)</f>
        <v>-36.719812458854626</v>
      </c>
      <c r="Z18" s="73">
        <f t="shared" si="1"/>
        <v>354581734</v>
      </c>
    </row>
    <row r="19" spans="1:26" ht="13.5">
      <c r="A19" s="69" t="s">
        <v>43</v>
      </c>
      <c r="B19" s="74">
        <f>+B10-B18</f>
        <v>-123623341</v>
      </c>
      <c r="C19" s="74">
        <f>+C10-C18</f>
        <v>0</v>
      </c>
      <c r="D19" s="75">
        <f aca="true" t="shared" si="2" ref="D19:Z19">+D10-D18</f>
        <v>-88870802</v>
      </c>
      <c r="E19" s="76">
        <f t="shared" si="2"/>
        <v>-123001713</v>
      </c>
      <c r="F19" s="76">
        <f t="shared" si="2"/>
        <v>23721379</v>
      </c>
      <c r="G19" s="76">
        <f t="shared" si="2"/>
        <v>13657803</v>
      </c>
      <c r="H19" s="76">
        <f t="shared" si="2"/>
        <v>-13851555</v>
      </c>
      <c r="I19" s="76">
        <f t="shared" si="2"/>
        <v>23527627</v>
      </c>
      <c r="J19" s="76">
        <f t="shared" si="2"/>
        <v>-7700711</v>
      </c>
      <c r="K19" s="76">
        <f t="shared" si="2"/>
        <v>-22058830</v>
      </c>
      <c r="L19" s="76">
        <f t="shared" si="2"/>
        <v>7578034</v>
      </c>
      <c r="M19" s="76">
        <f t="shared" si="2"/>
        <v>-22181507</v>
      </c>
      <c r="N19" s="76">
        <f t="shared" si="2"/>
        <v>-6581966</v>
      </c>
      <c r="O19" s="76">
        <f t="shared" si="2"/>
        <v>-6581966</v>
      </c>
      <c r="P19" s="76">
        <f t="shared" si="2"/>
        <v>0</v>
      </c>
      <c r="Q19" s="76">
        <f t="shared" si="2"/>
        <v>-13163932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-11817812</v>
      </c>
      <c r="W19" s="76">
        <f>IF(E10=E18,0,W10-W18)</f>
        <v>-34675477</v>
      </c>
      <c r="X19" s="76">
        <f t="shared" si="2"/>
        <v>22857665</v>
      </c>
      <c r="Y19" s="77">
        <f>+IF(W19&lt;&gt;0,(X19/W19)*100,0)</f>
        <v>-65.91881922777876</v>
      </c>
      <c r="Z19" s="78">
        <f t="shared" si="2"/>
        <v>-123001713</v>
      </c>
    </row>
    <row r="20" spans="1:26" ht="13.5">
      <c r="A20" s="57" t="s">
        <v>44</v>
      </c>
      <c r="B20" s="18">
        <v>35544380</v>
      </c>
      <c r="C20" s="18">
        <v>0</v>
      </c>
      <c r="D20" s="58">
        <v>57533000</v>
      </c>
      <c r="E20" s="59">
        <v>57533000</v>
      </c>
      <c r="F20" s="59">
        <v>20863000</v>
      </c>
      <c r="G20" s="59">
        <v>0</v>
      </c>
      <c r="H20" s="59">
        <v>0</v>
      </c>
      <c r="I20" s="59">
        <v>20863000</v>
      </c>
      <c r="J20" s="59">
        <v>8718000</v>
      </c>
      <c r="K20" s="59">
        <v>10978000</v>
      </c>
      <c r="L20" s="59">
        <v>0</v>
      </c>
      <c r="M20" s="59">
        <v>19696000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40559000</v>
      </c>
      <c r="W20" s="59">
        <v>43149753</v>
      </c>
      <c r="X20" s="59">
        <v>-2590753</v>
      </c>
      <c r="Y20" s="60">
        <v>-6</v>
      </c>
      <c r="Z20" s="61">
        <v>57533000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-88078961</v>
      </c>
      <c r="C22" s="85">
        <f>SUM(C19:C21)</f>
        <v>0</v>
      </c>
      <c r="D22" s="86">
        <f aca="true" t="shared" si="3" ref="D22:Z22">SUM(D19:D21)</f>
        <v>-31337802</v>
      </c>
      <c r="E22" s="87">
        <f t="shared" si="3"/>
        <v>-65468713</v>
      </c>
      <c r="F22" s="87">
        <f t="shared" si="3"/>
        <v>44584379</v>
      </c>
      <c r="G22" s="87">
        <f t="shared" si="3"/>
        <v>13657803</v>
      </c>
      <c r="H22" s="87">
        <f t="shared" si="3"/>
        <v>-13851555</v>
      </c>
      <c r="I22" s="87">
        <f t="shared" si="3"/>
        <v>44390627</v>
      </c>
      <c r="J22" s="87">
        <f t="shared" si="3"/>
        <v>1017289</v>
      </c>
      <c r="K22" s="87">
        <f t="shared" si="3"/>
        <v>-11080830</v>
      </c>
      <c r="L22" s="87">
        <f t="shared" si="3"/>
        <v>7578034</v>
      </c>
      <c r="M22" s="87">
        <f t="shared" si="3"/>
        <v>-2485507</v>
      </c>
      <c r="N22" s="87">
        <f t="shared" si="3"/>
        <v>-6581966</v>
      </c>
      <c r="O22" s="87">
        <f t="shared" si="3"/>
        <v>-6581966</v>
      </c>
      <c r="P22" s="87">
        <f t="shared" si="3"/>
        <v>0</v>
      </c>
      <c r="Q22" s="87">
        <f t="shared" si="3"/>
        <v>-13163932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28741188</v>
      </c>
      <c r="W22" s="87">
        <f t="shared" si="3"/>
        <v>8474276</v>
      </c>
      <c r="X22" s="87">
        <f t="shared" si="3"/>
        <v>20266912</v>
      </c>
      <c r="Y22" s="88">
        <f>+IF(W22&lt;&gt;0,(X22/W22)*100,0)</f>
        <v>239.15803544751196</v>
      </c>
      <c r="Z22" s="89">
        <f t="shared" si="3"/>
        <v>-65468713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-88078961</v>
      </c>
      <c r="C24" s="74">
        <f>SUM(C22:C23)</f>
        <v>0</v>
      </c>
      <c r="D24" s="75">
        <f aca="true" t="shared" si="4" ref="D24:Z24">SUM(D22:D23)</f>
        <v>-31337802</v>
      </c>
      <c r="E24" s="76">
        <f t="shared" si="4"/>
        <v>-65468713</v>
      </c>
      <c r="F24" s="76">
        <f t="shared" si="4"/>
        <v>44584379</v>
      </c>
      <c r="G24" s="76">
        <f t="shared" si="4"/>
        <v>13657803</v>
      </c>
      <c r="H24" s="76">
        <f t="shared" si="4"/>
        <v>-13851555</v>
      </c>
      <c r="I24" s="76">
        <f t="shared" si="4"/>
        <v>44390627</v>
      </c>
      <c r="J24" s="76">
        <f t="shared" si="4"/>
        <v>1017289</v>
      </c>
      <c r="K24" s="76">
        <f t="shared" si="4"/>
        <v>-11080830</v>
      </c>
      <c r="L24" s="76">
        <f t="shared" si="4"/>
        <v>7578034</v>
      </c>
      <c r="M24" s="76">
        <f t="shared" si="4"/>
        <v>-2485507</v>
      </c>
      <c r="N24" s="76">
        <f t="shared" si="4"/>
        <v>-6581966</v>
      </c>
      <c r="O24" s="76">
        <f t="shared" si="4"/>
        <v>-6581966</v>
      </c>
      <c r="P24" s="76">
        <f t="shared" si="4"/>
        <v>0</v>
      </c>
      <c r="Q24" s="76">
        <f t="shared" si="4"/>
        <v>-13163932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28741188</v>
      </c>
      <c r="W24" s="76">
        <f t="shared" si="4"/>
        <v>8474276</v>
      </c>
      <c r="X24" s="76">
        <f t="shared" si="4"/>
        <v>20266912</v>
      </c>
      <c r="Y24" s="77">
        <f>+IF(W24&lt;&gt;0,(X24/W24)*100,0)</f>
        <v>239.15803544751196</v>
      </c>
      <c r="Z24" s="78">
        <f t="shared" si="4"/>
        <v>-65468713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13741329</v>
      </c>
      <c r="C27" s="21">
        <v>0</v>
      </c>
      <c r="D27" s="98">
        <v>57533000</v>
      </c>
      <c r="E27" s="99">
        <v>57533000</v>
      </c>
      <c r="F27" s="99">
        <v>1707629</v>
      </c>
      <c r="G27" s="99">
        <v>6187220</v>
      </c>
      <c r="H27" s="99">
        <v>3601995</v>
      </c>
      <c r="I27" s="99">
        <v>11496844</v>
      </c>
      <c r="J27" s="99">
        <v>1056469</v>
      </c>
      <c r="K27" s="99">
        <v>4686614</v>
      </c>
      <c r="L27" s="99">
        <v>6699769</v>
      </c>
      <c r="M27" s="99">
        <v>12442852</v>
      </c>
      <c r="N27" s="99">
        <v>755071</v>
      </c>
      <c r="O27" s="99">
        <v>0</v>
      </c>
      <c r="P27" s="99">
        <v>526924</v>
      </c>
      <c r="Q27" s="99">
        <v>1281995</v>
      </c>
      <c r="R27" s="99">
        <v>0</v>
      </c>
      <c r="S27" s="99">
        <v>0</v>
      </c>
      <c r="T27" s="99">
        <v>0</v>
      </c>
      <c r="U27" s="99">
        <v>0</v>
      </c>
      <c r="V27" s="99">
        <v>25221691</v>
      </c>
      <c r="W27" s="99">
        <v>43149750</v>
      </c>
      <c r="X27" s="99">
        <v>-17928059</v>
      </c>
      <c r="Y27" s="100">
        <v>-41.55</v>
      </c>
      <c r="Z27" s="101">
        <v>57533000</v>
      </c>
    </row>
    <row r="28" spans="1:26" ht="13.5">
      <c r="A28" s="102" t="s">
        <v>44</v>
      </c>
      <c r="B28" s="18">
        <v>13741329</v>
      </c>
      <c r="C28" s="18">
        <v>0</v>
      </c>
      <c r="D28" s="58">
        <v>57533000</v>
      </c>
      <c r="E28" s="59">
        <v>57533000</v>
      </c>
      <c r="F28" s="59">
        <v>1707629</v>
      </c>
      <c r="G28" s="59">
        <v>6187220</v>
      </c>
      <c r="H28" s="59">
        <v>3601995</v>
      </c>
      <c r="I28" s="59">
        <v>11496844</v>
      </c>
      <c r="J28" s="59">
        <v>1056469</v>
      </c>
      <c r="K28" s="59">
        <v>4686614</v>
      </c>
      <c r="L28" s="59">
        <v>6699769</v>
      </c>
      <c r="M28" s="59">
        <v>12442852</v>
      </c>
      <c r="N28" s="59">
        <v>755071</v>
      </c>
      <c r="O28" s="59">
        <v>0</v>
      </c>
      <c r="P28" s="59">
        <v>526924</v>
      </c>
      <c r="Q28" s="59">
        <v>1281995</v>
      </c>
      <c r="R28" s="59">
        <v>0</v>
      </c>
      <c r="S28" s="59">
        <v>0</v>
      </c>
      <c r="T28" s="59">
        <v>0</v>
      </c>
      <c r="U28" s="59">
        <v>0</v>
      </c>
      <c r="V28" s="59">
        <v>25221691</v>
      </c>
      <c r="W28" s="59">
        <v>43149750</v>
      </c>
      <c r="X28" s="59">
        <v>-17928059</v>
      </c>
      <c r="Y28" s="60">
        <v>-41.55</v>
      </c>
      <c r="Z28" s="61">
        <v>57533000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13741329</v>
      </c>
      <c r="C32" s="21">
        <f>SUM(C28:C31)</f>
        <v>0</v>
      </c>
      <c r="D32" s="98">
        <f aca="true" t="shared" si="5" ref="D32:Z32">SUM(D28:D31)</f>
        <v>57533000</v>
      </c>
      <c r="E32" s="99">
        <f t="shared" si="5"/>
        <v>57533000</v>
      </c>
      <c r="F32" s="99">
        <f t="shared" si="5"/>
        <v>1707629</v>
      </c>
      <c r="G32" s="99">
        <f t="shared" si="5"/>
        <v>6187220</v>
      </c>
      <c r="H32" s="99">
        <f t="shared" si="5"/>
        <v>3601995</v>
      </c>
      <c r="I32" s="99">
        <f t="shared" si="5"/>
        <v>11496844</v>
      </c>
      <c r="J32" s="99">
        <f t="shared" si="5"/>
        <v>1056469</v>
      </c>
      <c r="K32" s="99">
        <f t="shared" si="5"/>
        <v>4686614</v>
      </c>
      <c r="L32" s="99">
        <f t="shared" si="5"/>
        <v>6699769</v>
      </c>
      <c r="M32" s="99">
        <f t="shared" si="5"/>
        <v>12442852</v>
      </c>
      <c r="N32" s="99">
        <f t="shared" si="5"/>
        <v>755071</v>
      </c>
      <c r="O32" s="99">
        <f t="shared" si="5"/>
        <v>0</v>
      </c>
      <c r="P32" s="99">
        <f t="shared" si="5"/>
        <v>526924</v>
      </c>
      <c r="Q32" s="99">
        <f t="shared" si="5"/>
        <v>1281995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25221691</v>
      </c>
      <c r="W32" s="99">
        <f t="shared" si="5"/>
        <v>43149750</v>
      </c>
      <c r="X32" s="99">
        <f t="shared" si="5"/>
        <v>-17928059</v>
      </c>
      <c r="Y32" s="100">
        <f>+IF(W32&lt;&gt;0,(X32/W32)*100,0)</f>
        <v>-41.5484655183402</v>
      </c>
      <c r="Z32" s="101">
        <f t="shared" si="5"/>
        <v>57533000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37860605</v>
      </c>
      <c r="C35" s="18">
        <v>0</v>
      </c>
      <c r="D35" s="58">
        <v>73204812</v>
      </c>
      <c r="E35" s="59">
        <v>5284829</v>
      </c>
      <c r="F35" s="59">
        <v>90782469</v>
      </c>
      <c r="G35" s="59">
        <v>90782469</v>
      </c>
      <c r="H35" s="59">
        <v>90782469</v>
      </c>
      <c r="I35" s="59">
        <v>90782469</v>
      </c>
      <c r="J35" s="59">
        <v>90782469</v>
      </c>
      <c r="K35" s="59">
        <v>90782469</v>
      </c>
      <c r="L35" s="59">
        <v>90782469</v>
      </c>
      <c r="M35" s="59">
        <v>90782469</v>
      </c>
      <c r="N35" s="59">
        <v>90782469</v>
      </c>
      <c r="O35" s="59">
        <v>90782469</v>
      </c>
      <c r="P35" s="59">
        <v>90782469</v>
      </c>
      <c r="Q35" s="59">
        <v>90782469</v>
      </c>
      <c r="R35" s="59">
        <v>0</v>
      </c>
      <c r="S35" s="59">
        <v>0</v>
      </c>
      <c r="T35" s="59">
        <v>0</v>
      </c>
      <c r="U35" s="59">
        <v>0</v>
      </c>
      <c r="V35" s="59">
        <v>90782469</v>
      </c>
      <c r="W35" s="59">
        <v>3963622</v>
      </c>
      <c r="X35" s="59">
        <v>86818847</v>
      </c>
      <c r="Y35" s="60">
        <v>2190.39</v>
      </c>
      <c r="Z35" s="61">
        <v>5284829</v>
      </c>
    </row>
    <row r="36" spans="1:26" ht="13.5">
      <c r="A36" s="57" t="s">
        <v>53</v>
      </c>
      <c r="B36" s="18">
        <v>930049151</v>
      </c>
      <c r="C36" s="18">
        <v>0</v>
      </c>
      <c r="D36" s="58">
        <v>1195961000</v>
      </c>
      <c r="E36" s="59">
        <v>930049151</v>
      </c>
      <c r="F36" s="59">
        <v>1082920392</v>
      </c>
      <c r="G36" s="59">
        <v>1082920392</v>
      </c>
      <c r="H36" s="59">
        <v>1082920392</v>
      </c>
      <c r="I36" s="59">
        <v>1082920392</v>
      </c>
      <c r="J36" s="59">
        <v>1082920392</v>
      </c>
      <c r="K36" s="59">
        <v>1082920392</v>
      </c>
      <c r="L36" s="59">
        <v>1082920392</v>
      </c>
      <c r="M36" s="59">
        <v>1082920392</v>
      </c>
      <c r="N36" s="59">
        <v>1082920392</v>
      </c>
      <c r="O36" s="59">
        <v>1082920392</v>
      </c>
      <c r="P36" s="59">
        <v>1082920392</v>
      </c>
      <c r="Q36" s="59">
        <v>1082920392</v>
      </c>
      <c r="R36" s="59">
        <v>0</v>
      </c>
      <c r="S36" s="59">
        <v>0</v>
      </c>
      <c r="T36" s="59">
        <v>0</v>
      </c>
      <c r="U36" s="59">
        <v>0</v>
      </c>
      <c r="V36" s="59">
        <v>1082920392</v>
      </c>
      <c r="W36" s="59">
        <v>697536863</v>
      </c>
      <c r="X36" s="59">
        <v>385383529</v>
      </c>
      <c r="Y36" s="60">
        <v>55.25</v>
      </c>
      <c r="Z36" s="61">
        <v>930049151</v>
      </c>
    </row>
    <row r="37" spans="1:26" ht="13.5">
      <c r="A37" s="57" t="s">
        <v>54</v>
      </c>
      <c r="B37" s="18">
        <v>311931543</v>
      </c>
      <c r="C37" s="18">
        <v>0</v>
      </c>
      <c r="D37" s="58">
        <v>214303000</v>
      </c>
      <c r="E37" s="59">
        <v>308802070</v>
      </c>
      <c r="F37" s="59">
        <v>150642294</v>
      </c>
      <c r="G37" s="59">
        <v>150642294</v>
      </c>
      <c r="H37" s="59">
        <v>150642294</v>
      </c>
      <c r="I37" s="59">
        <v>150642294</v>
      </c>
      <c r="J37" s="59">
        <v>150642294</v>
      </c>
      <c r="K37" s="59">
        <v>150642294</v>
      </c>
      <c r="L37" s="59">
        <v>150642294</v>
      </c>
      <c r="M37" s="59">
        <v>150642294</v>
      </c>
      <c r="N37" s="59">
        <v>150642294</v>
      </c>
      <c r="O37" s="59">
        <v>150642294</v>
      </c>
      <c r="P37" s="59">
        <v>150642294</v>
      </c>
      <c r="Q37" s="59">
        <v>150642294</v>
      </c>
      <c r="R37" s="59">
        <v>0</v>
      </c>
      <c r="S37" s="59">
        <v>0</v>
      </c>
      <c r="T37" s="59">
        <v>0</v>
      </c>
      <c r="U37" s="59">
        <v>0</v>
      </c>
      <c r="V37" s="59">
        <v>150642294</v>
      </c>
      <c r="W37" s="59">
        <v>231601553</v>
      </c>
      <c r="X37" s="59">
        <v>-80959259</v>
      </c>
      <c r="Y37" s="60">
        <v>-34.96</v>
      </c>
      <c r="Z37" s="61">
        <v>308802070</v>
      </c>
    </row>
    <row r="38" spans="1:26" ht="13.5">
      <c r="A38" s="57" t="s">
        <v>55</v>
      </c>
      <c r="B38" s="18">
        <v>24646237</v>
      </c>
      <c r="C38" s="18">
        <v>0</v>
      </c>
      <c r="D38" s="58">
        <v>8906000</v>
      </c>
      <c r="E38" s="59">
        <v>24646237</v>
      </c>
      <c r="F38" s="59">
        <v>20886821</v>
      </c>
      <c r="G38" s="59">
        <v>20886821</v>
      </c>
      <c r="H38" s="59">
        <v>20886821</v>
      </c>
      <c r="I38" s="59">
        <v>20886821</v>
      </c>
      <c r="J38" s="59">
        <v>20886821</v>
      </c>
      <c r="K38" s="59">
        <v>20886821</v>
      </c>
      <c r="L38" s="59">
        <v>20886821</v>
      </c>
      <c r="M38" s="59">
        <v>20886821</v>
      </c>
      <c r="N38" s="59">
        <v>20886821</v>
      </c>
      <c r="O38" s="59">
        <v>20886821</v>
      </c>
      <c r="P38" s="59">
        <v>20886821</v>
      </c>
      <c r="Q38" s="59">
        <v>20886821</v>
      </c>
      <c r="R38" s="59">
        <v>0</v>
      </c>
      <c r="S38" s="59">
        <v>0</v>
      </c>
      <c r="T38" s="59">
        <v>0</v>
      </c>
      <c r="U38" s="59">
        <v>0</v>
      </c>
      <c r="V38" s="59">
        <v>20886821</v>
      </c>
      <c r="W38" s="59">
        <v>18484678</v>
      </c>
      <c r="X38" s="59">
        <v>2402143</v>
      </c>
      <c r="Y38" s="60">
        <v>13</v>
      </c>
      <c r="Z38" s="61">
        <v>24646237</v>
      </c>
    </row>
    <row r="39" spans="1:26" ht="13.5">
      <c r="A39" s="57" t="s">
        <v>56</v>
      </c>
      <c r="B39" s="18">
        <v>631331976</v>
      </c>
      <c r="C39" s="18">
        <v>0</v>
      </c>
      <c r="D39" s="58">
        <v>1045956812</v>
      </c>
      <c r="E39" s="59">
        <v>601885673</v>
      </c>
      <c r="F39" s="59">
        <v>1002173746</v>
      </c>
      <c r="G39" s="59">
        <v>1002173746</v>
      </c>
      <c r="H39" s="59">
        <v>1002173746</v>
      </c>
      <c r="I39" s="59">
        <v>1002173746</v>
      </c>
      <c r="J39" s="59">
        <v>1002173746</v>
      </c>
      <c r="K39" s="59">
        <v>1002173746</v>
      </c>
      <c r="L39" s="59">
        <v>1002173746</v>
      </c>
      <c r="M39" s="59">
        <v>1002173746</v>
      </c>
      <c r="N39" s="59">
        <v>1002173746</v>
      </c>
      <c r="O39" s="59">
        <v>1002173746</v>
      </c>
      <c r="P39" s="59">
        <v>1002173746</v>
      </c>
      <c r="Q39" s="59">
        <v>1002173746</v>
      </c>
      <c r="R39" s="59">
        <v>0</v>
      </c>
      <c r="S39" s="59">
        <v>0</v>
      </c>
      <c r="T39" s="59">
        <v>0</v>
      </c>
      <c r="U39" s="59">
        <v>0</v>
      </c>
      <c r="V39" s="59">
        <v>1002173746</v>
      </c>
      <c r="W39" s="59">
        <v>451414255</v>
      </c>
      <c r="X39" s="59">
        <v>550759491</v>
      </c>
      <c r="Y39" s="60">
        <v>122.01</v>
      </c>
      <c r="Z39" s="61">
        <v>601885673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31008953</v>
      </c>
      <c r="C42" s="18">
        <v>0</v>
      </c>
      <c r="D42" s="58">
        <v>5759000</v>
      </c>
      <c r="E42" s="59">
        <v>-28974523</v>
      </c>
      <c r="F42" s="59">
        <v>34203515</v>
      </c>
      <c r="G42" s="59">
        <v>-5854136</v>
      </c>
      <c r="H42" s="59">
        <v>-3610669</v>
      </c>
      <c r="I42" s="59">
        <v>24738710</v>
      </c>
      <c r="J42" s="59">
        <v>5264113</v>
      </c>
      <c r="K42" s="59">
        <v>-3903836</v>
      </c>
      <c r="L42" s="59">
        <v>17673509</v>
      </c>
      <c r="M42" s="59">
        <v>19033786</v>
      </c>
      <c r="N42" s="59">
        <v>-758633</v>
      </c>
      <c r="O42" s="59">
        <v>5649017</v>
      </c>
      <c r="P42" s="59">
        <v>18565312</v>
      </c>
      <c r="Q42" s="59">
        <v>23455696</v>
      </c>
      <c r="R42" s="59">
        <v>0</v>
      </c>
      <c r="S42" s="59">
        <v>0</v>
      </c>
      <c r="T42" s="59">
        <v>0</v>
      </c>
      <c r="U42" s="59">
        <v>0</v>
      </c>
      <c r="V42" s="59">
        <v>67228192</v>
      </c>
      <c r="W42" s="59">
        <v>-47373018</v>
      </c>
      <c r="X42" s="59">
        <v>114601210</v>
      </c>
      <c r="Y42" s="60">
        <v>-241.91</v>
      </c>
      <c r="Z42" s="61">
        <v>-28974523</v>
      </c>
    </row>
    <row r="43" spans="1:26" ht="13.5">
      <c r="A43" s="57" t="s">
        <v>59</v>
      </c>
      <c r="B43" s="18">
        <v>-29679184</v>
      </c>
      <c r="C43" s="18">
        <v>0</v>
      </c>
      <c r="D43" s="58">
        <v>-57533000</v>
      </c>
      <c r="E43" s="59">
        <v>-57533000</v>
      </c>
      <c r="F43" s="59">
        <v>-6360021</v>
      </c>
      <c r="G43" s="59">
        <v>-6187220</v>
      </c>
      <c r="H43" s="59">
        <v>-3601995</v>
      </c>
      <c r="I43" s="59">
        <v>-16149236</v>
      </c>
      <c r="J43" s="59">
        <v>-1056469</v>
      </c>
      <c r="K43" s="59">
        <v>-4686614</v>
      </c>
      <c r="L43" s="59">
        <v>-6699769</v>
      </c>
      <c r="M43" s="59">
        <v>-12442852</v>
      </c>
      <c r="N43" s="59">
        <v>-755071</v>
      </c>
      <c r="O43" s="59">
        <v>0</v>
      </c>
      <c r="P43" s="59">
        <v>-526924</v>
      </c>
      <c r="Q43" s="59">
        <v>-1281995</v>
      </c>
      <c r="R43" s="59">
        <v>0</v>
      </c>
      <c r="S43" s="59">
        <v>0</v>
      </c>
      <c r="T43" s="59">
        <v>0</v>
      </c>
      <c r="U43" s="59">
        <v>0</v>
      </c>
      <c r="V43" s="59">
        <v>-29874083</v>
      </c>
      <c r="W43" s="59"/>
      <c r="X43" s="59">
        <v>-29874083</v>
      </c>
      <c r="Y43" s="60">
        <v>0</v>
      </c>
      <c r="Z43" s="61">
        <v>-57533000</v>
      </c>
    </row>
    <row r="44" spans="1:26" ht="13.5">
      <c r="A44" s="57" t="s">
        <v>60</v>
      </c>
      <c r="B44" s="18">
        <v>-179928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2062408</v>
      </c>
      <c r="C45" s="21">
        <v>0</v>
      </c>
      <c r="D45" s="98">
        <v>-51774000</v>
      </c>
      <c r="E45" s="99">
        <v>-86507523</v>
      </c>
      <c r="F45" s="99">
        <v>27843494</v>
      </c>
      <c r="G45" s="99">
        <v>15802138</v>
      </c>
      <c r="H45" s="99">
        <v>8589474</v>
      </c>
      <c r="I45" s="99">
        <v>8589474</v>
      </c>
      <c r="J45" s="99">
        <v>12797118</v>
      </c>
      <c r="K45" s="99">
        <v>4206668</v>
      </c>
      <c r="L45" s="99">
        <v>15180408</v>
      </c>
      <c r="M45" s="99">
        <v>15180408</v>
      </c>
      <c r="N45" s="99">
        <v>13666704</v>
      </c>
      <c r="O45" s="99">
        <v>19315721</v>
      </c>
      <c r="P45" s="99">
        <v>37354109</v>
      </c>
      <c r="Q45" s="99">
        <v>37354109</v>
      </c>
      <c r="R45" s="99">
        <v>0</v>
      </c>
      <c r="S45" s="99">
        <v>0</v>
      </c>
      <c r="T45" s="99">
        <v>0</v>
      </c>
      <c r="U45" s="99">
        <v>0</v>
      </c>
      <c r="V45" s="99">
        <v>37354109</v>
      </c>
      <c r="W45" s="99">
        <v>-47373018</v>
      </c>
      <c r="X45" s="99">
        <v>84727127</v>
      </c>
      <c r="Y45" s="100">
        <v>-178.85</v>
      </c>
      <c r="Z45" s="101">
        <v>-86507523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7389379</v>
      </c>
      <c r="C51" s="51">
        <v>0</v>
      </c>
      <c r="D51" s="128">
        <v>8706752</v>
      </c>
      <c r="E51" s="53">
        <v>8329693</v>
      </c>
      <c r="F51" s="53">
        <v>0</v>
      </c>
      <c r="G51" s="53">
        <v>0</v>
      </c>
      <c r="H51" s="53">
        <v>0</v>
      </c>
      <c r="I51" s="53">
        <v>8169104</v>
      </c>
      <c r="J51" s="53">
        <v>0</v>
      </c>
      <c r="K51" s="53">
        <v>0</v>
      </c>
      <c r="L51" s="53">
        <v>0</v>
      </c>
      <c r="M51" s="53">
        <v>9441186</v>
      </c>
      <c r="N51" s="53">
        <v>0</v>
      </c>
      <c r="O51" s="53">
        <v>0</v>
      </c>
      <c r="P51" s="53">
        <v>0</v>
      </c>
      <c r="Q51" s="53">
        <v>8905407</v>
      </c>
      <c r="R51" s="53">
        <v>0</v>
      </c>
      <c r="S51" s="53">
        <v>0</v>
      </c>
      <c r="T51" s="53">
        <v>0</v>
      </c>
      <c r="U51" s="53">
        <v>0</v>
      </c>
      <c r="V51" s="53">
        <v>8829155</v>
      </c>
      <c r="W51" s="53">
        <v>250333800</v>
      </c>
      <c r="X51" s="53">
        <v>310104476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67.52394545656686</v>
      </c>
      <c r="C58" s="5">
        <f>IF(C67=0,0,+(C76/C67)*100)</f>
        <v>0</v>
      </c>
      <c r="D58" s="6">
        <f aca="true" t="shared" si="6" ref="D58:Z58">IF(D67=0,0,+(D76/D67)*100)</f>
        <v>27.137267869642294</v>
      </c>
      <c r="E58" s="7">
        <f t="shared" si="6"/>
        <v>23.269185609015345</v>
      </c>
      <c r="F58" s="7">
        <f t="shared" si="6"/>
        <v>31.94732555310421</v>
      </c>
      <c r="G58" s="7">
        <f t="shared" si="6"/>
        <v>10.349566252799395</v>
      </c>
      <c r="H58" s="7">
        <f t="shared" si="6"/>
        <v>47.75260428328709</v>
      </c>
      <c r="I58" s="7">
        <f t="shared" si="6"/>
        <v>18.519989999471733</v>
      </c>
      <c r="J58" s="7">
        <f t="shared" si="6"/>
        <v>42.532703378059864</v>
      </c>
      <c r="K58" s="7">
        <f t="shared" si="6"/>
        <v>-5310.166524529826</v>
      </c>
      <c r="L58" s="7">
        <f t="shared" si="6"/>
        <v>39.25235191231848</v>
      </c>
      <c r="M58" s="7">
        <f t="shared" si="6"/>
        <v>61.14979029077089</v>
      </c>
      <c r="N58" s="7">
        <f t="shared" si="6"/>
        <v>108.98220878276365</v>
      </c>
      <c r="O58" s="7">
        <f t="shared" si="6"/>
        <v>70.47993342835083</v>
      </c>
      <c r="P58" s="7">
        <f t="shared" si="6"/>
        <v>0</v>
      </c>
      <c r="Q58" s="7">
        <f t="shared" si="6"/>
        <v>122.46151676548132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43.61835978597932</v>
      </c>
      <c r="W58" s="7">
        <f t="shared" si="6"/>
        <v>38.2242791542189</v>
      </c>
      <c r="X58" s="7">
        <f t="shared" si="6"/>
        <v>0</v>
      </c>
      <c r="Y58" s="7">
        <f t="shared" si="6"/>
        <v>0</v>
      </c>
      <c r="Z58" s="8">
        <f t="shared" si="6"/>
        <v>23.269185609015345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80.00217793347737</v>
      </c>
      <c r="E59" s="10">
        <f t="shared" si="7"/>
        <v>80.00213055439268</v>
      </c>
      <c r="F59" s="10">
        <f t="shared" si="7"/>
        <v>0</v>
      </c>
      <c r="G59" s="10">
        <f t="shared" si="7"/>
        <v>3.0769034625929064</v>
      </c>
      <c r="H59" s="10">
        <f t="shared" si="7"/>
        <v>-1272.047343238479</v>
      </c>
      <c r="I59" s="10">
        <f t="shared" si="7"/>
        <v>9.605502531534691</v>
      </c>
      <c r="J59" s="10">
        <f t="shared" si="7"/>
        <v>-1066.4429958692197</v>
      </c>
      <c r="K59" s="10">
        <f t="shared" si="7"/>
        <v>-1659.871432244793</v>
      </c>
      <c r="L59" s="10">
        <f t="shared" si="7"/>
        <v>-382.8693835791628</v>
      </c>
      <c r="M59" s="10">
        <f t="shared" si="7"/>
        <v>-970.8347906060959</v>
      </c>
      <c r="N59" s="10">
        <f t="shared" si="7"/>
        <v>-2963.447437974252</v>
      </c>
      <c r="O59" s="10">
        <f t="shared" si="7"/>
        <v>-1418.4094978259018</v>
      </c>
      <c r="P59" s="10">
        <f t="shared" si="7"/>
        <v>0</v>
      </c>
      <c r="Q59" s="10">
        <f t="shared" si="7"/>
        <v>-2894.1640378548896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53.55413281886279</v>
      </c>
      <c r="W59" s="10">
        <f t="shared" si="7"/>
        <v>86.18489302149115</v>
      </c>
      <c r="X59" s="10">
        <f t="shared" si="7"/>
        <v>0</v>
      </c>
      <c r="Y59" s="10">
        <f t="shared" si="7"/>
        <v>0</v>
      </c>
      <c r="Z59" s="11">
        <f t="shared" si="7"/>
        <v>80.00213055439268</v>
      </c>
    </row>
    <row r="60" spans="1:26" ht="13.5">
      <c r="A60" s="37" t="s">
        <v>32</v>
      </c>
      <c r="B60" s="12">
        <f t="shared" si="7"/>
        <v>65.53815376466319</v>
      </c>
      <c r="C60" s="12">
        <f t="shared" si="7"/>
        <v>0</v>
      </c>
      <c r="D60" s="3">
        <f t="shared" si="7"/>
        <v>21.9065640086337</v>
      </c>
      <c r="E60" s="13">
        <f t="shared" si="7"/>
        <v>15.690096714594299</v>
      </c>
      <c r="F60" s="13">
        <f t="shared" si="7"/>
        <v>27.183137669024916</v>
      </c>
      <c r="G60" s="13">
        <f t="shared" si="7"/>
        <v>67.18931692311304</v>
      </c>
      <c r="H60" s="13">
        <f t="shared" si="7"/>
        <v>41.85369315442558</v>
      </c>
      <c r="I60" s="13">
        <f t="shared" si="7"/>
        <v>42.212912330480506</v>
      </c>
      <c r="J60" s="13">
        <f t="shared" si="7"/>
        <v>31.783404819124122</v>
      </c>
      <c r="K60" s="13">
        <f t="shared" si="7"/>
        <v>0</v>
      </c>
      <c r="L60" s="13">
        <f t="shared" si="7"/>
        <v>29.404949641132</v>
      </c>
      <c r="M60" s="13">
        <f t="shared" si="7"/>
        <v>45.0882920049253</v>
      </c>
      <c r="N60" s="13">
        <f t="shared" si="7"/>
        <v>37.30750421843002</v>
      </c>
      <c r="O60" s="13">
        <f t="shared" si="7"/>
        <v>35.746604309896675</v>
      </c>
      <c r="P60" s="13">
        <f t="shared" si="7"/>
        <v>0</v>
      </c>
      <c r="Q60" s="13">
        <f t="shared" si="7"/>
        <v>52.08862941984187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46.07296535854372</v>
      </c>
      <c r="W60" s="13">
        <f t="shared" si="7"/>
        <v>30.820190449480055</v>
      </c>
      <c r="X60" s="13">
        <f t="shared" si="7"/>
        <v>0</v>
      </c>
      <c r="Y60" s="13">
        <f t="shared" si="7"/>
        <v>0</v>
      </c>
      <c r="Z60" s="14">
        <f t="shared" si="7"/>
        <v>15.690096714594299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50.00161190265465</v>
      </c>
      <c r="E62" s="13">
        <f t="shared" si="7"/>
        <v>49.90300758155892</v>
      </c>
      <c r="F62" s="13">
        <f t="shared" si="7"/>
        <v>21.31795652560455</v>
      </c>
      <c r="G62" s="13">
        <f t="shared" si="7"/>
        <v>193.47965089923508</v>
      </c>
      <c r="H62" s="13">
        <f t="shared" si="7"/>
        <v>79.83588984456752</v>
      </c>
      <c r="I62" s="13">
        <f t="shared" si="7"/>
        <v>54.6561169372529</v>
      </c>
      <c r="J62" s="13">
        <f t="shared" si="7"/>
        <v>67.10464104166505</v>
      </c>
      <c r="K62" s="13">
        <f t="shared" si="7"/>
        <v>0</v>
      </c>
      <c r="L62" s="13">
        <f t="shared" si="7"/>
        <v>34.64439570288499</v>
      </c>
      <c r="M62" s="13">
        <f t="shared" si="7"/>
        <v>67.05998290323187</v>
      </c>
      <c r="N62" s="13">
        <f t="shared" si="7"/>
        <v>36.42733316178483</v>
      </c>
      <c r="O62" s="13">
        <f t="shared" si="7"/>
        <v>43.4475181190815</v>
      </c>
      <c r="P62" s="13">
        <f t="shared" si="7"/>
        <v>0</v>
      </c>
      <c r="Q62" s="13">
        <f t="shared" si="7"/>
        <v>56.3651497460907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59.055398465711065</v>
      </c>
      <c r="W62" s="13">
        <f t="shared" si="7"/>
        <v>21.535734506746103</v>
      </c>
      <c r="X62" s="13">
        <f t="shared" si="7"/>
        <v>0</v>
      </c>
      <c r="Y62" s="13">
        <f t="shared" si="7"/>
        <v>0</v>
      </c>
      <c r="Z62" s="14">
        <f t="shared" si="7"/>
        <v>49.90300758155892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49.999687324297575</v>
      </c>
      <c r="E63" s="13">
        <f t="shared" si="7"/>
        <v>42.609439847446886</v>
      </c>
      <c r="F63" s="13">
        <f t="shared" si="7"/>
        <v>32.463773102524385</v>
      </c>
      <c r="G63" s="13">
        <f t="shared" si="7"/>
        <v>44.78703606805018</v>
      </c>
      <c r="H63" s="13">
        <f t="shared" si="7"/>
        <v>32.66966590412328</v>
      </c>
      <c r="I63" s="13">
        <f t="shared" si="7"/>
        <v>36.60481215736677</v>
      </c>
      <c r="J63" s="13">
        <f t="shared" si="7"/>
        <v>22.800012584090563</v>
      </c>
      <c r="K63" s="13">
        <f t="shared" si="7"/>
        <v>0</v>
      </c>
      <c r="L63" s="13">
        <f t="shared" si="7"/>
        <v>25.43617840298385</v>
      </c>
      <c r="M63" s="13">
        <f t="shared" si="7"/>
        <v>35.82170548824973</v>
      </c>
      <c r="N63" s="13">
        <f t="shared" si="7"/>
        <v>38.17403783626212</v>
      </c>
      <c r="O63" s="13">
        <f t="shared" si="7"/>
        <v>29.64189345751082</v>
      </c>
      <c r="P63" s="13">
        <f t="shared" si="7"/>
        <v>0</v>
      </c>
      <c r="Q63" s="13">
        <f t="shared" si="7"/>
        <v>48.82492319881603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39.37402059854515</v>
      </c>
      <c r="W63" s="13">
        <f t="shared" si="7"/>
        <v>42.24063976859724</v>
      </c>
      <c r="X63" s="13">
        <f t="shared" si="7"/>
        <v>0</v>
      </c>
      <c r="Y63" s="13">
        <f t="shared" si="7"/>
        <v>0</v>
      </c>
      <c r="Z63" s="14">
        <f t="shared" si="7"/>
        <v>42.609439847446886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49.999124219161764</v>
      </c>
      <c r="E64" s="13">
        <f t="shared" si="7"/>
        <v>42.63797212585774</v>
      </c>
      <c r="F64" s="13">
        <f t="shared" si="7"/>
        <v>32.99006656468436</v>
      </c>
      <c r="G64" s="13">
        <f t="shared" si="7"/>
        <v>43.52108372171147</v>
      </c>
      <c r="H64" s="13">
        <f t="shared" si="7"/>
        <v>33.00110376073689</v>
      </c>
      <c r="I64" s="13">
        <f t="shared" si="7"/>
        <v>36.555189485657344</v>
      </c>
      <c r="J64" s="13">
        <f t="shared" si="7"/>
        <v>23.073783160209864</v>
      </c>
      <c r="K64" s="13">
        <f t="shared" si="7"/>
        <v>0</v>
      </c>
      <c r="L64" s="13">
        <f t="shared" si="7"/>
        <v>25.62396966699637</v>
      </c>
      <c r="M64" s="13">
        <f t="shared" si="7"/>
        <v>36.171011629470215</v>
      </c>
      <c r="N64" s="13">
        <f t="shared" si="7"/>
        <v>37.66722304648862</v>
      </c>
      <c r="O64" s="13">
        <f t="shared" si="7"/>
        <v>30.563489119683478</v>
      </c>
      <c r="P64" s="13">
        <f t="shared" si="7"/>
        <v>0</v>
      </c>
      <c r="Q64" s="13">
        <f t="shared" si="7"/>
        <v>49.03607195845697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39.52868812645244</v>
      </c>
      <c r="W64" s="13">
        <f t="shared" si="7"/>
        <v>43.14394970788728</v>
      </c>
      <c r="X64" s="13">
        <f t="shared" si="7"/>
        <v>0</v>
      </c>
      <c r="Y64" s="13">
        <f t="shared" si="7"/>
        <v>0</v>
      </c>
      <c r="Z64" s="14">
        <f t="shared" si="7"/>
        <v>42.63797212585774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327549.2183560262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>
        <v>121562205</v>
      </c>
      <c r="C67" s="23"/>
      <c r="D67" s="24">
        <v>155269868</v>
      </c>
      <c r="E67" s="25">
        <v>138766627</v>
      </c>
      <c r="F67" s="25">
        <v>5462307</v>
      </c>
      <c r="G67" s="25">
        <v>23597501</v>
      </c>
      <c r="H67" s="25">
        <v>4086441</v>
      </c>
      <c r="I67" s="25">
        <v>33146249</v>
      </c>
      <c r="J67" s="25">
        <v>8235082</v>
      </c>
      <c r="K67" s="25">
        <v>-44558</v>
      </c>
      <c r="L67" s="25">
        <v>3928399</v>
      </c>
      <c r="M67" s="25">
        <v>12118923</v>
      </c>
      <c r="N67" s="25">
        <v>3928399</v>
      </c>
      <c r="O67" s="25">
        <v>3928399</v>
      </c>
      <c r="P67" s="25"/>
      <c r="Q67" s="25">
        <v>7856798</v>
      </c>
      <c r="R67" s="25"/>
      <c r="S67" s="25"/>
      <c r="T67" s="25"/>
      <c r="U67" s="25"/>
      <c r="V67" s="25">
        <v>53121970</v>
      </c>
      <c r="W67" s="25">
        <v>63356062</v>
      </c>
      <c r="X67" s="25"/>
      <c r="Y67" s="24"/>
      <c r="Z67" s="26">
        <v>138766627</v>
      </c>
    </row>
    <row r="68" spans="1:26" ht="13.5" hidden="1">
      <c r="A68" s="36" t="s">
        <v>31</v>
      </c>
      <c r="B68" s="18">
        <v>16134160</v>
      </c>
      <c r="C68" s="18"/>
      <c r="D68" s="19">
        <v>18439498</v>
      </c>
      <c r="E68" s="20">
        <v>19262592</v>
      </c>
      <c r="F68" s="20"/>
      <c r="G68" s="20">
        <v>19844204</v>
      </c>
      <c r="H68" s="20">
        <v>-59565</v>
      </c>
      <c r="I68" s="20">
        <v>19784639</v>
      </c>
      <c r="J68" s="20">
        <v>-156629</v>
      </c>
      <c r="K68" s="20">
        <v>-58335</v>
      </c>
      <c r="L68" s="20">
        <v>-93832</v>
      </c>
      <c r="M68" s="20">
        <v>-308796</v>
      </c>
      <c r="N68" s="20">
        <v>-93832</v>
      </c>
      <c r="O68" s="20">
        <v>-93832</v>
      </c>
      <c r="P68" s="20"/>
      <c r="Q68" s="20">
        <v>-187664</v>
      </c>
      <c r="R68" s="20"/>
      <c r="S68" s="20"/>
      <c r="T68" s="20"/>
      <c r="U68" s="20"/>
      <c r="V68" s="20">
        <v>19288179</v>
      </c>
      <c r="W68" s="20">
        <v>13410544</v>
      </c>
      <c r="X68" s="20"/>
      <c r="Y68" s="19"/>
      <c r="Z68" s="22">
        <v>19262592</v>
      </c>
    </row>
    <row r="69" spans="1:26" ht="13.5" hidden="1">
      <c r="A69" s="37" t="s">
        <v>32</v>
      </c>
      <c r="B69" s="18">
        <v>105424079</v>
      </c>
      <c r="C69" s="18"/>
      <c r="D69" s="19">
        <v>125003629</v>
      </c>
      <c r="E69" s="20">
        <v>107579834</v>
      </c>
      <c r="F69" s="20">
        <v>4462064</v>
      </c>
      <c r="G69" s="20">
        <v>2726106</v>
      </c>
      <c r="H69" s="20">
        <v>2852047</v>
      </c>
      <c r="I69" s="20">
        <v>10040217</v>
      </c>
      <c r="J69" s="20">
        <v>5764782</v>
      </c>
      <c r="K69" s="20"/>
      <c r="L69" s="20">
        <v>4022231</v>
      </c>
      <c r="M69" s="20">
        <v>9787013</v>
      </c>
      <c r="N69" s="20">
        <v>4022231</v>
      </c>
      <c r="O69" s="20">
        <v>4022231</v>
      </c>
      <c r="P69" s="20"/>
      <c r="Q69" s="20">
        <v>8044462</v>
      </c>
      <c r="R69" s="20"/>
      <c r="S69" s="20"/>
      <c r="T69" s="20"/>
      <c r="U69" s="20"/>
      <c r="V69" s="20">
        <v>27871692</v>
      </c>
      <c r="W69" s="20">
        <v>41075460</v>
      </c>
      <c r="X69" s="20"/>
      <c r="Y69" s="19"/>
      <c r="Z69" s="22">
        <v>107579834</v>
      </c>
    </row>
    <row r="70" spans="1:26" ht="13.5" hidden="1">
      <c r="A70" s="38" t="s">
        <v>106</v>
      </c>
      <c r="B70" s="18">
        <v>58977652</v>
      </c>
      <c r="C70" s="18"/>
      <c r="D70" s="19">
        <v>70236353</v>
      </c>
      <c r="E70" s="20">
        <v>70236353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>
        <v>70236353</v>
      </c>
    </row>
    <row r="71" spans="1:26" ht="13.5" hidden="1">
      <c r="A71" s="38" t="s">
        <v>107</v>
      </c>
      <c r="B71" s="18">
        <v>25206711</v>
      </c>
      <c r="C71" s="18"/>
      <c r="D71" s="19">
        <v>30647012</v>
      </c>
      <c r="E71" s="20">
        <v>13225776</v>
      </c>
      <c r="F71" s="20">
        <v>2159616</v>
      </c>
      <c r="G71" s="20">
        <v>419134</v>
      </c>
      <c r="H71" s="20">
        <v>548534</v>
      </c>
      <c r="I71" s="20">
        <v>3127284</v>
      </c>
      <c r="J71" s="20">
        <v>1156917</v>
      </c>
      <c r="K71" s="20"/>
      <c r="L71" s="20">
        <v>1713801</v>
      </c>
      <c r="M71" s="20">
        <v>2870718</v>
      </c>
      <c r="N71" s="20">
        <v>1713801</v>
      </c>
      <c r="O71" s="20">
        <v>1713801</v>
      </c>
      <c r="P71" s="20"/>
      <c r="Q71" s="20">
        <v>3427602</v>
      </c>
      <c r="R71" s="20"/>
      <c r="S71" s="20"/>
      <c r="T71" s="20"/>
      <c r="U71" s="20"/>
      <c r="V71" s="20">
        <v>9425604</v>
      </c>
      <c r="W71" s="20">
        <v>22985262</v>
      </c>
      <c r="X71" s="20"/>
      <c r="Y71" s="19"/>
      <c r="Z71" s="22">
        <v>13225776</v>
      </c>
    </row>
    <row r="72" spans="1:26" ht="13.5" hidden="1">
      <c r="A72" s="38" t="s">
        <v>108</v>
      </c>
      <c r="B72" s="18">
        <v>12286690</v>
      </c>
      <c r="C72" s="18"/>
      <c r="D72" s="19">
        <v>14072088</v>
      </c>
      <c r="E72" s="20">
        <v>13950289</v>
      </c>
      <c r="F72" s="20">
        <v>1336921</v>
      </c>
      <c r="G72" s="20">
        <v>1318674</v>
      </c>
      <c r="H72" s="20">
        <v>1335006</v>
      </c>
      <c r="I72" s="20">
        <v>3990601</v>
      </c>
      <c r="J72" s="20">
        <v>2670038</v>
      </c>
      <c r="K72" s="20"/>
      <c r="L72" s="20">
        <v>1337870</v>
      </c>
      <c r="M72" s="20">
        <v>4007908</v>
      </c>
      <c r="N72" s="20">
        <v>1337870</v>
      </c>
      <c r="O72" s="20">
        <v>1337870</v>
      </c>
      <c r="P72" s="20"/>
      <c r="Q72" s="20">
        <v>2675740</v>
      </c>
      <c r="R72" s="20"/>
      <c r="S72" s="20"/>
      <c r="T72" s="20"/>
      <c r="U72" s="20"/>
      <c r="V72" s="20">
        <v>10674249</v>
      </c>
      <c r="W72" s="20">
        <v>10554066</v>
      </c>
      <c r="X72" s="20"/>
      <c r="Y72" s="19"/>
      <c r="Z72" s="22">
        <v>13950289</v>
      </c>
    </row>
    <row r="73" spans="1:26" ht="13.5" hidden="1">
      <c r="A73" s="38" t="s">
        <v>109</v>
      </c>
      <c r="B73" s="18">
        <v>8953026</v>
      </c>
      <c r="C73" s="18"/>
      <c r="D73" s="19">
        <v>10048176</v>
      </c>
      <c r="E73" s="20">
        <v>10167416</v>
      </c>
      <c r="F73" s="20">
        <v>965527</v>
      </c>
      <c r="G73" s="20">
        <v>988298</v>
      </c>
      <c r="H73" s="20">
        <v>968507</v>
      </c>
      <c r="I73" s="20">
        <v>2922332</v>
      </c>
      <c r="J73" s="20">
        <v>1937827</v>
      </c>
      <c r="K73" s="20"/>
      <c r="L73" s="20">
        <v>970560</v>
      </c>
      <c r="M73" s="20">
        <v>2908387</v>
      </c>
      <c r="N73" s="20">
        <v>970560</v>
      </c>
      <c r="O73" s="20">
        <v>970560</v>
      </c>
      <c r="P73" s="20"/>
      <c r="Q73" s="20">
        <v>1941120</v>
      </c>
      <c r="R73" s="20"/>
      <c r="S73" s="20"/>
      <c r="T73" s="20"/>
      <c r="U73" s="20"/>
      <c r="V73" s="20">
        <v>7771839</v>
      </c>
      <c r="W73" s="20">
        <v>7536132</v>
      </c>
      <c r="X73" s="20"/>
      <c r="Y73" s="19"/>
      <c r="Z73" s="22">
        <v>10167416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3966</v>
      </c>
      <c r="C75" s="27"/>
      <c r="D75" s="28">
        <v>11826741</v>
      </c>
      <c r="E75" s="29">
        <v>11924201</v>
      </c>
      <c r="F75" s="29">
        <v>1000243</v>
      </c>
      <c r="G75" s="29">
        <v>1027191</v>
      </c>
      <c r="H75" s="29">
        <v>1293959</v>
      </c>
      <c r="I75" s="29">
        <v>3321393</v>
      </c>
      <c r="J75" s="29">
        <v>2626929</v>
      </c>
      <c r="K75" s="29">
        <v>13777</v>
      </c>
      <c r="L75" s="29"/>
      <c r="M75" s="29">
        <v>2640706</v>
      </c>
      <c r="N75" s="29"/>
      <c r="O75" s="29"/>
      <c r="P75" s="29"/>
      <c r="Q75" s="29"/>
      <c r="R75" s="29"/>
      <c r="S75" s="29"/>
      <c r="T75" s="29"/>
      <c r="U75" s="29"/>
      <c r="V75" s="29">
        <v>5962099</v>
      </c>
      <c r="W75" s="29">
        <v>8870058</v>
      </c>
      <c r="X75" s="29"/>
      <c r="Y75" s="28"/>
      <c r="Z75" s="30">
        <v>11924201</v>
      </c>
    </row>
    <row r="76" spans="1:26" ht="13.5" hidden="1">
      <c r="A76" s="41" t="s">
        <v>113</v>
      </c>
      <c r="B76" s="31">
        <v>82083597</v>
      </c>
      <c r="C76" s="31"/>
      <c r="D76" s="32">
        <v>42136000</v>
      </c>
      <c r="E76" s="33">
        <v>32289864</v>
      </c>
      <c r="F76" s="33">
        <v>1745061</v>
      </c>
      <c r="G76" s="33">
        <v>2442239</v>
      </c>
      <c r="H76" s="33">
        <v>1951382</v>
      </c>
      <c r="I76" s="33">
        <v>6138682</v>
      </c>
      <c r="J76" s="33">
        <v>3502603</v>
      </c>
      <c r="K76" s="33">
        <v>2366104</v>
      </c>
      <c r="L76" s="33">
        <v>1541989</v>
      </c>
      <c r="M76" s="33">
        <v>7410696</v>
      </c>
      <c r="N76" s="33">
        <v>4281256</v>
      </c>
      <c r="O76" s="33">
        <v>2768733</v>
      </c>
      <c r="P76" s="33">
        <v>2571565</v>
      </c>
      <c r="Q76" s="33">
        <v>9621554</v>
      </c>
      <c r="R76" s="33"/>
      <c r="S76" s="33"/>
      <c r="T76" s="33"/>
      <c r="U76" s="33"/>
      <c r="V76" s="33">
        <v>23170932</v>
      </c>
      <c r="W76" s="33">
        <v>24217398</v>
      </c>
      <c r="X76" s="33"/>
      <c r="Y76" s="32"/>
      <c r="Z76" s="34">
        <v>32289864</v>
      </c>
    </row>
    <row r="77" spans="1:26" ht="13.5" hidden="1">
      <c r="A77" s="36" t="s">
        <v>31</v>
      </c>
      <c r="B77" s="18"/>
      <c r="C77" s="18"/>
      <c r="D77" s="19">
        <v>14752000</v>
      </c>
      <c r="E77" s="20">
        <v>15410484</v>
      </c>
      <c r="F77" s="20">
        <v>532132</v>
      </c>
      <c r="G77" s="20">
        <v>610587</v>
      </c>
      <c r="H77" s="20">
        <v>757695</v>
      </c>
      <c r="I77" s="20">
        <v>1900414</v>
      </c>
      <c r="J77" s="20">
        <v>1670359</v>
      </c>
      <c r="K77" s="20">
        <v>968286</v>
      </c>
      <c r="L77" s="20">
        <v>359254</v>
      </c>
      <c r="M77" s="20">
        <v>2997899</v>
      </c>
      <c r="N77" s="20">
        <v>2780662</v>
      </c>
      <c r="O77" s="20">
        <v>1330922</v>
      </c>
      <c r="P77" s="20">
        <v>1319720</v>
      </c>
      <c r="Q77" s="20">
        <v>5431304</v>
      </c>
      <c r="R77" s="20"/>
      <c r="S77" s="20"/>
      <c r="T77" s="20"/>
      <c r="U77" s="20"/>
      <c r="V77" s="20">
        <v>10329617</v>
      </c>
      <c r="W77" s="20">
        <v>11557863</v>
      </c>
      <c r="X77" s="20"/>
      <c r="Y77" s="19"/>
      <c r="Z77" s="22">
        <v>15410484</v>
      </c>
    </row>
    <row r="78" spans="1:26" ht="13.5" hidden="1">
      <c r="A78" s="37" t="s">
        <v>32</v>
      </c>
      <c r="B78" s="18">
        <v>69092995</v>
      </c>
      <c r="C78" s="18"/>
      <c r="D78" s="19">
        <v>27384000</v>
      </c>
      <c r="E78" s="20">
        <v>16879380</v>
      </c>
      <c r="F78" s="20">
        <v>1212929</v>
      </c>
      <c r="G78" s="20">
        <v>1831652</v>
      </c>
      <c r="H78" s="20">
        <v>1193687</v>
      </c>
      <c r="I78" s="20">
        <v>4238268</v>
      </c>
      <c r="J78" s="20">
        <v>1832244</v>
      </c>
      <c r="K78" s="20">
        <v>1397818</v>
      </c>
      <c r="L78" s="20">
        <v>1182735</v>
      </c>
      <c r="M78" s="20">
        <v>4412797</v>
      </c>
      <c r="N78" s="20">
        <v>1500594</v>
      </c>
      <c r="O78" s="20">
        <v>1437811</v>
      </c>
      <c r="P78" s="20">
        <v>1251845</v>
      </c>
      <c r="Q78" s="20">
        <v>4190250</v>
      </c>
      <c r="R78" s="20"/>
      <c r="S78" s="20"/>
      <c r="T78" s="20"/>
      <c r="U78" s="20"/>
      <c r="V78" s="20">
        <v>12841315</v>
      </c>
      <c r="W78" s="20">
        <v>12659535</v>
      </c>
      <c r="X78" s="20"/>
      <c r="Y78" s="19"/>
      <c r="Z78" s="22">
        <v>16879380</v>
      </c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>
        <v>15324000</v>
      </c>
      <c r="E80" s="20">
        <v>6600060</v>
      </c>
      <c r="F80" s="20">
        <v>460386</v>
      </c>
      <c r="G80" s="20">
        <v>810939</v>
      </c>
      <c r="H80" s="20">
        <v>437927</v>
      </c>
      <c r="I80" s="20">
        <v>1709252</v>
      </c>
      <c r="J80" s="20">
        <v>776345</v>
      </c>
      <c r="K80" s="20">
        <v>555022</v>
      </c>
      <c r="L80" s="20">
        <v>593736</v>
      </c>
      <c r="M80" s="20">
        <v>1925103</v>
      </c>
      <c r="N80" s="20">
        <v>624292</v>
      </c>
      <c r="O80" s="20">
        <v>744604</v>
      </c>
      <c r="P80" s="20">
        <v>563077</v>
      </c>
      <c r="Q80" s="20">
        <v>1931973</v>
      </c>
      <c r="R80" s="20"/>
      <c r="S80" s="20"/>
      <c r="T80" s="20"/>
      <c r="U80" s="20"/>
      <c r="V80" s="20">
        <v>5566328</v>
      </c>
      <c r="W80" s="20">
        <v>4950045</v>
      </c>
      <c r="X80" s="20"/>
      <c r="Y80" s="19"/>
      <c r="Z80" s="22">
        <v>6600060</v>
      </c>
    </row>
    <row r="81" spans="1:26" ht="13.5" hidden="1">
      <c r="A81" s="38" t="s">
        <v>108</v>
      </c>
      <c r="B81" s="18"/>
      <c r="C81" s="18"/>
      <c r="D81" s="19">
        <v>7036000</v>
      </c>
      <c r="E81" s="20">
        <v>5944140</v>
      </c>
      <c r="F81" s="20">
        <v>434015</v>
      </c>
      <c r="G81" s="20">
        <v>590595</v>
      </c>
      <c r="H81" s="20">
        <v>436142</v>
      </c>
      <c r="I81" s="20">
        <v>1460752</v>
      </c>
      <c r="J81" s="20">
        <v>608769</v>
      </c>
      <c r="K81" s="20">
        <v>486629</v>
      </c>
      <c r="L81" s="20">
        <v>340303</v>
      </c>
      <c r="M81" s="20">
        <v>1435701</v>
      </c>
      <c r="N81" s="20">
        <v>510719</v>
      </c>
      <c r="O81" s="20">
        <v>396570</v>
      </c>
      <c r="P81" s="20">
        <v>399139</v>
      </c>
      <c r="Q81" s="20">
        <v>1306428</v>
      </c>
      <c r="R81" s="20"/>
      <c r="S81" s="20"/>
      <c r="T81" s="20"/>
      <c r="U81" s="20"/>
      <c r="V81" s="20">
        <v>4202881</v>
      </c>
      <c r="W81" s="20">
        <v>4458105</v>
      </c>
      <c r="X81" s="20"/>
      <c r="Y81" s="19"/>
      <c r="Z81" s="22">
        <v>5944140</v>
      </c>
    </row>
    <row r="82" spans="1:26" ht="13.5" hidden="1">
      <c r="A82" s="38" t="s">
        <v>109</v>
      </c>
      <c r="B82" s="18"/>
      <c r="C82" s="18"/>
      <c r="D82" s="19">
        <v>5024000</v>
      </c>
      <c r="E82" s="20">
        <v>4335180</v>
      </c>
      <c r="F82" s="20">
        <v>318528</v>
      </c>
      <c r="G82" s="20">
        <v>430118</v>
      </c>
      <c r="H82" s="20">
        <v>319618</v>
      </c>
      <c r="I82" s="20">
        <v>1068264</v>
      </c>
      <c r="J82" s="20">
        <v>447130</v>
      </c>
      <c r="K82" s="20">
        <v>356167</v>
      </c>
      <c r="L82" s="20">
        <v>248696</v>
      </c>
      <c r="M82" s="20">
        <v>1051993</v>
      </c>
      <c r="N82" s="20">
        <v>365583</v>
      </c>
      <c r="O82" s="20">
        <v>296637</v>
      </c>
      <c r="P82" s="20">
        <v>289629</v>
      </c>
      <c r="Q82" s="20">
        <v>951849</v>
      </c>
      <c r="R82" s="20"/>
      <c r="S82" s="20"/>
      <c r="T82" s="20"/>
      <c r="U82" s="20"/>
      <c r="V82" s="20">
        <v>3072106</v>
      </c>
      <c r="W82" s="20">
        <v>3251385</v>
      </c>
      <c r="X82" s="20"/>
      <c r="Y82" s="19"/>
      <c r="Z82" s="22">
        <v>4335180</v>
      </c>
    </row>
    <row r="83" spans="1:26" ht="13.5" hidden="1">
      <c r="A83" s="38" t="s">
        <v>110</v>
      </c>
      <c r="B83" s="18">
        <v>69092995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12990602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10395461</v>
      </c>
      <c r="C5" s="18">
        <v>0</v>
      </c>
      <c r="D5" s="58">
        <v>7501149</v>
      </c>
      <c r="E5" s="59">
        <v>7622366</v>
      </c>
      <c r="F5" s="59">
        <v>17561</v>
      </c>
      <c r="G5" s="59">
        <v>17561</v>
      </c>
      <c r="H5" s="59">
        <v>469977</v>
      </c>
      <c r="I5" s="59">
        <v>505099</v>
      </c>
      <c r="J5" s="59">
        <v>408785</v>
      </c>
      <c r="K5" s="59">
        <v>377642</v>
      </c>
      <c r="L5" s="59">
        <v>403173</v>
      </c>
      <c r="M5" s="59">
        <v>1189600</v>
      </c>
      <c r="N5" s="59">
        <v>406111</v>
      </c>
      <c r="O5" s="59">
        <v>385438</v>
      </c>
      <c r="P5" s="59">
        <v>406111</v>
      </c>
      <c r="Q5" s="59">
        <v>1197660</v>
      </c>
      <c r="R5" s="59">
        <v>0</v>
      </c>
      <c r="S5" s="59">
        <v>0</v>
      </c>
      <c r="T5" s="59">
        <v>0</v>
      </c>
      <c r="U5" s="59">
        <v>0</v>
      </c>
      <c r="V5" s="59">
        <v>2892359</v>
      </c>
      <c r="W5" s="59">
        <v>6748581</v>
      </c>
      <c r="X5" s="59">
        <v>-3856222</v>
      </c>
      <c r="Y5" s="60">
        <v>-57.14</v>
      </c>
      <c r="Z5" s="61">
        <v>7622366</v>
      </c>
    </row>
    <row r="6" spans="1:26" ht="13.5">
      <c r="A6" s="57" t="s">
        <v>32</v>
      </c>
      <c r="B6" s="18">
        <v>60307071</v>
      </c>
      <c r="C6" s="18">
        <v>0</v>
      </c>
      <c r="D6" s="58">
        <v>60338227</v>
      </c>
      <c r="E6" s="59">
        <v>61450048</v>
      </c>
      <c r="F6" s="59">
        <v>2480696</v>
      </c>
      <c r="G6" s="59">
        <v>3441209</v>
      </c>
      <c r="H6" s="59">
        <v>4192333</v>
      </c>
      <c r="I6" s="59">
        <v>10114238</v>
      </c>
      <c r="J6" s="59">
        <v>3743916</v>
      </c>
      <c r="K6" s="59">
        <v>5008583</v>
      </c>
      <c r="L6" s="59">
        <v>3938975</v>
      </c>
      <c r="M6" s="59">
        <v>12691474</v>
      </c>
      <c r="N6" s="59">
        <v>3486075</v>
      </c>
      <c r="O6" s="59">
        <v>3469531</v>
      </c>
      <c r="P6" s="59">
        <v>2932853</v>
      </c>
      <c r="Q6" s="59">
        <v>9888459</v>
      </c>
      <c r="R6" s="59">
        <v>0</v>
      </c>
      <c r="S6" s="59">
        <v>0</v>
      </c>
      <c r="T6" s="59">
        <v>0</v>
      </c>
      <c r="U6" s="59">
        <v>0</v>
      </c>
      <c r="V6" s="59">
        <v>32694171</v>
      </c>
      <c r="W6" s="59">
        <v>43651053</v>
      </c>
      <c r="X6" s="59">
        <v>-10956882</v>
      </c>
      <c r="Y6" s="60">
        <v>-25.1</v>
      </c>
      <c r="Z6" s="61">
        <v>61450048</v>
      </c>
    </row>
    <row r="7" spans="1:26" ht="13.5">
      <c r="A7" s="57" t="s">
        <v>33</v>
      </c>
      <c r="B7" s="18">
        <v>3944495</v>
      </c>
      <c r="C7" s="18">
        <v>0</v>
      </c>
      <c r="D7" s="58">
        <v>450000</v>
      </c>
      <c r="E7" s="59">
        <v>450000</v>
      </c>
      <c r="F7" s="59">
        <v>943752</v>
      </c>
      <c r="G7" s="59">
        <v>210391</v>
      </c>
      <c r="H7" s="59">
        <v>594484</v>
      </c>
      <c r="I7" s="59">
        <v>1748627</v>
      </c>
      <c r="J7" s="59">
        <v>536953</v>
      </c>
      <c r="K7" s="59">
        <v>709329</v>
      </c>
      <c r="L7" s="59">
        <v>558467</v>
      </c>
      <c r="M7" s="59">
        <v>1804749</v>
      </c>
      <c r="N7" s="59">
        <v>38976</v>
      </c>
      <c r="O7" s="59">
        <v>13</v>
      </c>
      <c r="P7" s="59">
        <v>111966</v>
      </c>
      <c r="Q7" s="59">
        <v>150955</v>
      </c>
      <c r="R7" s="59">
        <v>0</v>
      </c>
      <c r="S7" s="59">
        <v>0</v>
      </c>
      <c r="T7" s="59">
        <v>0</v>
      </c>
      <c r="U7" s="59">
        <v>0</v>
      </c>
      <c r="V7" s="59">
        <v>3704331</v>
      </c>
      <c r="W7" s="59">
        <v>337500</v>
      </c>
      <c r="X7" s="59">
        <v>3366831</v>
      </c>
      <c r="Y7" s="60">
        <v>997.58</v>
      </c>
      <c r="Z7" s="61">
        <v>450000</v>
      </c>
    </row>
    <row r="8" spans="1:26" ht="13.5">
      <c r="A8" s="57" t="s">
        <v>34</v>
      </c>
      <c r="B8" s="18">
        <v>57297000</v>
      </c>
      <c r="C8" s="18">
        <v>0</v>
      </c>
      <c r="D8" s="58">
        <v>58955000</v>
      </c>
      <c r="E8" s="59">
        <v>58955000</v>
      </c>
      <c r="F8" s="59">
        <v>25257000</v>
      </c>
      <c r="G8" s="59">
        <v>250000</v>
      </c>
      <c r="H8" s="59">
        <v>0</v>
      </c>
      <c r="I8" s="59">
        <v>25507000</v>
      </c>
      <c r="J8" s="59">
        <v>0</v>
      </c>
      <c r="K8" s="59">
        <v>450000</v>
      </c>
      <c r="L8" s="59">
        <v>11738000</v>
      </c>
      <c r="M8" s="59">
        <v>12188000</v>
      </c>
      <c r="N8" s="59">
        <v>0</v>
      </c>
      <c r="O8" s="59">
        <v>300000</v>
      </c>
      <c r="P8" s="59">
        <v>10366000</v>
      </c>
      <c r="Q8" s="59">
        <v>10666000</v>
      </c>
      <c r="R8" s="59">
        <v>0</v>
      </c>
      <c r="S8" s="59">
        <v>0</v>
      </c>
      <c r="T8" s="59">
        <v>0</v>
      </c>
      <c r="U8" s="59">
        <v>0</v>
      </c>
      <c r="V8" s="59">
        <v>48361000</v>
      </c>
      <c r="W8" s="59">
        <v>58955000</v>
      </c>
      <c r="X8" s="59">
        <v>-10594000</v>
      </c>
      <c r="Y8" s="60">
        <v>-17.97</v>
      </c>
      <c r="Z8" s="61">
        <v>58955000</v>
      </c>
    </row>
    <row r="9" spans="1:26" ht="13.5">
      <c r="A9" s="57" t="s">
        <v>35</v>
      </c>
      <c r="B9" s="18">
        <v>27815628</v>
      </c>
      <c r="C9" s="18">
        <v>0</v>
      </c>
      <c r="D9" s="58">
        <v>42355918</v>
      </c>
      <c r="E9" s="59">
        <v>42743959</v>
      </c>
      <c r="F9" s="59">
        <v>2440272</v>
      </c>
      <c r="G9" s="59">
        <v>315003</v>
      </c>
      <c r="H9" s="59">
        <v>209400</v>
      </c>
      <c r="I9" s="59">
        <v>2964675</v>
      </c>
      <c r="J9" s="59">
        <v>285725</v>
      </c>
      <c r="K9" s="59">
        <v>400068</v>
      </c>
      <c r="L9" s="59">
        <v>2702733</v>
      </c>
      <c r="M9" s="59">
        <v>3388526</v>
      </c>
      <c r="N9" s="59">
        <v>991428</v>
      </c>
      <c r="O9" s="59">
        <v>1136135</v>
      </c>
      <c r="P9" s="59">
        <v>1155644</v>
      </c>
      <c r="Q9" s="59">
        <v>3283207</v>
      </c>
      <c r="R9" s="59">
        <v>0</v>
      </c>
      <c r="S9" s="59">
        <v>0</v>
      </c>
      <c r="T9" s="59">
        <v>0</v>
      </c>
      <c r="U9" s="59">
        <v>0</v>
      </c>
      <c r="V9" s="59">
        <v>9636408</v>
      </c>
      <c r="W9" s="59">
        <v>36727241</v>
      </c>
      <c r="X9" s="59">
        <v>-27090833</v>
      </c>
      <c r="Y9" s="60">
        <v>-73.76</v>
      </c>
      <c r="Z9" s="61">
        <v>42743959</v>
      </c>
    </row>
    <row r="10" spans="1:26" ht="25.5">
      <c r="A10" s="62" t="s">
        <v>98</v>
      </c>
      <c r="B10" s="63">
        <f>SUM(B5:B9)</f>
        <v>159759655</v>
      </c>
      <c r="C10" s="63">
        <f>SUM(C5:C9)</f>
        <v>0</v>
      </c>
      <c r="D10" s="64">
        <f aca="true" t="shared" si="0" ref="D10:Z10">SUM(D5:D9)</f>
        <v>169600294</v>
      </c>
      <c r="E10" s="65">
        <f t="shared" si="0"/>
        <v>171221373</v>
      </c>
      <c r="F10" s="65">
        <f t="shared" si="0"/>
        <v>31139281</v>
      </c>
      <c r="G10" s="65">
        <f t="shared" si="0"/>
        <v>4234164</v>
      </c>
      <c r="H10" s="65">
        <f t="shared" si="0"/>
        <v>5466194</v>
      </c>
      <c r="I10" s="65">
        <f t="shared" si="0"/>
        <v>40839639</v>
      </c>
      <c r="J10" s="65">
        <f t="shared" si="0"/>
        <v>4975379</v>
      </c>
      <c r="K10" s="65">
        <f t="shared" si="0"/>
        <v>6945622</v>
      </c>
      <c r="L10" s="65">
        <f t="shared" si="0"/>
        <v>19341348</v>
      </c>
      <c r="M10" s="65">
        <f t="shared" si="0"/>
        <v>31262349</v>
      </c>
      <c r="N10" s="65">
        <f t="shared" si="0"/>
        <v>4922590</v>
      </c>
      <c r="O10" s="65">
        <f t="shared" si="0"/>
        <v>5291117</v>
      </c>
      <c r="P10" s="65">
        <f t="shared" si="0"/>
        <v>14972574</v>
      </c>
      <c r="Q10" s="65">
        <f t="shared" si="0"/>
        <v>25186281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97288269</v>
      </c>
      <c r="W10" s="65">
        <f t="shared" si="0"/>
        <v>146419375</v>
      </c>
      <c r="X10" s="65">
        <f t="shared" si="0"/>
        <v>-49131106</v>
      </c>
      <c r="Y10" s="66">
        <f>+IF(W10&lt;&gt;0,(X10/W10)*100,0)</f>
        <v>-33.55505786034123</v>
      </c>
      <c r="Z10" s="67">
        <f t="shared" si="0"/>
        <v>171221373</v>
      </c>
    </row>
    <row r="11" spans="1:26" ht="13.5">
      <c r="A11" s="57" t="s">
        <v>36</v>
      </c>
      <c r="B11" s="18">
        <v>60772980</v>
      </c>
      <c r="C11" s="18">
        <v>0</v>
      </c>
      <c r="D11" s="58">
        <v>64852341</v>
      </c>
      <c r="E11" s="59">
        <v>69137980</v>
      </c>
      <c r="F11" s="59">
        <v>5639316</v>
      </c>
      <c r="G11" s="59">
        <v>5054672</v>
      </c>
      <c r="H11" s="59">
        <v>5076826</v>
      </c>
      <c r="I11" s="59">
        <v>15770814</v>
      </c>
      <c r="J11" s="59">
        <v>7961478</v>
      </c>
      <c r="K11" s="59">
        <v>5197115</v>
      </c>
      <c r="L11" s="59">
        <v>5309686</v>
      </c>
      <c r="M11" s="59">
        <v>18468279</v>
      </c>
      <c r="N11" s="59">
        <v>5438053</v>
      </c>
      <c r="O11" s="59">
        <v>5632475</v>
      </c>
      <c r="P11" s="59">
        <v>5342494</v>
      </c>
      <c r="Q11" s="59">
        <v>16413022</v>
      </c>
      <c r="R11" s="59">
        <v>0</v>
      </c>
      <c r="S11" s="59">
        <v>0</v>
      </c>
      <c r="T11" s="59">
        <v>0</v>
      </c>
      <c r="U11" s="59">
        <v>0</v>
      </c>
      <c r="V11" s="59">
        <v>50652115</v>
      </c>
      <c r="W11" s="59">
        <v>48582008</v>
      </c>
      <c r="X11" s="59">
        <v>2070107</v>
      </c>
      <c r="Y11" s="60">
        <v>4.26</v>
      </c>
      <c r="Z11" s="61">
        <v>69137980</v>
      </c>
    </row>
    <row r="12" spans="1:26" ht="13.5">
      <c r="A12" s="57" t="s">
        <v>37</v>
      </c>
      <c r="B12" s="18">
        <v>3406365</v>
      </c>
      <c r="C12" s="18">
        <v>0</v>
      </c>
      <c r="D12" s="58">
        <v>4108861</v>
      </c>
      <c r="E12" s="59">
        <v>3920391</v>
      </c>
      <c r="F12" s="59">
        <v>287874</v>
      </c>
      <c r="G12" s="59">
        <v>294126</v>
      </c>
      <c r="H12" s="59">
        <v>294395</v>
      </c>
      <c r="I12" s="59">
        <v>876395</v>
      </c>
      <c r="J12" s="59">
        <v>294307</v>
      </c>
      <c r="K12" s="59">
        <v>294713</v>
      </c>
      <c r="L12" s="59">
        <v>294350</v>
      </c>
      <c r="M12" s="59">
        <v>883370</v>
      </c>
      <c r="N12" s="59">
        <v>294385</v>
      </c>
      <c r="O12" s="59">
        <v>446307</v>
      </c>
      <c r="P12" s="59">
        <v>314530</v>
      </c>
      <c r="Q12" s="59">
        <v>1055222</v>
      </c>
      <c r="R12" s="59">
        <v>0</v>
      </c>
      <c r="S12" s="59">
        <v>0</v>
      </c>
      <c r="T12" s="59">
        <v>0</v>
      </c>
      <c r="U12" s="59">
        <v>0</v>
      </c>
      <c r="V12" s="59">
        <v>2814987</v>
      </c>
      <c r="W12" s="59">
        <v>3078015</v>
      </c>
      <c r="X12" s="59">
        <v>-263028</v>
      </c>
      <c r="Y12" s="60">
        <v>-8.55</v>
      </c>
      <c r="Z12" s="61">
        <v>3920391</v>
      </c>
    </row>
    <row r="13" spans="1:26" ht="13.5">
      <c r="A13" s="57" t="s">
        <v>99</v>
      </c>
      <c r="B13" s="18">
        <v>30133678</v>
      </c>
      <c r="C13" s="18">
        <v>0</v>
      </c>
      <c r="D13" s="58">
        <v>26863689</v>
      </c>
      <c r="E13" s="59">
        <v>26550000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26550000</v>
      </c>
    </row>
    <row r="14" spans="1:26" ht="13.5">
      <c r="A14" s="57" t="s">
        <v>38</v>
      </c>
      <c r="B14" s="18">
        <v>7016677</v>
      </c>
      <c r="C14" s="18">
        <v>0</v>
      </c>
      <c r="D14" s="58">
        <v>1400000</v>
      </c>
      <c r="E14" s="59">
        <v>3976000</v>
      </c>
      <c r="F14" s="59">
        <v>170856</v>
      </c>
      <c r="G14" s="59">
        <v>0</v>
      </c>
      <c r="H14" s="59">
        <v>12522</v>
      </c>
      <c r="I14" s="59">
        <v>183378</v>
      </c>
      <c r="J14" s="59">
        <v>12522</v>
      </c>
      <c r="K14" s="59">
        <v>12522</v>
      </c>
      <c r="L14" s="59">
        <v>0</v>
      </c>
      <c r="M14" s="59">
        <v>25044</v>
      </c>
      <c r="N14" s="59">
        <v>54252</v>
      </c>
      <c r="O14" s="59">
        <v>14016</v>
      </c>
      <c r="P14" s="59">
        <v>81615</v>
      </c>
      <c r="Q14" s="59">
        <v>149883</v>
      </c>
      <c r="R14" s="59">
        <v>0</v>
      </c>
      <c r="S14" s="59">
        <v>0</v>
      </c>
      <c r="T14" s="59">
        <v>0</v>
      </c>
      <c r="U14" s="59">
        <v>0</v>
      </c>
      <c r="V14" s="59">
        <v>358305</v>
      </c>
      <c r="W14" s="59">
        <v>1048763</v>
      </c>
      <c r="X14" s="59">
        <v>-690458</v>
      </c>
      <c r="Y14" s="60">
        <v>-65.84</v>
      </c>
      <c r="Z14" s="61">
        <v>3976000</v>
      </c>
    </row>
    <row r="15" spans="1:26" ht="13.5">
      <c r="A15" s="57" t="s">
        <v>39</v>
      </c>
      <c r="B15" s="18">
        <v>25111920</v>
      </c>
      <c r="C15" s="18">
        <v>0</v>
      </c>
      <c r="D15" s="58">
        <v>22608005</v>
      </c>
      <c r="E15" s="59">
        <v>29215633</v>
      </c>
      <c r="F15" s="59">
        <v>207558</v>
      </c>
      <c r="G15" s="59">
        <v>44583</v>
      </c>
      <c r="H15" s="59">
        <v>89136</v>
      </c>
      <c r="I15" s="59">
        <v>341277</v>
      </c>
      <c r="J15" s="59">
        <v>89136</v>
      </c>
      <c r="K15" s="59">
        <v>145383</v>
      </c>
      <c r="L15" s="59">
        <v>0</v>
      </c>
      <c r="M15" s="59">
        <v>234519</v>
      </c>
      <c r="N15" s="59">
        <v>67194</v>
      </c>
      <c r="O15" s="59">
        <v>242550</v>
      </c>
      <c r="P15" s="59">
        <v>319748</v>
      </c>
      <c r="Q15" s="59">
        <v>629492</v>
      </c>
      <c r="R15" s="59">
        <v>0</v>
      </c>
      <c r="S15" s="59">
        <v>0</v>
      </c>
      <c r="T15" s="59">
        <v>0</v>
      </c>
      <c r="U15" s="59">
        <v>0</v>
      </c>
      <c r="V15" s="59">
        <v>1205288</v>
      </c>
      <c r="W15" s="59">
        <v>16936043</v>
      </c>
      <c r="X15" s="59">
        <v>-15730755</v>
      </c>
      <c r="Y15" s="60">
        <v>-92.88</v>
      </c>
      <c r="Z15" s="61">
        <v>29215633</v>
      </c>
    </row>
    <row r="16" spans="1:26" ht="13.5">
      <c r="A16" s="68" t="s">
        <v>40</v>
      </c>
      <c r="B16" s="18">
        <v>2700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99323128</v>
      </c>
      <c r="C17" s="18">
        <v>0</v>
      </c>
      <c r="D17" s="58">
        <v>49119431</v>
      </c>
      <c r="E17" s="59">
        <v>38436256</v>
      </c>
      <c r="F17" s="59">
        <v>2742742</v>
      </c>
      <c r="G17" s="59">
        <v>587524</v>
      </c>
      <c r="H17" s="59">
        <v>1124287</v>
      </c>
      <c r="I17" s="59">
        <v>4454553</v>
      </c>
      <c r="J17" s="59">
        <v>1698790</v>
      </c>
      <c r="K17" s="59">
        <v>2238719</v>
      </c>
      <c r="L17" s="59">
        <v>1654540</v>
      </c>
      <c r="M17" s="59">
        <v>5592049</v>
      </c>
      <c r="N17" s="59">
        <v>1013917</v>
      </c>
      <c r="O17" s="59">
        <v>694328</v>
      </c>
      <c r="P17" s="59">
        <v>4055102</v>
      </c>
      <c r="Q17" s="59">
        <v>5763347</v>
      </c>
      <c r="R17" s="59">
        <v>0</v>
      </c>
      <c r="S17" s="59">
        <v>0</v>
      </c>
      <c r="T17" s="59">
        <v>0</v>
      </c>
      <c r="U17" s="59">
        <v>0</v>
      </c>
      <c r="V17" s="59">
        <v>15809949</v>
      </c>
      <c r="W17" s="59">
        <v>21666510</v>
      </c>
      <c r="X17" s="59">
        <v>-5856561</v>
      </c>
      <c r="Y17" s="60">
        <v>-27.03</v>
      </c>
      <c r="Z17" s="61">
        <v>38436256</v>
      </c>
    </row>
    <row r="18" spans="1:26" ht="13.5">
      <c r="A18" s="69" t="s">
        <v>42</v>
      </c>
      <c r="B18" s="70">
        <f>SUM(B11:B17)</f>
        <v>225767448</v>
      </c>
      <c r="C18" s="70">
        <f>SUM(C11:C17)</f>
        <v>0</v>
      </c>
      <c r="D18" s="71">
        <f aca="true" t="shared" si="1" ref="D18:Z18">SUM(D11:D17)</f>
        <v>168952327</v>
      </c>
      <c r="E18" s="72">
        <f t="shared" si="1"/>
        <v>171236260</v>
      </c>
      <c r="F18" s="72">
        <f t="shared" si="1"/>
        <v>9048346</v>
      </c>
      <c r="G18" s="72">
        <f t="shared" si="1"/>
        <v>5980905</v>
      </c>
      <c r="H18" s="72">
        <f t="shared" si="1"/>
        <v>6597166</v>
      </c>
      <c r="I18" s="72">
        <f t="shared" si="1"/>
        <v>21626417</v>
      </c>
      <c r="J18" s="72">
        <f t="shared" si="1"/>
        <v>10056233</v>
      </c>
      <c r="K18" s="72">
        <f t="shared" si="1"/>
        <v>7888452</v>
      </c>
      <c r="L18" s="72">
        <f t="shared" si="1"/>
        <v>7258576</v>
      </c>
      <c r="M18" s="72">
        <f t="shared" si="1"/>
        <v>25203261</v>
      </c>
      <c r="N18" s="72">
        <f t="shared" si="1"/>
        <v>6867801</v>
      </c>
      <c r="O18" s="72">
        <f t="shared" si="1"/>
        <v>7029676</v>
      </c>
      <c r="P18" s="72">
        <f t="shared" si="1"/>
        <v>10113489</v>
      </c>
      <c r="Q18" s="72">
        <f t="shared" si="1"/>
        <v>24010966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70840644</v>
      </c>
      <c r="W18" s="72">
        <f t="shared" si="1"/>
        <v>91311339</v>
      </c>
      <c r="X18" s="72">
        <f t="shared" si="1"/>
        <v>-20470695</v>
      </c>
      <c r="Y18" s="66">
        <f>+IF(W18&lt;&gt;0,(X18/W18)*100,0)</f>
        <v>-22.418568410216828</v>
      </c>
      <c r="Z18" s="73">
        <f t="shared" si="1"/>
        <v>171236260</v>
      </c>
    </row>
    <row r="19" spans="1:26" ht="13.5">
      <c r="A19" s="69" t="s">
        <v>43</v>
      </c>
      <c r="B19" s="74">
        <f>+B10-B18</f>
        <v>-66007793</v>
      </c>
      <c r="C19" s="74">
        <f>+C10-C18</f>
        <v>0</v>
      </c>
      <c r="D19" s="75">
        <f aca="true" t="shared" si="2" ref="D19:Z19">+D10-D18</f>
        <v>647967</v>
      </c>
      <c r="E19" s="76">
        <f t="shared" si="2"/>
        <v>-14887</v>
      </c>
      <c r="F19" s="76">
        <f t="shared" si="2"/>
        <v>22090935</v>
      </c>
      <c r="G19" s="76">
        <f t="shared" si="2"/>
        <v>-1746741</v>
      </c>
      <c r="H19" s="76">
        <f t="shared" si="2"/>
        <v>-1130972</v>
      </c>
      <c r="I19" s="76">
        <f t="shared" si="2"/>
        <v>19213222</v>
      </c>
      <c r="J19" s="76">
        <f t="shared" si="2"/>
        <v>-5080854</v>
      </c>
      <c r="K19" s="76">
        <f t="shared" si="2"/>
        <v>-942830</v>
      </c>
      <c r="L19" s="76">
        <f t="shared" si="2"/>
        <v>12082772</v>
      </c>
      <c r="M19" s="76">
        <f t="shared" si="2"/>
        <v>6059088</v>
      </c>
      <c r="N19" s="76">
        <f t="shared" si="2"/>
        <v>-1945211</v>
      </c>
      <c r="O19" s="76">
        <f t="shared" si="2"/>
        <v>-1738559</v>
      </c>
      <c r="P19" s="76">
        <f t="shared" si="2"/>
        <v>4859085</v>
      </c>
      <c r="Q19" s="76">
        <f t="shared" si="2"/>
        <v>1175315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26447625</v>
      </c>
      <c r="W19" s="76">
        <f>IF(E10=E18,0,W10-W18)</f>
        <v>55108036</v>
      </c>
      <c r="X19" s="76">
        <f t="shared" si="2"/>
        <v>-28660411</v>
      </c>
      <c r="Y19" s="77">
        <f>+IF(W19&lt;&gt;0,(X19/W19)*100,0)</f>
        <v>-52.00767996885246</v>
      </c>
      <c r="Z19" s="78">
        <f t="shared" si="2"/>
        <v>-14887</v>
      </c>
    </row>
    <row r="20" spans="1:26" ht="13.5">
      <c r="A20" s="57" t="s">
        <v>44</v>
      </c>
      <c r="B20" s="18">
        <v>46580920</v>
      </c>
      <c r="C20" s="18">
        <v>0</v>
      </c>
      <c r="D20" s="58">
        <v>68236001</v>
      </c>
      <c r="E20" s="59">
        <v>68236001</v>
      </c>
      <c r="F20" s="59">
        <v>27404000</v>
      </c>
      <c r="G20" s="59">
        <v>0</v>
      </c>
      <c r="H20" s="59">
        <v>0</v>
      </c>
      <c r="I20" s="59">
        <v>27404000</v>
      </c>
      <c r="J20" s="59">
        <v>13000000</v>
      </c>
      <c r="K20" s="59">
        <v>0</v>
      </c>
      <c r="L20" s="59">
        <v>3205000</v>
      </c>
      <c r="M20" s="59">
        <v>16205000</v>
      </c>
      <c r="N20" s="59">
        <v>0</v>
      </c>
      <c r="O20" s="59">
        <v>0</v>
      </c>
      <c r="P20" s="59">
        <v>30627000</v>
      </c>
      <c r="Q20" s="59">
        <v>30627000</v>
      </c>
      <c r="R20" s="59">
        <v>0</v>
      </c>
      <c r="S20" s="59">
        <v>0</v>
      </c>
      <c r="T20" s="59">
        <v>0</v>
      </c>
      <c r="U20" s="59">
        <v>0</v>
      </c>
      <c r="V20" s="59">
        <v>74236000</v>
      </c>
      <c r="W20" s="59">
        <v>65524622</v>
      </c>
      <c r="X20" s="59">
        <v>8711378</v>
      </c>
      <c r="Y20" s="60">
        <v>13.29</v>
      </c>
      <c r="Z20" s="61">
        <v>68236001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-19426873</v>
      </c>
      <c r="C22" s="85">
        <f>SUM(C19:C21)</f>
        <v>0</v>
      </c>
      <c r="D22" s="86">
        <f aca="true" t="shared" si="3" ref="D22:Z22">SUM(D19:D21)</f>
        <v>68883968</v>
      </c>
      <c r="E22" s="87">
        <f t="shared" si="3"/>
        <v>68221114</v>
      </c>
      <c r="F22" s="87">
        <f t="shared" si="3"/>
        <v>49494935</v>
      </c>
      <c r="G22" s="87">
        <f t="shared" si="3"/>
        <v>-1746741</v>
      </c>
      <c r="H22" s="87">
        <f t="shared" si="3"/>
        <v>-1130972</v>
      </c>
      <c r="I22" s="87">
        <f t="shared" si="3"/>
        <v>46617222</v>
      </c>
      <c r="J22" s="87">
        <f t="shared" si="3"/>
        <v>7919146</v>
      </c>
      <c r="K22" s="87">
        <f t="shared" si="3"/>
        <v>-942830</v>
      </c>
      <c r="L22" s="87">
        <f t="shared" si="3"/>
        <v>15287772</v>
      </c>
      <c r="M22" s="87">
        <f t="shared" si="3"/>
        <v>22264088</v>
      </c>
      <c r="N22" s="87">
        <f t="shared" si="3"/>
        <v>-1945211</v>
      </c>
      <c r="O22" s="87">
        <f t="shared" si="3"/>
        <v>-1738559</v>
      </c>
      <c r="P22" s="87">
        <f t="shared" si="3"/>
        <v>35486085</v>
      </c>
      <c r="Q22" s="87">
        <f t="shared" si="3"/>
        <v>31802315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100683625</v>
      </c>
      <c r="W22" s="87">
        <f t="shared" si="3"/>
        <v>120632658</v>
      </c>
      <c r="X22" s="87">
        <f t="shared" si="3"/>
        <v>-19949033</v>
      </c>
      <c r="Y22" s="88">
        <f>+IF(W22&lt;&gt;0,(X22/W22)*100,0)</f>
        <v>-16.537008576897975</v>
      </c>
      <c r="Z22" s="89">
        <f t="shared" si="3"/>
        <v>68221114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-19426873</v>
      </c>
      <c r="C24" s="74">
        <f>SUM(C22:C23)</f>
        <v>0</v>
      </c>
      <c r="D24" s="75">
        <f aca="true" t="shared" si="4" ref="D24:Z24">SUM(D22:D23)</f>
        <v>68883968</v>
      </c>
      <c r="E24" s="76">
        <f t="shared" si="4"/>
        <v>68221114</v>
      </c>
      <c r="F24" s="76">
        <f t="shared" si="4"/>
        <v>49494935</v>
      </c>
      <c r="G24" s="76">
        <f t="shared" si="4"/>
        <v>-1746741</v>
      </c>
      <c r="H24" s="76">
        <f t="shared" si="4"/>
        <v>-1130972</v>
      </c>
      <c r="I24" s="76">
        <f t="shared" si="4"/>
        <v>46617222</v>
      </c>
      <c r="J24" s="76">
        <f t="shared" si="4"/>
        <v>7919146</v>
      </c>
      <c r="K24" s="76">
        <f t="shared" si="4"/>
        <v>-942830</v>
      </c>
      <c r="L24" s="76">
        <f t="shared" si="4"/>
        <v>15287772</v>
      </c>
      <c r="M24" s="76">
        <f t="shared" si="4"/>
        <v>22264088</v>
      </c>
      <c r="N24" s="76">
        <f t="shared" si="4"/>
        <v>-1945211</v>
      </c>
      <c r="O24" s="76">
        <f t="shared" si="4"/>
        <v>-1738559</v>
      </c>
      <c r="P24" s="76">
        <f t="shared" si="4"/>
        <v>35486085</v>
      </c>
      <c r="Q24" s="76">
        <f t="shared" si="4"/>
        <v>31802315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100683625</v>
      </c>
      <c r="W24" s="76">
        <f t="shared" si="4"/>
        <v>120632658</v>
      </c>
      <c r="X24" s="76">
        <f t="shared" si="4"/>
        <v>-19949033</v>
      </c>
      <c r="Y24" s="77">
        <f>+IF(W24&lt;&gt;0,(X24/W24)*100,0)</f>
        <v>-16.537008576897975</v>
      </c>
      <c r="Z24" s="78">
        <f t="shared" si="4"/>
        <v>68221114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40694741</v>
      </c>
      <c r="C27" s="21">
        <v>0</v>
      </c>
      <c r="D27" s="98">
        <v>68671701</v>
      </c>
      <c r="E27" s="99">
        <v>68671701</v>
      </c>
      <c r="F27" s="99">
        <v>63559</v>
      </c>
      <c r="G27" s="99">
        <v>2645039</v>
      </c>
      <c r="H27" s="99">
        <v>358778</v>
      </c>
      <c r="I27" s="99">
        <v>3067376</v>
      </c>
      <c r="J27" s="99">
        <v>3869445</v>
      </c>
      <c r="K27" s="99">
        <v>6931209</v>
      </c>
      <c r="L27" s="99">
        <v>12726</v>
      </c>
      <c r="M27" s="99">
        <v>10813380</v>
      </c>
      <c r="N27" s="99">
        <v>2234070</v>
      </c>
      <c r="O27" s="99">
        <v>2649543</v>
      </c>
      <c r="P27" s="99">
        <v>1930082</v>
      </c>
      <c r="Q27" s="99">
        <v>6813695</v>
      </c>
      <c r="R27" s="99">
        <v>0</v>
      </c>
      <c r="S27" s="99">
        <v>0</v>
      </c>
      <c r="T27" s="99">
        <v>0</v>
      </c>
      <c r="U27" s="99">
        <v>0</v>
      </c>
      <c r="V27" s="99">
        <v>20694451</v>
      </c>
      <c r="W27" s="99">
        <v>51503776</v>
      </c>
      <c r="X27" s="99">
        <v>-30809325</v>
      </c>
      <c r="Y27" s="100">
        <v>-59.82</v>
      </c>
      <c r="Z27" s="101">
        <v>68671701</v>
      </c>
    </row>
    <row r="28" spans="1:26" ht="13.5">
      <c r="A28" s="102" t="s">
        <v>44</v>
      </c>
      <c r="B28" s="18">
        <v>39449959</v>
      </c>
      <c r="C28" s="18">
        <v>0</v>
      </c>
      <c r="D28" s="58">
        <v>67324201</v>
      </c>
      <c r="E28" s="59">
        <v>67324201</v>
      </c>
      <c r="F28" s="59">
        <v>63158</v>
      </c>
      <c r="G28" s="59">
        <v>2639039</v>
      </c>
      <c r="H28" s="59">
        <v>356170</v>
      </c>
      <c r="I28" s="59">
        <v>3058367</v>
      </c>
      <c r="J28" s="59">
        <v>3863599</v>
      </c>
      <c r="K28" s="59">
        <v>6922703</v>
      </c>
      <c r="L28" s="59">
        <v>0</v>
      </c>
      <c r="M28" s="59">
        <v>10786302</v>
      </c>
      <c r="N28" s="59">
        <v>2153175</v>
      </c>
      <c r="O28" s="59">
        <v>2648473</v>
      </c>
      <c r="P28" s="59">
        <v>1903306</v>
      </c>
      <c r="Q28" s="59">
        <v>6704954</v>
      </c>
      <c r="R28" s="59">
        <v>0</v>
      </c>
      <c r="S28" s="59">
        <v>0</v>
      </c>
      <c r="T28" s="59">
        <v>0</v>
      </c>
      <c r="U28" s="59">
        <v>0</v>
      </c>
      <c r="V28" s="59">
        <v>20549623</v>
      </c>
      <c r="W28" s="59">
        <v>50493151</v>
      </c>
      <c r="X28" s="59">
        <v>-29943528</v>
      </c>
      <c r="Y28" s="60">
        <v>-59.3</v>
      </c>
      <c r="Z28" s="61">
        <v>67324201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1244782</v>
      </c>
      <c r="C31" s="18">
        <v>0</v>
      </c>
      <c r="D31" s="58">
        <v>1347500</v>
      </c>
      <c r="E31" s="59">
        <v>1347500</v>
      </c>
      <c r="F31" s="59">
        <v>401</v>
      </c>
      <c r="G31" s="59">
        <v>6000</v>
      </c>
      <c r="H31" s="59">
        <v>2608</v>
      </c>
      <c r="I31" s="59">
        <v>9009</v>
      </c>
      <c r="J31" s="59">
        <v>5846</v>
      </c>
      <c r="K31" s="59">
        <v>8506</v>
      </c>
      <c r="L31" s="59">
        <v>12726</v>
      </c>
      <c r="M31" s="59">
        <v>27078</v>
      </c>
      <c r="N31" s="59">
        <v>80895</v>
      </c>
      <c r="O31" s="59">
        <v>1070</v>
      </c>
      <c r="P31" s="59">
        <v>26776</v>
      </c>
      <c r="Q31" s="59">
        <v>108741</v>
      </c>
      <c r="R31" s="59">
        <v>0</v>
      </c>
      <c r="S31" s="59">
        <v>0</v>
      </c>
      <c r="T31" s="59">
        <v>0</v>
      </c>
      <c r="U31" s="59">
        <v>0</v>
      </c>
      <c r="V31" s="59">
        <v>144828</v>
      </c>
      <c r="W31" s="59">
        <v>1010625</v>
      </c>
      <c r="X31" s="59">
        <v>-865797</v>
      </c>
      <c r="Y31" s="60">
        <v>-85.67</v>
      </c>
      <c r="Z31" s="61">
        <v>1347500</v>
      </c>
    </row>
    <row r="32" spans="1:26" ht="13.5">
      <c r="A32" s="69" t="s">
        <v>50</v>
      </c>
      <c r="B32" s="21">
        <f>SUM(B28:B31)</f>
        <v>40694741</v>
      </c>
      <c r="C32" s="21">
        <f>SUM(C28:C31)</f>
        <v>0</v>
      </c>
      <c r="D32" s="98">
        <f aca="true" t="shared" si="5" ref="D32:Z32">SUM(D28:D31)</f>
        <v>68671701</v>
      </c>
      <c r="E32" s="99">
        <f t="shared" si="5"/>
        <v>68671701</v>
      </c>
      <c r="F32" s="99">
        <f t="shared" si="5"/>
        <v>63559</v>
      </c>
      <c r="G32" s="99">
        <f t="shared" si="5"/>
        <v>2645039</v>
      </c>
      <c r="H32" s="99">
        <f t="shared" si="5"/>
        <v>358778</v>
      </c>
      <c r="I32" s="99">
        <f t="shared" si="5"/>
        <v>3067376</v>
      </c>
      <c r="J32" s="99">
        <f t="shared" si="5"/>
        <v>3869445</v>
      </c>
      <c r="K32" s="99">
        <f t="shared" si="5"/>
        <v>6931209</v>
      </c>
      <c r="L32" s="99">
        <f t="shared" si="5"/>
        <v>12726</v>
      </c>
      <c r="M32" s="99">
        <f t="shared" si="5"/>
        <v>10813380</v>
      </c>
      <c r="N32" s="99">
        <f t="shared" si="5"/>
        <v>2234070</v>
      </c>
      <c r="O32" s="99">
        <f t="shared" si="5"/>
        <v>2649543</v>
      </c>
      <c r="P32" s="99">
        <f t="shared" si="5"/>
        <v>1930082</v>
      </c>
      <c r="Q32" s="99">
        <f t="shared" si="5"/>
        <v>6813695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20694451</v>
      </c>
      <c r="W32" s="99">
        <f t="shared" si="5"/>
        <v>51503776</v>
      </c>
      <c r="X32" s="99">
        <f t="shared" si="5"/>
        <v>-30809325</v>
      </c>
      <c r="Y32" s="100">
        <f>+IF(W32&lt;&gt;0,(X32/W32)*100,0)</f>
        <v>-59.81954604648793</v>
      </c>
      <c r="Z32" s="101">
        <f t="shared" si="5"/>
        <v>68671701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59189194</v>
      </c>
      <c r="C35" s="18">
        <v>0</v>
      </c>
      <c r="D35" s="58">
        <v>35991658</v>
      </c>
      <c r="E35" s="59">
        <v>35991962</v>
      </c>
      <c r="F35" s="59">
        <v>116307258</v>
      </c>
      <c r="G35" s="59">
        <v>116513766</v>
      </c>
      <c r="H35" s="59">
        <v>117513766</v>
      </c>
      <c r="I35" s="59">
        <v>117513766</v>
      </c>
      <c r="J35" s="59">
        <v>117748793</v>
      </c>
      <c r="K35" s="59">
        <v>0</v>
      </c>
      <c r="L35" s="59">
        <v>231554402</v>
      </c>
      <c r="M35" s="59">
        <v>231554402</v>
      </c>
      <c r="N35" s="59">
        <v>235238943</v>
      </c>
      <c r="O35" s="59">
        <v>238462237</v>
      </c>
      <c r="P35" s="59">
        <v>241225765</v>
      </c>
      <c r="Q35" s="59">
        <v>241225765</v>
      </c>
      <c r="R35" s="59">
        <v>0</v>
      </c>
      <c r="S35" s="59">
        <v>0</v>
      </c>
      <c r="T35" s="59">
        <v>0</v>
      </c>
      <c r="U35" s="59">
        <v>0</v>
      </c>
      <c r="V35" s="59">
        <v>241225765</v>
      </c>
      <c r="W35" s="59">
        <v>26993972</v>
      </c>
      <c r="X35" s="59">
        <v>214231793</v>
      </c>
      <c r="Y35" s="60">
        <v>793.63</v>
      </c>
      <c r="Z35" s="61">
        <v>35991962</v>
      </c>
    </row>
    <row r="36" spans="1:26" ht="13.5">
      <c r="A36" s="57" t="s">
        <v>53</v>
      </c>
      <c r="B36" s="18">
        <v>549920719</v>
      </c>
      <c r="C36" s="18">
        <v>0</v>
      </c>
      <c r="D36" s="58">
        <v>564768371</v>
      </c>
      <c r="E36" s="59">
        <v>564768036</v>
      </c>
      <c r="F36" s="59">
        <v>559078062</v>
      </c>
      <c r="G36" s="59">
        <v>559078062</v>
      </c>
      <c r="H36" s="59">
        <v>559078062</v>
      </c>
      <c r="I36" s="59">
        <v>559078062</v>
      </c>
      <c r="J36" s="59">
        <v>560196218</v>
      </c>
      <c r="K36" s="59">
        <v>0</v>
      </c>
      <c r="L36" s="59">
        <v>590445859</v>
      </c>
      <c r="M36" s="59">
        <v>590445859</v>
      </c>
      <c r="N36" s="59">
        <v>590445859</v>
      </c>
      <c r="O36" s="59">
        <v>590445859</v>
      </c>
      <c r="P36" s="59">
        <v>590445859</v>
      </c>
      <c r="Q36" s="59">
        <v>590445859</v>
      </c>
      <c r="R36" s="59">
        <v>0</v>
      </c>
      <c r="S36" s="59">
        <v>0</v>
      </c>
      <c r="T36" s="59">
        <v>0</v>
      </c>
      <c r="U36" s="59">
        <v>0</v>
      </c>
      <c r="V36" s="59">
        <v>590445859</v>
      </c>
      <c r="W36" s="59">
        <v>423576027</v>
      </c>
      <c r="X36" s="59">
        <v>166869832</v>
      </c>
      <c r="Y36" s="60">
        <v>39.4</v>
      </c>
      <c r="Z36" s="61">
        <v>564768036</v>
      </c>
    </row>
    <row r="37" spans="1:26" ht="13.5">
      <c r="A37" s="57" t="s">
        <v>54</v>
      </c>
      <c r="B37" s="18">
        <v>126775658</v>
      </c>
      <c r="C37" s="18">
        <v>0</v>
      </c>
      <c r="D37" s="58">
        <v>94106643</v>
      </c>
      <c r="E37" s="59">
        <v>94106643</v>
      </c>
      <c r="F37" s="59">
        <v>114591917</v>
      </c>
      <c r="G37" s="59">
        <v>95591917</v>
      </c>
      <c r="H37" s="59">
        <v>95591917</v>
      </c>
      <c r="I37" s="59">
        <v>95591917</v>
      </c>
      <c r="J37" s="59">
        <v>95783101</v>
      </c>
      <c r="K37" s="59">
        <v>0</v>
      </c>
      <c r="L37" s="59">
        <v>97184332</v>
      </c>
      <c r="M37" s="59">
        <v>97184332</v>
      </c>
      <c r="N37" s="59">
        <v>96847721</v>
      </c>
      <c r="O37" s="59">
        <v>76202915</v>
      </c>
      <c r="P37" s="59">
        <v>69746782</v>
      </c>
      <c r="Q37" s="59">
        <v>69746782</v>
      </c>
      <c r="R37" s="59">
        <v>0</v>
      </c>
      <c r="S37" s="59">
        <v>0</v>
      </c>
      <c r="T37" s="59">
        <v>0</v>
      </c>
      <c r="U37" s="59">
        <v>0</v>
      </c>
      <c r="V37" s="59">
        <v>69746782</v>
      </c>
      <c r="W37" s="59">
        <v>70579982</v>
      </c>
      <c r="X37" s="59">
        <v>-833200</v>
      </c>
      <c r="Y37" s="60">
        <v>-1.18</v>
      </c>
      <c r="Z37" s="61">
        <v>94106643</v>
      </c>
    </row>
    <row r="38" spans="1:26" ht="13.5">
      <c r="A38" s="57" t="s">
        <v>55</v>
      </c>
      <c r="B38" s="18">
        <v>46461537</v>
      </c>
      <c r="C38" s="18">
        <v>0</v>
      </c>
      <c r="D38" s="58">
        <v>41407970</v>
      </c>
      <c r="E38" s="59">
        <v>41407970</v>
      </c>
      <c r="F38" s="59">
        <v>36663225</v>
      </c>
      <c r="G38" s="59">
        <v>29663225</v>
      </c>
      <c r="H38" s="59">
        <v>29663225</v>
      </c>
      <c r="I38" s="59">
        <v>29663225</v>
      </c>
      <c r="J38" s="59">
        <v>29722551</v>
      </c>
      <c r="K38" s="59">
        <v>0</v>
      </c>
      <c r="L38" s="59">
        <v>46461537</v>
      </c>
      <c r="M38" s="59">
        <v>46461537</v>
      </c>
      <c r="N38" s="59">
        <v>46461537</v>
      </c>
      <c r="O38" s="59">
        <v>46461537</v>
      </c>
      <c r="P38" s="59">
        <v>46461537</v>
      </c>
      <c r="Q38" s="59">
        <v>46461537</v>
      </c>
      <c r="R38" s="59">
        <v>0</v>
      </c>
      <c r="S38" s="59">
        <v>0</v>
      </c>
      <c r="T38" s="59">
        <v>0</v>
      </c>
      <c r="U38" s="59">
        <v>0</v>
      </c>
      <c r="V38" s="59">
        <v>46461537</v>
      </c>
      <c r="W38" s="59">
        <v>31055978</v>
      </c>
      <c r="X38" s="59">
        <v>15405559</v>
      </c>
      <c r="Y38" s="60">
        <v>49.61</v>
      </c>
      <c r="Z38" s="61">
        <v>41407970</v>
      </c>
    </row>
    <row r="39" spans="1:26" ht="13.5">
      <c r="A39" s="57" t="s">
        <v>56</v>
      </c>
      <c r="B39" s="18">
        <v>435872718</v>
      </c>
      <c r="C39" s="18">
        <v>0</v>
      </c>
      <c r="D39" s="58">
        <v>465245416</v>
      </c>
      <c r="E39" s="59">
        <v>465245385</v>
      </c>
      <c r="F39" s="59">
        <v>524130178</v>
      </c>
      <c r="G39" s="59">
        <v>550336686</v>
      </c>
      <c r="H39" s="59">
        <v>551336686</v>
      </c>
      <c r="I39" s="59">
        <v>551336686</v>
      </c>
      <c r="J39" s="59">
        <v>552439359</v>
      </c>
      <c r="K39" s="59">
        <v>0</v>
      </c>
      <c r="L39" s="59">
        <v>678354392</v>
      </c>
      <c r="M39" s="59">
        <v>678354392</v>
      </c>
      <c r="N39" s="59">
        <v>682375544</v>
      </c>
      <c r="O39" s="59">
        <v>706243644</v>
      </c>
      <c r="P39" s="59">
        <v>715463305</v>
      </c>
      <c r="Q39" s="59">
        <v>715463305</v>
      </c>
      <c r="R39" s="59">
        <v>0</v>
      </c>
      <c r="S39" s="59">
        <v>0</v>
      </c>
      <c r="T39" s="59">
        <v>0</v>
      </c>
      <c r="U39" s="59">
        <v>0</v>
      </c>
      <c r="V39" s="59">
        <v>715463305</v>
      </c>
      <c r="W39" s="59">
        <v>348934039</v>
      </c>
      <c r="X39" s="59">
        <v>366529266</v>
      </c>
      <c r="Y39" s="60">
        <v>105.04</v>
      </c>
      <c r="Z39" s="61">
        <v>465245385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49008592</v>
      </c>
      <c r="C42" s="18">
        <v>0</v>
      </c>
      <c r="D42" s="58">
        <v>85508018</v>
      </c>
      <c r="E42" s="59">
        <v>82359034</v>
      </c>
      <c r="F42" s="59">
        <v>40906836</v>
      </c>
      <c r="G42" s="59">
        <v>-7248081</v>
      </c>
      <c r="H42" s="59">
        <v>-6894214</v>
      </c>
      <c r="I42" s="59">
        <v>26764541</v>
      </c>
      <c r="J42" s="59">
        <v>7267325</v>
      </c>
      <c r="K42" s="59">
        <v>-6300891</v>
      </c>
      <c r="L42" s="59">
        <v>8549009</v>
      </c>
      <c r="M42" s="59">
        <v>9515443</v>
      </c>
      <c r="N42" s="59">
        <v>-5041743</v>
      </c>
      <c r="O42" s="59">
        <v>-3705027</v>
      </c>
      <c r="P42" s="59">
        <v>33589289</v>
      </c>
      <c r="Q42" s="59">
        <v>24842519</v>
      </c>
      <c r="R42" s="59">
        <v>0</v>
      </c>
      <c r="S42" s="59">
        <v>0</v>
      </c>
      <c r="T42" s="59">
        <v>0</v>
      </c>
      <c r="U42" s="59">
        <v>0</v>
      </c>
      <c r="V42" s="59">
        <v>61122503</v>
      </c>
      <c r="W42" s="59">
        <v>50473555</v>
      </c>
      <c r="X42" s="59">
        <v>10648948</v>
      </c>
      <c r="Y42" s="60">
        <v>21.1</v>
      </c>
      <c r="Z42" s="61">
        <v>82359034</v>
      </c>
    </row>
    <row r="43" spans="1:26" ht="13.5">
      <c r="A43" s="57" t="s">
        <v>59</v>
      </c>
      <c r="B43" s="18">
        <v>-40694741</v>
      </c>
      <c r="C43" s="18">
        <v>0</v>
      </c>
      <c r="D43" s="58">
        <v>-68671700</v>
      </c>
      <c r="E43" s="59">
        <v>-68671700</v>
      </c>
      <c r="F43" s="59">
        <v>-131202</v>
      </c>
      <c r="G43" s="59">
        <v>-8117253</v>
      </c>
      <c r="H43" s="59">
        <v>-2846910</v>
      </c>
      <c r="I43" s="59">
        <v>-11095365</v>
      </c>
      <c r="J43" s="59">
        <v>-4084331</v>
      </c>
      <c r="K43" s="59">
        <v>-3264028</v>
      </c>
      <c r="L43" s="59">
        <v>-4179330</v>
      </c>
      <c r="M43" s="59">
        <v>-11527689</v>
      </c>
      <c r="N43" s="59">
        <v>1808064</v>
      </c>
      <c r="O43" s="59">
        <v>5743334</v>
      </c>
      <c r="P43" s="59">
        <v>-34318640</v>
      </c>
      <c r="Q43" s="59">
        <v>-26767242</v>
      </c>
      <c r="R43" s="59">
        <v>0</v>
      </c>
      <c r="S43" s="59">
        <v>0</v>
      </c>
      <c r="T43" s="59">
        <v>0</v>
      </c>
      <c r="U43" s="59">
        <v>0</v>
      </c>
      <c r="V43" s="59">
        <v>-49390296</v>
      </c>
      <c r="W43" s="59">
        <v>-47270121</v>
      </c>
      <c r="X43" s="59">
        <v>-2120175</v>
      </c>
      <c r="Y43" s="60">
        <v>4.49</v>
      </c>
      <c r="Z43" s="61">
        <v>-68671700</v>
      </c>
    </row>
    <row r="44" spans="1:26" ht="13.5">
      <c r="A44" s="57" t="s">
        <v>60</v>
      </c>
      <c r="B44" s="18">
        <v>143838</v>
      </c>
      <c r="C44" s="18">
        <v>0</v>
      </c>
      <c r="D44" s="58">
        <v>-276000</v>
      </c>
      <c r="E44" s="59">
        <v>-267000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-68776</v>
      </c>
      <c r="L44" s="59">
        <v>0</v>
      </c>
      <c r="M44" s="59">
        <v>-68776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-68776</v>
      </c>
      <c r="W44" s="59">
        <v>-167888</v>
      </c>
      <c r="X44" s="59">
        <v>99112</v>
      </c>
      <c r="Y44" s="60">
        <v>-59.03</v>
      </c>
      <c r="Z44" s="61">
        <v>-267000</v>
      </c>
    </row>
    <row r="45" spans="1:26" ht="13.5">
      <c r="A45" s="69" t="s">
        <v>61</v>
      </c>
      <c r="B45" s="21">
        <v>14786565</v>
      </c>
      <c r="C45" s="21">
        <v>0</v>
      </c>
      <c r="D45" s="98">
        <v>30551304</v>
      </c>
      <c r="E45" s="99">
        <v>28206899</v>
      </c>
      <c r="F45" s="99">
        <v>55562199</v>
      </c>
      <c r="G45" s="99">
        <v>40196865</v>
      </c>
      <c r="H45" s="99">
        <v>30455741</v>
      </c>
      <c r="I45" s="99">
        <v>30455741</v>
      </c>
      <c r="J45" s="99">
        <v>33638735</v>
      </c>
      <c r="K45" s="99">
        <v>24005040</v>
      </c>
      <c r="L45" s="99">
        <v>28374719</v>
      </c>
      <c r="M45" s="99">
        <v>28374719</v>
      </c>
      <c r="N45" s="99">
        <v>25141040</v>
      </c>
      <c r="O45" s="99">
        <v>27179347</v>
      </c>
      <c r="P45" s="99">
        <v>26449996</v>
      </c>
      <c r="Q45" s="99">
        <v>26449996</v>
      </c>
      <c r="R45" s="99">
        <v>0</v>
      </c>
      <c r="S45" s="99">
        <v>0</v>
      </c>
      <c r="T45" s="99">
        <v>0</v>
      </c>
      <c r="U45" s="99">
        <v>0</v>
      </c>
      <c r="V45" s="99">
        <v>26449996</v>
      </c>
      <c r="W45" s="99">
        <v>17822111</v>
      </c>
      <c r="X45" s="99">
        <v>8627885</v>
      </c>
      <c r="Y45" s="100">
        <v>48.41</v>
      </c>
      <c r="Z45" s="101">
        <v>28206899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4036673</v>
      </c>
      <c r="C49" s="51">
        <v>0</v>
      </c>
      <c r="D49" s="128">
        <v>4333896</v>
      </c>
      <c r="E49" s="53">
        <v>5284312</v>
      </c>
      <c r="F49" s="53">
        <v>0</v>
      </c>
      <c r="G49" s="53">
        <v>0</v>
      </c>
      <c r="H49" s="53">
        <v>0</v>
      </c>
      <c r="I49" s="53">
        <v>4705053</v>
      </c>
      <c r="J49" s="53">
        <v>0</v>
      </c>
      <c r="K49" s="53">
        <v>0</v>
      </c>
      <c r="L49" s="53">
        <v>0</v>
      </c>
      <c r="M49" s="53">
        <v>5684366</v>
      </c>
      <c r="N49" s="53">
        <v>0</v>
      </c>
      <c r="O49" s="53">
        <v>0</v>
      </c>
      <c r="P49" s="53">
        <v>0</v>
      </c>
      <c r="Q49" s="53">
        <v>4128385</v>
      </c>
      <c r="R49" s="53">
        <v>0</v>
      </c>
      <c r="S49" s="53">
        <v>0</v>
      </c>
      <c r="T49" s="53">
        <v>0</v>
      </c>
      <c r="U49" s="53">
        <v>0</v>
      </c>
      <c r="V49" s="53">
        <v>7967141</v>
      </c>
      <c r="W49" s="53">
        <v>165250766</v>
      </c>
      <c r="X49" s="53">
        <v>201390592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-3856931</v>
      </c>
      <c r="C51" s="51">
        <v>0</v>
      </c>
      <c r="D51" s="128">
        <v>2349022</v>
      </c>
      <c r="E51" s="53">
        <v>1880274</v>
      </c>
      <c r="F51" s="53">
        <v>0</v>
      </c>
      <c r="G51" s="53">
        <v>0</v>
      </c>
      <c r="H51" s="53">
        <v>0</v>
      </c>
      <c r="I51" s="53">
        <v>4484230</v>
      </c>
      <c r="J51" s="53">
        <v>0</v>
      </c>
      <c r="K51" s="53">
        <v>0</v>
      </c>
      <c r="L51" s="53">
        <v>0</v>
      </c>
      <c r="M51" s="53">
        <v>5819920</v>
      </c>
      <c r="N51" s="53">
        <v>0</v>
      </c>
      <c r="O51" s="53">
        <v>0</v>
      </c>
      <c r="P51" s="53">
        <v>0</v>
      </c>
      <c r="Q51" s="53">
        <v>8981309</v>
      </c>
      <c r="R51" s="53">
        <v>0</v>
      </c>
      <c r="S51" s="53">
        <v>0</v>
      </c>
      <c r="T51" s="53">
        <v>0</v>
      </c>
      <c r="U51" s="53">
        <v>0</v>
      </c>
      <c r="V51" s="53">
        <v>4066581</v>
      </c>
      <c r="W51" s="53">
        <v>44399862</v>
      </c>
      <c r="X51" s="53">
        <v>68124267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156.52412278530562</v>
      </c>
      <c r="C58" s="5">
        <f>IF(C67=0,0,+(C76/C67)*100)</f>
        <v>0</v>
      </c>
      <c r="D58" s="6">
        <f aca="true" t="shared" si="6" ref="D58:Z58">IF(D67=0,0,+(D76/D67)*100)</f>
        <v>60.882190439945916</v>
      </c>
      <c r="E58" s="7">
        <f t="shared" si="6"/>
        <v>60.5677291110748</v>
      </c>
      <c r="F58" s="7">
        <f t="shared" si="6"/>
        <v>16.31814414874725</v>
      </c>
      <c r="G58" s="7">
        <f t="shared" si="6"/>
        <v>10.196717330149157</v>
      </c>
      <c r="H58" s="7">
        <f t="shared" si="6"/>
        <v>19.106408625767056</v>
      </c>
      <c r="I58" s="7">
        <f t="shared" si="6"/>
        <v>15.529859572306748</v>
      </c>
      <c r="J58" s="7">
        <f t="shared" si="6"/>
        <v>16.338739533619204</v>
      </c>
      <c r="K58" s="7">
        <f t="shared" si="6"/>
        <v>10.096291929876676</v>
      </c>
      <c r="L58" s="7">
        <f t="shared" si="6"/>
        <v>5.381691273535587</v>
      </c>
      <c r="M58" s="7">
        <f t="shared" si="6"/>
        <v>10.489022679369047</v>
      </c>
      <c r="N58" s="7">
        <f t="shared" si="6"/>
        <v>11.080868180503192</v>
      </c>
      <c r="O58" s="7">
        <f t="shared" si="6"/>
        <v>27.136664393410165</v>
      </c>
      <c r="P58" s="7">
        <f t="shared" si="6"/>
        <v>27.161838222873925</v>
      </c>
      <c r="Q58" s="7">
        <f t="shared" si="6"/>
        <v>21.507274096552635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15.42498079317243</v>
      </c>
      <c r="W58" s="7">
        <f t="shared" si="6"/>
        <v>12.547632518519034</v>
      </c>
      <c r="X58" s="7">
        <f t="shared" si="6"/>
        <v>0</v>
      </c>
      <c r="Y58" s="7">
        <f t="shared" si="6"/>
        <v>0</v>
      </c>
      <c r="Z58" s="8">
        <f t="shared" si="6"/>
        <v>60.5677291110748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44.999999333435454</v>
      </c>
      <c r="E59" s="10">
        <f t="shared" si="7"/>
        <v>45.00000393578581</v>
      </c>
      <c r="F59" s="10">
        <f t="shared" si="7"/>
        <v>874.3408689710153</v>
      </c>
      <c r="G59" s="10">
        <f t="shared" si="7"/>
        <v>710.1531803428051</v>
      </c>
      <c r="H59" s="10">
        <f t="shared" si="7"/>
        <v>82.78447668715702</v>
      </c>
      <c r="I59" s="10">
        <f t="shared" si="7"/>
        <v>132.11687213793732</v>
      </c>
      <c r="J59" s="10">
        <f t="shared" si="7"/>
        <v>68.51841432537886</v>
      </c>
      <c r="K59" s="10">
        <f t="shared" si="7"/>
        <v>64.51295141959845</v>
      </c>
      <c r="L59" s="10">
        <f t="shared" si="7"/>
        <v>19.0585679100535</v>
      </c>
      <c r="M59" s="10">
        <f t="shared" si="7"/>
        <v>50.484196368527236</v>
      </c>
      <c r="N59" s="10">
        <f t="shared" si="7"/>
        <v>22.05259153285678</v>
      </c>
      <c r="O59" s="10">
        <f t="shared" si="7"/>
        <v>160.65800465963397</v>
      </c>
      <c r="P59" s="10">
        <f t="shared" si="7"/>
        <v>130.68963903957294</v>
      </c>
      <c r="Q59" s="10">
        <f t="shared" si="7"/>
        <v>103.49681879665347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86.69120949370392</v>
      </c>
      <c r="W59" s="10">
        <f t="shared" si="7"/>
        <v>27.756768422872895</v>
      </c>
      <c r="X59" s="10">
        <f t="shared" si="7"/>
        <v>0</v>
      </c>
      <c r="Y59" s="10">
        <f t="shared" si="7"/>
        <v>0</v>
      </c>
      <c r="Z59" s="11">
        <f t="shared" si="7"/>
        <v>45.00000393578581</v>
      </c>
    </row>
    <row r="60" spans="1:26" ht="13.5">
      <c r="A60" s="37" t="s">
        <v>32</v>
      </c>
      <c r="B60" s="12">
        <f t="shared" si="7"/>
        <v>179.66618209662346</v>
      </c>
      <c r="C60" s="12">
        <f t="shared" si="7"/>
        <v>0</v>
      </c>
      <c r="D60" s="3">
        <f t="shared" si="7"/>
        <v>65.04882717220048</v>
      </c>
      <c r="E60" s="13">
        <f t="shared" si="7"/>
        <v>64.60868183536651</v>
      </c>
      <c r="F60" s="13">
        <f t="shared" si="7"/>
        <v>8.541957579647002</v>
      </c>
      <c r="G60" s="13">
        <f t="shared" si="7"/>
        <v>6.591724013275567</v>
      </c>
      <c r="H60" s="13">
        <f t="shared" si="7"/>
        <v>11.67705427980077</v>
      </c>
      <c r="I60" s="13">
        <f t="shared" si="7"/>
        <v>9.17791335343305</v>
      </c>
      <c r="J60" s="13">
        <f t="shared" si="7"/>
        <v>10.071059286586557</v>
      </c>
      <c r="K60" s="13">
        <f t="shared" si="7"/>
        <v>5.584853041269357</v>
      </c>
      <c r="L60" s="13">
        <f t="shared" si="7"/>
        <v>3.75300681014731</v>
      </c>
      <c r="M60" s="13">
        <f t="shared" si="7"/>
        <v>6.3397206660156264</v>
      </c>
      <c r="N60" s="13">
        <f t="shared" si="7"/>
        <v>9.302352932739542</v>
      </c>
      <c r="O60" s="13">
        <f t="shared" si="7"/>
        <v>12.089011454285895</v>
      </c>
      <c r="P60" s="13">
        <f t="shared" si="7"/>
        <v>12.449720459907129</v>
      </c>
      <c r="Q60" s="13">
        <f t="shared" si="7"/>
        <v>11.213587476066797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8.69185825204132</v>
      </c>
      <c r="W60" s="13">
        <f t="shared" si="7"/>
        <v>10.124914970550652</v>
      </c>
      <c r="X60" s="13">
        <f t="shared" si="7"/>
        <v>0</v>
      </c>
      <c r="Y60" s="13">
        <f t="shared" si="7"/>
        <v>0</v>
      </c>
      <c r="Z60" s="14">
        <f t="shared" si="7"/>
        <v>64.60868183536651</v>
      </c>
    </row>
    <row r="61" spans="1:26" ht="13.5">
      <c r="A61" s="38" t="s">
        <v>106</v>
      </c>
      <c r="B61" s="12">
        <f t="shared" si="7"/>
        <v>328.4981856465865</v>
      </c>
      <c r="C61" s="12">
        <f t="shared" si="7"/>
        <v>0</v>
      </c>
      <c r="D61" s="3">
        <f t="shared" si="7"/>
        <v>80.0000005857607</v>
      </c>
      <c r="E61" s="13">
        <f t="shared" si="7"/>
        <v>80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80</v>
      </c>
    </row>
    <row r="62" spans="1:26" ht="13.5">
      <c r="A62" s="38" t="s">
        <v>107</v>
      </c>
      <c r="B62" s="12">
        <f t="shared" si="7"/>
        <v>61.28389085292567</v>
      </c>
      <c r="C62" s="12">
        <f t="shared" si="7"/>
        <v>0</v>
      </c>
      <c r="D62" s="3">
        <f t="shared" si="7"/>
        <v>45.00002467463112</v>
      </c>
      <c r="E62" s="13">
        <f t="shared" si="7"/>
        <v>44.999997658712374</v>
      </c>
      <c r="F62" s="13">
        <f t="shared" si="7"/>
        <v>7.215053831719917</v>
      </c>
      <c r="G62" s="13">
        <f t="shared" si="7"/>
        <v>4.90931601683302</v>
      </c>
      <c r="H62" s="13">
        <f t="shared" si="7"/>
        <v>10.253032315898167</v>
      </c>
      <c r="I62" s="13">
        <f t="shared" si="7"/>
        <v>7.820622168723737</v>
      </c>
      <c r="J62" s="13">
        <f t="shared" si="7"/>
        <v>6.898712352675361</v>
      </c>
      <c r="K62" s="13">
        <f t="shared" si="7"/>
        <v>3.687969778528072</v>
      </c>
      <c r="L62" s="13">
        <f t="shared" si="7"/>
        <v>2.486542915864679</v>
      </c>
      <c r="M62" s="13">
        <f t="shared" si="7"/>
        <v>4.218122350311096</v>
      </c>
      <c r="N62" s="13">
        <f t="shared" si="7"/>
        <v>8.908514383321036</v>
      </c>
      <c r="O62" s="13">
        <f t="shared" si="7"/>
        <v>10.265846678894992</v>
      </c>
      <c r="P62" s="13">
        <f t="shared" si="7"/>
        <v>12.148447882822737</v>
      </c>
      <c r="Q62" s="13">
        <f t="shared" si="7"/>
        <v>10.280981907755033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7.020744923118176</v>
      </c>
      <c r="W62" s="13">
        <f t="shared" si="7"/>
        <v>22.163551047702818</v>
      </c>
      <c r="X62" s="13">
        <f t="shared" si="7"/>
        <v>0</v>
      </c>
      <c r="Y62" s="13">
        <f t="shared" si="7"/>
        <v>0</v>
      </c>
      <c r="Z62" s="14">
        <f t="shared" si="7"/>
        <v>44.999997658712374</v>
      </c>
    </row>
    <row r="63" spans="1:26" ht="13.5">
      <c r="A63" s="38" t="s">
        <v>108</v>
      </c>
      <c r="B63" s="12">
        <f t="shared" si="7"/>
        <v>133.33495631343317</v>
      </c>
      <c r="C63" s="12">
        <f t="shared" si="7"/>
        <v>0</v>
      </c>
      <c r="D63" s="3">
        <f t="shared" si="7"/>
        <v>44.99999947487977</v>
      </c>
      <c r="E63" s="13">
        <f t="shared" si="7"/>
        <v>45.000003499973054</v>
      </c>
      <c r="F63" s="13">
        <f t="shared" si="7"/>
        <v>8.894043933714789</v>
      </c>
      <c r="G63" s="13">
        <f t="shared" si="7"/>
        <v>10.038621800390455</v>
      </c>
      <c r="H63" s="13">
        <f t="shared" si="7"/>
        <v>15.634835270804412</v>
      </c>
      <c r="I63" s="13">
        <f t="shared" si="7"/>
        <v>11.523589339477294</v>
      </c>
      <c r="J63" s="13">
        <f t="shared" si="7"/>
        <v>16.456215631742754</v>
      </c>
      <c r="K63" s="13">
        <f t="shared" si="7"/>
        <v>11.65101521296939</v>
      </c>
      <c r="L63" s="13">
        <f t="shared" si="7"/>
        <v>6.009959751688383</v>
      </c>
      <c r="M63" s="13">
        <f t="shared" si="7"/>
        <v>11.373127105521917</v>
      </c>
      <c r="N63" s="13">
        <f t="shared" si="7"/>
        <v>10.466731854153755</v>
      </c>
      <c r="O63" s="13">
        <f t="shared" si="7"/>
        <v>17.385401090096103</v>
      </c>
      <c r="P63" s="13">
        <f t="shared" si="7"/>
        <v>13.969895144496</v>
      </c>
      <c r="Q63" s="13">
        <f t="shared" si="7"/>
        <v>13.940662365849787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12.30015493768073</v>
      </c>
      <c r="W63" s="13">
        <f t="shared" si="7"/>
        <v>19.448542518789207</v>
      </c>
      <c r="X63" s="13">
        <f t="shared" si="7"/>
        <v>0</v>
      </c>
      <c r="Y63" s="13">
        <f t="shared" si="7"/>
        <v>0</v>
      </c>
      <c r="Z63" s="14">
        <f t="shared" si="7"/>
        <v>45.000003499973054</v>
      </c>
    </row>
    <row r="64" spans="1:26" ht="13.5">
      <c r="A64" s="38" t="s">
        <v>109</v>
      </c>
      <c r="B64" s="12">
        <f t="shared" si="7"/>
        <v>60.56465681533777</v>
      </c>
      <c r="C64" s="12">
        <f t="shared" si="7"/>
        <v>0</v>
      </c>
      <c r="D64" s="3">
        <f t="shared" si="7"/>
        <v>44.99999505887678</v>
      </c>
      <c r="E64" s="13">
        <f t="shared" si="7"/>
        <v>44.99999684782033</v>
      </c>
      <c r="F64" s="13">
        <f t="shared" si="7"/>
        <v>11.490509641427385</v>
      </c>
      <c r="G64" s="13">
        <f t="shared" si="7"/>
        <v>8.870767617350099</v>
      </c>
      <c r="H64" s="13">
        <f t="shared" si="7"/>
        <v>14.223157440379842</v>
      </c>
      <c r="I64" s="13">
        <f t="shared" si="7"/>
        <v>11.528008770364915</v>
      </c>
      <c r="J64" s="13">
        <f t="shared" si="7"/>
        <v>14.5745126909988</v>
      </c>
      <c r="K64" s="13">
        <f t="shared" si="7"/>
        <v>9.45724486411612</v>
      </c>
      <c r="L64" s="13">
        <f t="shared" si="7"/>
        <v>6.53827994833836</v>
      </c>
      <c r="M64" s="13">
        <f t="shared" si="7"/>
        <v>10.190577937071373</v>
      </c>
      <c r="N64" s="13">
        <f t="shared" si="7"/>
        <v>9.08326800291744</v>
      </c>
      <c r="O64" s="13">
        <f t="shared" si="7"/>
        <v>11.087473676000311</v>
      </c>
      <c r="P64" s="13">
        <f t="shared" si="7"/>
        <v>10.942552137572205</v>
      </c>
      <c r="Q64" s="13">
        <f t="shared" si="7"/>
        <v>10.371126810002105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10.669028282748224</v>
      </c>
      <c r="W64" s="13">
        <f t="shared" si="7"/>
        <v>22.636244290808506</v>
      </c>
      <c r="X64" s="13">
        <f t="shared" si="7"/>
        <v>0</v>
      </c>
      <c r="Y64" s="13">
        <f t="shared" si="7"/>
        <v>0</v>
      </c>
      <c r="Z64" s="14">
        <f t="shared" si="7"/>
        <v>44.99999684782033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0</v>
      </c>
      <c r="F65" s="13">
        <f t="shared" si="7"/>
        <v>19.886524822695034</v>
      </c>
      <c r="G65" s="13">
        <f t="shared" si="7"/>
        <v>0</v>
      </c>
      <c r="H65" s="13">
        <f t="shared" si="7"/>
        <v>0</v>
      </c>
      <c r="I65" s="13">
        <f t="shared" si="7"/>
        <v>62.01418439716312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114.4113475177305</v>
      </c>
      <c r="W65" s="13">
        <f t="shared" si="7"/>
        <v>1.6771300000499443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45.000001801072074</v>
      </c>
      <c r="E66" s="16">
        <f t="shared" si="7"/>
        <v>45.000001801072074</v>
      </c>
      <c r="F66" s="16">
        <f t="shared" si="7"/>
        <v>-0.47566208901562607</v>
      </c>
      <c r="G66" s="16">
        <f t="shared" si="7"/>
        <v>0</v>
      </c>
      <c r="H66" s="16">
        <f t="shared" si="7"/>
        <v>0</v>
      </c>
      <c r="I66" s="16">
        <f t="shared" si="7"/>
        <v>-5.775953611014998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-40.27974976037926</v>
      </c>
      <c r="W66" s="16">
        <f t="shared" si="7"/>
        <v>13.046183175615433</v>
      </c>
      <c r="X66" s="16">
        <f t="shared" si="7"/>
        <v>0</v>
      </c>
      <c r="Y66" s="16">
        <f t="shared" si="7"/>
        <v>0</v>
      </c>
      <c r="Z66" s="17">
        <f t="shared" si="7"/>
        <v>45.000001801072074</v>
      </c>
    </row>
    <row r="67" spans="1:26" ht="13.5" hidden="1">
      <c r="A67" s="40" t="s">
        <v>112</v>
      </c>
      <c r="B67" s="23">
        <v>70702532</v>
      </c>
      <c r="C67" s="23"/>
      <c r="D67" s="24">
        <v>76167749</v>
      </c>
      <c r="E67" s="25">
        <v>77400787</v>
      </c>
      <c r="F67" s="25">
        <v>2246818</v>
      </c>
      <c r="G67" s="25">
        <v>3458770</v>
      </c>
      <c r="H67" s="25">
        <v>4662310</v>
      </c>
      <c r="I67" s="25">
        <v>10367898</v>
      </c>
      <c r="J67" s="25">
        <v>4152701</v>
      </c>
      <c r="K67" s="25">
        <v>5386225</v>
      </c>
      <c r="L67" s="25">
        <v>4342148</v>
      </c>
      <c r="M67" s="25">
        <v>13881074</v>
      </c>
      <c r="N67" s="25">
        <v>3892186</v>
      </c>
      <c r="O67" s="25">
        <v>3854969</v>
      </c>
      <c r="P67" s="25">
        <v>3338964</v>
      </c>
      <c r="Q67" s="25">
        <v>11086119</v>
      </c>
      <c r="R67" s="25"/>
      <c r="S67" s="25"/>
      <c r="T67" s="25"/>
      <c r="U67" s="25"/>
      <c r="V67" s="25">
        <v>35335091</v>
      </c>
      <c r="W67" s="25">
        <v>56645913</v>
      </c>
      <c r="X67" s="25"/>
      <c r="Y67" s="24"/>
      <c r="Z67" s="26">
        <v>77400787</v>
      </c>
    </row>
    <row r="68" spans="1:26" ht="13.5" hidden="1">
      <c r="A68" s="36" t="s">
        <v>31</v>
      </c>
      <c r="B68" s="18">
        <v>10395461</v>
      </c>
      <c r="C68" s="18"/>
      <c r="D68" s="19">
        <v>7501149</v>
      </c>
      <c r="E68" s="20">
        <v>7622366</v>
      </c>
      <c r="F68" s="20">
        <v>17561</v>
      </c>
      <c r="G68" s="20">
        <v>17561</v>
      </c>
      <c r="H68" s="20">
        <v>469977</v>
      </c>
      <c r="I68" s="20">
        <v>505099</v>
      </c>
      <c r="J68" s="20">
        <v>408785</v>
      </c>
      <c r="K68" s="20">
        <v>377642</v>
      </c>
      <c r="L68" s="20">
        <v>403173</v>
      </c>
      <c r="M68" s="20">
        <v>1189600</v>
      </c>
      <c r="N68" s="20">
        <v>406111</v>
      </c>
      <c r="O68" s="20">
        <v>385438</v>
      </c>
      <c r="P68" s="20">
        <v>406111</v>
      </c>
      <c r="Q68" s="20">
        <v>1197660</v>
      </c>
      <c r="R68" s="20"/>
      <c r="S68" s="20"/>
      <c r="T68" s="20"/>
      <c r="U68" s="20"/>
      <c r="V68" s="20">
        <v>2892359</v>
      </c>
      <c r="W68" s="20">
        <v>6748581</v>
      </c>
      <c r="X68" s="20"/>
      <c r="Y68" s="19"/>
      <c r="Z68" s="22">
        <v>7622366</v>
      </c>
    </row>
    <row r="69" spans="1:26" ht="13.5" hidden="1">
      <c r="A69" s="37" t="s">
        <v>32</v>
      </c>
      <c r="B69" s="18">
        <v>60307071</v>
      </c>
      <c r="C69" s="18"/>
      <c r="D69" s="19">
        <v>60338227</v>
      </c>
      <c r="E69" s="20">
        <v>61450048</v>
      </c>
      <c r="F69" s="20">
        <v>2480696</v>
      </c>
      <c r="G69" s="20">
        <v>3441209</v>
      </c>
      <c r="H69" s="20">
        <v>4192333</v>
      </c>
      <c r="I69" s="20">
        <v>10114238</v>
      </c>
      <c r="J69" s="20">
        <v>3743916</v>
      </c>
      <c r="K69" s="20">
        <v>5008583</v>
      </c>
      <c r="L69" s="20">
        <v>3938975</v>
      </c>
      <c r="M69" s="20">
        <v>12691474</v>
      </c>
      <c r="N69" s="20">
        <v>3486075</v>
      </c>
      <c r="O69" s="20">
        <v>3469531</v>
      </c>
      <c r="P69" s="20">
        <v>2932853</v>
      </c>
      <c r="Q69" s="20">
        <v>9888459</v>
      </c>
      <c r="R69" s="20"/>
      <c r="S69" s="20"/>
      <c r="T69" s="20"/>
      <c r="U69" s="20"/>
      <c r="V69" s="20">
        <v>32694171</v>
      </c>
      <c r="W69" s="20">
        <v>43651053</v>
      </c>
      <c r="X69" s="20"/>
      <c r="Y69" s="19"/>
      <c r="Z69" s="22">
        <v>61450048</v>
      </c>
    </row>
    <row r="70" spans="1:26" ht="13.5" hidden="1">
      <c r="A70" s="38" t="s">
        <v>106</v>
      </c>
      <c r="B70" s="18">
        <v>25457554</v>
      </c>
      <c r="C70" s="18"/>
      <c r="D70" s="19">
        <v>34143636</v>
      </c>
      <c r="E70" s="20">
        <v>34427270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>
        <v>22572738</v>
      </c>
      <c r="X70" s="20"/>
      <c r="Y70" s="19"/>
      <c r="Z70" s="22">
        <v>34427270</v>
      </c>
    </row>
    <row r="71" spans="1:26" ht="13.5" hidden="1">
      <c r="A71" s="38" t="s">
        <v>107</v>
      </c>
      <c r="B71" s="18">
        <v>22804789</v>
      </c>
      <c r="C71" s="18"/>
      <c r="D71" s="19">
        <v>10334501</v>
      </c>
      <c r="E71" s="20">
        <v>10677885</v>
      </c>
      <c r="F71" s="20">
        <v>1259852</v>
      </c>
      <c r="G71" s="20">
        <v>2222774</v>
      </c>
      <c r="H71" s="20">
        <v>2974047</v>
      </c>
      <c r="I71" s="20">
        <v>6456673</v>
      </c>
      <c r="J71" s="20">
        <v>2409899</v>
      </c>
      <c r="K71" s="20">
        <v>3675003</v>
      </c>
      <c r="L71" s="20">
        <v>2605505</v>
      </c>
      <c r="M71" s="20">
        <v>8690407</v>
      </c>
      <c r="N71" s="20">
        <v>2152076</v>
      </c>
      <c r="O71" s="20">
        <v>2135479</v>
      </c>
      <c r="P71" s="20">
        <v>1598945</v>
      </c>
      <c r="Q71" s="20">
        <v>5886500</v>
      </c>
      <c r="R71" s="20"/>
      <c r="S71" s="20"/>
      <c r="T71" s="20"/>
      <c r="U71" s="20"/>
      <c r="V71" s="20">
        <v>21033580</v>
      </c>
      <c r="W71" s="20">
        <v>7758116</v>
      </c>
      <c r="X71" s="20"/>
      <c r="Y71" s="19"/>
      <c r="Z71" s="22">
        <v>10677885</v>
      </c>
    </row>
    <row r="72" spans="1:26" ht="13.5" hidden="1">
      <c r="A72" s="38" t="s">
        <v>108</v>
      </c>
      <c r="B72" s="18">
        <v>4929204</v>
      </c>
      <c r="C72" s="18"/>
      <c r="D72" s="19">
        <v>9521629</v>
      </c>
      <c r="E72" s="20">
        <v>10000077</v>
      </c>
      <c r="F72" s="20">
        <v>753954</v>
      </c>
      <c r="G72" s="20">
        <v>755014</v>
      </c>
      <c r="H72" s="20">
        <v>754936</v>
      </c>
      <c r="I72" s="20">
        <v>2263904</v>
      </c>
      <c r="J72" s="20">
        <v>821252</v>
      </c>
      <c r="K72" s="20">
        <v>821010</v>
      </c>
      <c r="L72" s="20">
        <v>820904</v>
      </c>
      <c r="M72" s="20">
        <v>2463166</v>
      </c>
      <c r="N72" s="20">
        <v>821221</v>
      </c>
      <c r="O72" s="20">
        <v>821212</v>
      </c>
      <c r="P72" s="20">
        <v>821130</v>
      </c>
      <c r="Q72" s="20">
        <v>2463563</v>
      </c>
      <c r="R72" s="20"/>
      <c r="S72" s="20"/>
      <c r="T72" s="20"/>
      <c r="U72" s="20"/>
      <c r="V72" s="20">
        <v>7190633</v>
      </c>
      <c r="W72" s="20">
        <v>8566354</v>
      </c>
      <c r="X72" s="20"/>
      <c r="Y72" s="19"/>
      <c r="Z72" s="22">
        <v>10000077</v>
      </c>
    </row>
    <row r="73" spans="1:26" ht="13.5" hidden="1">
      <c r="A73" s="38" t="s">
        <v>109</v>
      </c>
      <c r="B73" s="18">
        <v>6894772</v>
      </c>
      <c r="C73" s="18"/>
      <c r="D73" s="19">
        <v>6071494</v>
      </c>
      <c r="E73" s="20">
        <v>6344816</v>
      </c>
      <c r="F73" s="20">
        <v>463365</v>
      </c>
      <c r="G73" s="20">
        <v>463421</v>
      </c>
      <c r="H73" s="20">
        <v>463350</v>
      </c>
      <c r="I73" s="20">
        <v>1390136</v>
      </c>
      <c r="J73" s="20">
        <v>512765</v>
      </c>
      <c r="K73" s="20">
        <v>512570</v>
      </c>
      <c r="L73" s="20">
        <v>512566</v>
      </c>
      <c r="M73" s="20">
        <v>1537901</v>
      </c>
      <c r="N73" s="20">
        <v>512778</v>
      </c>
      <c r="O73" s="20">
        <v>512840</v>
      </c>
      <c r="P73" s="20">
        <v>512778</v>
      </c>
      <c r="Q73" s="20">
        <v>1538396</v>
      </c>
      <c r="R73" s="20"/>
      <c r="S73" s="20"/>
      <c r="T73" s="20"/>
      <c r="U73" s="20"/>
      <c r="V73" s="20">
        <v>4466433</v>
      </c>
      <c r="W73" s="20">
        <v>4553622</v>
      </c>
      <c r="X73" s="20"/>
      <c r="Y73" s="19"/>
      <c r="Z73" s="22">
        <v>6344816</v>
      </c>
    </row>
    <row r="74" spans="1:26" ht="13.5" hidden="1">
      <c r="A74" s="38" t="s">
        <v>110</v>
      </c>
      <c r="B74" s="18">
        <v>220752</v>
      </c>
      <c r="C74" s="18"/>
      <c r="D74" s="19">
        <v>266967</v>
      </c>
      <c r="E74" s="20"/>
      <c r="F74" s="20">
        <v>3525</v>
      </c>
      <c r="G74" s="20"/>
      <c r="H74" s="20"/>
      <c r="I74" s="20">
        <v>3525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3525</v>
      </c>
      <c r="W74" s="20">
        <v>200223</v>
      </c>
      <c r="X74" s="20"/>
      <c r="Y74" s="19"/>
      <c r="Z74" s="22"/>
    </row>
    <row r="75" spans="1:26" ht="13.5" hidden="1">
      <c r="A75" s="39" t="s">
        <v>111</v>
      </c>
      <c r="B75" s="27"/>
      <c r="C75" s="27"/>
      <c r="D75" s="28">
        <v>8328373</v>
      </c>
      <c r="E75" s="29">
        <v>8328373</v>
      </c>
      <c r="F75" s="29">
        <v>-251439</v>
      </c>
      <c r="G75" s="29"/>
      <c r="H75" s="29"/>
      <c r="I75" s="29">
        <v>-251439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-251439</v>
      </c>
      <c r="W75" s="29">
        <v>6246279</v>
      </c>
      <c r="X75" s="29"/>
      <c r="Y75" s="28"/>
      <c r="Z75" s="30">
        <v>8328373</v>
      </c>
    </row>
    <row r="76" spans="1:26" ht="13.5" hidden="1">
      <c r="A76" s="41" t="s">
        <v>113</v>
      </c>
      <c r="B76" s="31">
        <v>110666518</v>
      </c>
      <c r="C76" s="31"/>
      <c r="D76" s="32">
        <v>46372594</v>
      </c>
      <c r="E76" s="33">
        <v>46879899</v>
      </c>
      <c r="F76" s="33">
        <v>366639</v>
      </c>
      <c r="G76" s="33">
        <v>352681</v>
      </c>
      <c r="H76" s="33">
        <v>890800</v>
      </c>
      <c r="I76" s="33">
        <v>1610120</v>
      </c>
      <c r="J76" s="33">
        <v>678499</v>
      </c>
      <c r="K76" s="33">
        <v>543809</v>
      </c>
      <c r="L76" s="33">
        <v>233681</v>
      </c>
      <c r="M76" s="33">
        <v>1455989</v>
      </c>
      <c r="N76" s="33">
        <v>431288</v>
      </c>
      <c r="O76" s="33">
        <v>1046110</v>
      </c>
      <c r="P76" s="33">
        <v>906924</v>
      </c>
      <c r="Q76" s="33">
        <v>2384322</v>
      </c>
      <c r="R76" s="33"/>
      <c r="S76" s="33"/>
      <c r="T76" s="33"/>
      <c r="U76" s="33"/>
      <c r="V76" s="33">
        <v>5450431</v>
      </c>
      <c r="W76" s="33">
        <v>7107721</v>
      </c>
      <c r="X76" s="33"/>
      <c r="Y76" s="32"/>
      <c r="Z76" s="34">
        <v>46879899</v>
      </c>
    </row>
    <row r="77" spans="1:26" ht="13.5" hidden="1">
      <c r="A77" s="36" t="s">
        <v>31</v>
      </c>
      <c r="B77" s="18"/>
      <c r="C77" s="18"/>
      <c r="D77" s="19">
        <v>3375517</v>
      </c>
      <c r="E77" s="20">
        <v>3430065</v>
      </c>
      <c r="F77" s="20">
        <v>153543</v>
      </c>
      <c r="G77" s="20">
        <v>124710</v>
      </c>
      <c r="H77" s="20">
        <v>389068</v>
      </c>
      <c r="I77" s="20">
        <v>667321</v>
      </c>
      <c r="J77" s="20">
        <v>280093</v>
      </c>
      <c r="K77" s="20">
        <v>243628</v>
      </c>
      <c r="L77" s="20">
        <v>76839</v>
      </c>
      <c r="M77" s="20">
        <v>600560</v>
      </c>
      <c r="N77" s="20">
        <v>89558</v>
      </c>
      <c r="O77" s="20">
        <v>619237</v>
      </c>
      <c r="P77" s="20">
        <v>530745</v>
      </c>
      <c r="Q77" s="20">
        <v>1239540</v>
      </c>
      <c r="R77" s="20"/>
      <c r="S77" s="20"/>
      <c r="T77" s="20"/>
      <c r="U77" s="20"/>
      <c r="V77" s="20">
        <v>2507421</v>
      </c>
      <c r="W77" s="20">
        <v>1873188</v>
      </c>
      <c r="X77" s="20"/>
      <c r="Y77" s="19"/>
      <c r="Z77" s="22">
        <v>3430065</v>
      </c>
    </row>
    <row r="78" spans="1:26" ht="13.5" hidden="1">
      <c r="A78" s="37" t="s">
        <v>32</v>
      </c>
      <c r="B78" s="18">
        <v>108351412</v>
      </c>
      <c r="C78" s="18"/>
      <c r="D78" s="19">
        <v>39249309</v>
      </c>
      <c r="E78" s="20">
        <v>39702066</v>
      </c>
      <c r="F78" s="20">
        <v>211900</v>
      </c>
      <c r="G78" s="20">
        <v>226835</v>
      </c>
      <c r="H78" s="20">
        <v>489541</v>
      </c>
      <c r="I78" s="20">
        <v>928276</v>
      </c>
      <c r="J78" s="20">
        <v>377052</v>
      </c>
      <c r="K78" s="20">
        <v>279722</v>
      </c>
      <c r="L78" s="20">
        <v>147830</v>
      </c>
      <c r="M78" s="20">
        <v>804604</v>
      </c>
      <c r="N78" s="20">
        <v>324287</v>
      </c>
      <c r="O78" s="20">
        <v>419432</v>
      </c>
      <c r="P78" s="20">
        <v>365132</v>
      </c>
      <c r="Q78" s="20">
        <v>1108851</v>
      </c>
      <c r="R78" s="20"/>
      <c r="S78" s="20"/>
      <c r="T78" s="20"/>
      <c r="U78" s="20"/>
      <c r="V78" s="20">
        <v>2841731</v>
      </c>
      <c r="W78" s="20">
        <v>4419632</v>
      </c>
      <c r="X78" s="20"/>
      <c r="Y78" s="19"/>
      <c r="Z78" s="22">
        <v>39702066</v>
      </c>
    </row>
    <row r="79" spans="1:26" ht="13.5" hidden="1">
      <c r="A79" s="38" t="s">
        <v>106</v>
      </c>
      <c r="B79" s="18">
        <v>83627603</v>
      </c>
      <c r="C79" s="18"/>
      <c r="D79" s="19">
        <v>27314909</v>
      </c>
      <c r="E79" s="20">
        <v>27541816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>
        <v>27541816</v>
      </c>
    </row>
    <row r="80" spans="1:26" ht="13.5" hidden="1">
      <c r="A80" s="38" t="s">
        <v>107</v>
      </c>
      <c r="B80" s="18">
        <v>13975662</v>
      </c>
      <c r="C80" s="18"/>
      <c r="D80" s="19">
        <v>4650528</v>
      </c>
      <c r="E80" s="20">
        <v>4805048</v>
      </c>
      <c r="F80" s="20">
        <v>90899</v>
      </c>
      <c r="G80" s="20">
        <v>109123</v>
      </c>
      <c r="H80" s="20">
        <v>304930</v>
      </c>
      <c r="I80" s="20">
        <v>504952</v>
      </c>
      <c r="J80" s="20">
        <v>166252</v>
      </c>
      <c r="K80" s="20">
        <v>135533</v>
      </c>
      <c r="L80" s="20">
        <v>64787</v>
      </c>
      <c r="M80" s="20">
        <v>366572</v>
      </c>
      <c r="N80" s="20">
        <v>191718</v>
      </c>
      <c r="O80" s="20">
        <v>219225</v>
      </c>
      <c r="P80" s="20">
        <v>194247</v>
      </c>
      <c r="Q80" s="20">
        <v>605190</v>
      </c>
      <c r="R80" s="20"/>
      <c r="S80" s="20"/>
      <c r="T80" s="20"/>
      <c r="U80" s="20"/>
      <c r="V80" s="20">
        <v>1476714</v>
      </c>
      <c r="W80" s="20">
        <v>1719474</v>
      </c>
      <c r="X80" s="20"/>
      <c r="Y80" s="19"/>
      <c r="Z80" s="22">
        <v>4805048</v>
      </c>
    </row>
    <row r="81" spans="1:26" ht="13.5" hidden="1">
      <c r="A81" s="38" t="s">
        <v>108</v>
      </c>
      <c r="B81" s="18">
        <v>6572352</v>
      </c>
      <c r="C81" s="18"/>
      <c r="D81" s="19">
        <v>4284733</v>
      </c>
      <c r="E81" s="20">
        <v>4500035</v>
      </c>
      <c r="F81" s="20">
        <v>67057</v>
      </c>
      <c r="G81" s="20">
        <v>75793</v>
      </c>
      <c r="H81" s="20">
        <v>118033</v>
      </c>
      <c r="I81" s="20">
        <v>260883</v>
      </c>
      <c r="J81" s="20">
        <v>135147</v>
      </c>
      <c r="K81" s="20">
        <v>95656</v>
      </c>
      <c r="L81" s="20">
        <v>49336</v>
      </c>
      <c r="M81" s="20">
        <v>280139</v>
      </c>
      <c r="N81" s="20">
        <v>85955</v>
      </c>
      <c r="O81" s="20">
        <v>142771</v>
      </c>
      <c r="P81" s="20">
        <v>114711</v>
      </c>
      <c r="Q81" s="20">
        <v>343437</v>
      </c>
      <c r="R81" s="20"/>
      <c r="S81" s="20"/>
      <c r="T81" s="20"/>
      <c r="U81" s="20"/>
      <c r="V81" s="20">
        <v>884459</v>
      </c>
      <c r="W81" s="20">
        <v>1666031</v>
      </c>
      <c r="X81" s="20"/>
      <c r="Y81" s="19"/>
      <c r="Z81" s="22">
        <v>4500035</v>
      </c>
    </row>
    <row r="82" spans="1:26" ht="13.5" hidden="1">
      <c r="A82" s="38" t="s">
        <v>109</v>
      </c>
      <c r="B82" s="18">
        <v>4175795</v>
      </c>
      <c r="C82" s="18"/>
      <c r="D82" s="19">
        <v>2732172</v>
      </c>
      <c r="E82" s="20">
        <v>2855167</v>
      </c>
      <c r="F82" s="20">
        <v>53243</v>
      </c>
      <c r="G82" s="20">
        <v>41109</v>
      </c>
      <c r="H82" s="20">
        <v>65903</v>
      </c>
      <c r="I82" s="20">
        <v>160255</v>
      </c>
      <c r="J82" s="20">
        <v>74733</v>
      </c>
      <c r="K82" s="20">
        <v>48475</v>
      </c>
      <c r="L82" s="20">
        <v>33513</v>
      </c>
      <c r="M82" s="20">
        <v>156721</v>
      </c>
      <c r="N82" s="20">
        <v>46577</v>
      </c>
      <c r="O82" s="20">
        <v>56861</v>
      </c>
      <c r="P82" s="20">
        <v>56111</v>
      </c>
      <c r="Q82" s="20">
        <v>159549</v>
      </c>
      <c r="R82" s="20"/>
      <c r="S82" s="20"/>
      <c r="T82" s="20"/>
      <c r="U82" s="20"/>
      <c r="V82" s="20">
        <v>476525</v>
      </c>
      <c r="W82" s="20">
        <v>1030769</v>
      </c>
      <c r="X82" s="20"/>
      <c r="Y82" s="19"/>
      <c r="Z82" s="22">
        <v>2855167</v>
      </c>
    </row>
    <row r="83" spans="1:26" ht="13.5" hidden="1">
      <c r="A83" s="38" t="s">
        <v>110</v>
      </c>
      <c r="B83" s="18"/>
      <c r="C83" s="18"/>
      <c r="D83" s="19">
        <v>266967</v>
      </c>
      <c r="E83" s="20"/>
      <c r="F83" s="20">
        <v>701</v>
      </c>
      <c r="G83" s="20">
        <v>810</v>
      </c>
      <c r="H83" s="20">
        <v>675</v>
      </c>
      <c r="I83" s="20">
        <v>2186</v>
      </c>
      <c r="J83" s="20">
        <v>920</v>
      </c>
      <c r="K83" s="20">
        <v>58</v>
      </c>
      <c r="L83" s="20">
        <v>194</v>
      </c>
      <c r="M83" s="20">
        <v>1172</v>
      </c>
      <c r="N83" s="20">
        <v>37</v>
      </c>
      <c r="O83" s="20">
        <v>575</v>
      </c>
      <c r="P83" s="20">
        <v>63</v>
      </c>
      <c r="Q83" s="20">
        <v>675</v>
      </c>
      <c r="R83" s="20"/>
      <c r="S83" s="20"/>
      <c r="T83" s="20"/>
      <c r="U83" s="20"/>
      <c r="V83" s="20">
        <v>4033</v>
      </c>
      <c r="W83" s="20">
        <v>3358</v>
      </c>
      <c r="X83" s="20"/>
      <c r="Y83" s="19"/>
      <c r="Z83" s="22"/>
    </row>
    <row r="84" spans="1:26" ht="13.5" hidden="1">
      <c r="A84" s="39" t="s">
        <v>111</v>
      </c>
      <c r="B84" s="27">
        <v>2315106</v>
      </c>
      <c r="C84" s="27"/>
      <c r="D84" s="28">
        <v>3747768</v>
      </c>
      <c r="E84" s="29">
        <v>3747768</v>
      </c>
      <c r="F84" s="29">
        <v>1196</v>
      </c>
      <c r="G84" s="29">
        <v>1136</v>
      </c>
      <c r="H84" s="29">
        <v>12191</v>
      </c>
      <c r="I84" s="29">
        <v>14523</v>
      </c>
      <c r="J84" s="29">
        <v>21354</v>
      </c>
      <c r="K84" s="29">
        <v>20459</v>
      </c>
      <c r="L84" s="29">
        <v>9012</v>
      </c>
      <c r="M84" s="29">
        <v>50825</v>
      </c>
      <c r="N84" s="29">
        <v>17443</v>
      </c>
      <c r="O84" s="29">
        <v>7441</v>
      </c>
      <c r="P84" s="29">
        <v>11047</v>
      </c>
      <c r="Q84" s="29">
        <v>35931</v>
      </c>
      <c r="R84" s="29"/>
      <c r="S84" s="29"/>
      <c r="T84" s="29"/>
      <c r="U84" s="29"/>
      <c r="V84" s="29">
        <v>101279</v>
      </c>
      <c r="W84" s="29">
        <v>814901</v>
      </c>
      <c r="X84" s="29"/>
      <c r="Y84" s="28"/>
      <c r="Z84" s="30">
        <v>3747768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97406</v>
      </c>
      <c r="C7" s="18">
        <v>0</v>
      </c>
      <c r="D7" s="58">
        <v>0</v>
      </c>
      <c r="E7" s="59">
        <v>0</v>
      </c>
      <c r="F7" s="59">
        <v>55663</v>
      </c>
      <c r="G7" s="59">
        <v>39082</v>
      </c>
      <c r="H7" s="59">
        <v>16677</v>
      </c>
      <c r="I7" s="59">
        <v>111422</v>
      </c>
      <c r="J7" s="59">
        <v>1967</v>
      </c>
      <c r="K7" s="59">
        <v>1520</v>
      </c>
      <c r="L7" s="59">
        <v>456</v>
      </c>
      <c r="M7" s="59">
        <v>3943</v>
      </c>
      <c r="N7" s="59">
        <v>2492</v>
      </c>
      <c r="O7" s="59">
        <v>602</v>
      </c>
      <c r="P7" s="59">
        <v>462</v>
      </c>
      <c r="Q7" s="59">
        <v>3556</v>
      </c>
      <c r="R7" s="59">
        <v>0</v>
      </c>
      <c r="S7" s="59">
        <v>0</v>
      </c>
      <c r="T7" s="59">
        <v>0</v>
      </c>
      <c r="U7" s="59">
        <v>0</v>
      </c>
      <c r="V7" s="59">
        <v>118921</v>
      </c>
      <c r="W7" s="59"/>
      <c r="X7" s="59">
        <v>118921</v>
      </c>
      <c r="Y7" s="60">
        <v>0</v>
      </c>
      <c r="Z7" s="61">
        <v>0</v>
      </c>
    </row>
    <row r="8" spans="1:26" ht="13.5">
      <c r="A8" s="57" t="s">
        <v>34</v>
      </c>
      <c r="B8" s="18">
        <v>52209837</v>
      </c>
      <c r="C8" s="18">
        <v>0</v>
      </c>
      <c r="D8" s="58">
        <v>57187999</v>
      </c>
      <c r="E8" s="59">
        <v>57187999</v>
      </c>
      <c r="F8" s="59">
        <v>14020714</v>
      </c>
      <c r="G8" s="59">
        <v>978847</v>
      </c>
      <c r="H8" s="59">
        <v>175400</v>
      </c>
      <c r="I8" s="59">
        <v>15174961</v>
      </c>
      <c r="J8" s="59">
        <v>153992</v>
      </c>
      <c r="K8" s="59">
        <v>111554</v>
      </c>
      <c r="L8" s="59">
        <v>11445832</v>
      </c>
      <c r="M8" s="59">
        <v>11711378</v>
      </c>
      <c r="N8" s="59">
        <v>105079</v>
      </c>
      <c r="O8" s="59">
        <v>143871</v>
      </c>
      <c r="P8" s="59">
        <v>8562355</v>
      </c>
      <c r="Q8" s="59">
        <v>8811305</v>
      </c>
      <c r="R8" s="59">
        <v>0</v>
      </c>
      <c r="S8" s="59">
        <v>0</v>
      </c>
      <c r="T8" s="59">
        <v>0</v>
      </c>
      <c r="U8" s="59">
        <v>0</v>
      </c>
      <c r="V8" s="59">
        <v>35697644</v>
      </c>
      <c r="W8" s="59">
        <v>42891003</v>
      </c>
      <c r="X8" s="59">
        <v>-7193359</v>
      </c>
      <c r="Y8" s="60">
        <v>-16.77</v>
      </c>
      <c r="Z8" s="61">
        <v>57187999</v>
      </c>
    </row>
    <row r="9" spans="1:26" ht="13.5">
      <c r="A9" s="57" t="s">
        <v>35</v>
      </c>
      <c r="B9" s="18">
        <v>1003122</v>
      </c>
      <c r="C9" s="18">
        <v>0</v>
      </c>
      <c r="D9" s="58">
        <v>630127</v>
      </c>
      <c r="E9" s="59">
        <v>630127</v>
      </c>
      <c r="F9" s="59">
        <v>40706</v>
      </c>
      <c r="G9" s="59">
        <v>41000</v>
      </c>
      <c r="H9" s="59">
        <v>7419</v>
      </c>
      <c r="I9" s="59">
        <v>89125</v>
      </c>
      <c r="J9" s="59">
        <v>8299</v>
      </c>
      <c r="K9" s="59">
        <v>46988</v>
      </c>
      <c r="L9" s="59">
        <v>76995</v>
      </c>
      <c r="M9" s="59">
        <v>132282</v>
      </c>
      <c r="N9" s="59">
        <v>79441</v>
      </c>
      <c r="O9" s="59">
        <v>85538</v>
      </c>
      <c r="P9" s="59">
        <v>76835</v>
      </c>
      <c r="Q9" s="59">
        <v>241814</v>
      </c>
      <c r="R9" s="59">
        <v>0</v>
      </c>
      <c r="S9" s="59">
        <v>0</v>
      </c>
      <c r="T9" s="59">
        <v>0</v>
      </c>
      <c r="U9" s="59">
        <v>0</v>
      </c>
      <c r="V9" s="59">
        <v>463221</v>
      </c>
      <c r="W9" s="59">
        <v>472599</v>
      </c>
      <c r="X9" s="59">
        <v>-9378</v>
      </c>
      <c r="Y9" s="60">
        <v>-1.98</v>
      </c>
      <c r="Z9" s="61">
        <v>630127</v>
      </c>
    </row>
    <row r="10" spans="1:26" ht="25.5">
      <c r="A10" s="62" t="s">
        <v>98</v>
      </c>
      <c r="B10" s="63">
        <f>SUM(B5:B9)</f>
        <v>53310365</v>
      </c>
      <c r="C10" s="63">
        <f>SUM(C5:C9)</f>
        <v>0</v>
      </c>
      <c r="D10" s="64">
        <f aca="true" t="shared" si="0" ref="D10:Z10">SUM(D5:D9)</f>
        <v>57818126</v>
      </c>
      <c r="E10" s="65">
        <f t="shared" si="0"/>
        <v>57818126</v>
      </c>
      <c r="F10" s="65">
        <f t="shared" si="0"/>
        <v>14117083</v>
      </c>
      <c r="G10" s="65">
        <f t="shared" si="0"/>
        <v>1058929</v>
      </c>
      <c r="H10" s="65">
        <f t="shared" si="0"/>
        <v>199496</v>
      </c>
      <c r="I10" s="65">
        <f t="shared" si="0"/>
        <v>15375508</v>
      </c>
      <c r="J10" s="65">
        <f t="shared" si="0"/>
        <v>164258</v>
      </c>
      <c r="K10" s="65">
        <f t="shared" si="0"/>
        <v>160062</v>
      </c>
      <c r="L10" s="65">
        <f t="shared" si="0"/>
        <v>11523283</v>
      </c>
      <c r="M10" s="65">
        <f t="shared" si="0"/>
        <v>11847603</v>
      </c>
      <c r="N10" s="65">
        <f t="shared" si="0"/>
        <v>187012</v>
      </c>
      <c r="O10" s="65">
        <f t="shared" si="0"/>
        <v>230011</v>
      </c>
      <c r="P10" s="65">
        <f t="shared" si="0"/>
        <v>8639652</v>
      </c>
      <c r="Q10" s="65">
        <f t="shared" si="0"/>
        <v>9056675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36279786</v>
      </c>
      <c r="W10" s="65">
        <f t="shared" si="0"/>
        <v>43363602</v>
      </c>
      <c r="X10" s="65">
        <f t="shared" si="0"/>
        <v>-7083816</v>
      </c>
      <c r="Y10" s="66">
        <f>+IF(W10&lt;&gt;0,(X10/W10)*100,0)</f>
        <v>-16.335856970553323</v>
      </c>
      <c r="Z10" s="67">
        <f t="shared" si="0"/>
        <v>57818126</v>
      </c>
    </row>
    <row r="11" spans="1:26" ht="13.5">
      <c r="A11" s="57" t="s">
        <v>36</v>
      </c>
      <c r="B11" s="18">
        <v>36819319</v>
      </c>
      <c r="C11" s="18">
        <v>0</v>
      </c>
      <c r="D11" s="58">
        <v>38794385</v>
      </c>
      <c r="E11" s="59">
        <v>38794385</v>
      </c>
      <c r="F11" s="59">
        <v>2902679</v>
      </c>
      <c r="G11" s="59">
        <v>3277683</v>
      </c>
      <c r="H11" s="59">
        <v>3333783</v>
      </c>
      <c r="I11" s="59">
        <v>9514145</v>
      </c>
      <c r="J11" s="59">
        <v>3132867</v>
      </c>
      <c r="K11" s="59">
        <v>3498471</v>
      </c>
      <c r="L11" s="59">
        <v>3203500</v>
      </c>
      <c r="M11" s="59">
        <v>9834838</v>
      </c>
      <c r="N11" s="59">
        <v>3109823</v>
      </c>
      <c r="O11" s="59">
        <v>3088426</v>
      </c>
      <c r="P11" s="59">
        <v>3117988</v>
      </c>
      <c r="Q11" s="59">
        <v>9316237</v>
      </c>
      <c r="R11" s="59">
        <v>0</v>
      </c>
      <c r="S11" s="59">
        <v>0</v>
      </c>
      <c r="T11" s="59">
        <v>0</v>
      </c>
      <c r="U11" s="59">
        <v>0</v>
      </c>
      <c r="V11" s="59">
        <v>28665220</v>
      </c>
      <c r="W11" s="59">
        <v>29095785</v>
      </c>
      <c r="X11" s="59">
        <v>-430565</v>
      </c>
      <c r="Y11" s="60">
        <v>-1.48</v>
      </c>
      <c r="Z11" s="61">
        <v>38794385</v>
      </c>
    </row>
    <row r="12" spans="1:26" ht="13.5">
      <c r="A12" s="57" t="s">
        <v>37</v>
      </c>
      <c r="B12" s="18">
        <v>3960805</v>
      </c>
      <c r="C12" s="18">
        <v>0</v>
      </c>
      <c r="D12" s="58">
        <v>4316948</v>
      </c>
      <c r="E12" s="59">
        <v>4316948</v>
      </c>
      <c r="F12" s="59">
        <v>339737</v>
      </c>
      <c r="G12" s="59">
        <v>345162</v>
      </c>
      <c r="H12" s="59">
        <v>340812</v>
      </c>
      <c r="I12" s="59">
        <v>1025711</v>
      </c>
      <c r="J12" s="59">
        <v>344295</v>
      </c>
      <c r="K12" s="59">
        <v>342852</v>
      </c>
      <c r="L12" s="59">
        <v>354816</v>
      </c>
      <c r="M12" s="59">
        <v>1041963</v>
      </c>
      <c r="N12" s="59">
        <v>342848</v>
      </c>
      <c r="O12" s="59">
        <v>600025</v>
      </c>
      <c r="P12" s="59">
        <v>373103</v>
      </c>
      <c r="Q12" s="59">
        <v>1315976</v>
      </c>
      <c r="R12" s="59">
        <v>0</v>
      </c>
      <c r="S12" s="59">
        <v>0</v>
      </c>
      <c r="T12" s="59">
        <v>0</v>
      </c>
      <c r="U12" s="59">
        <v>0</v>
      </c>
      <c r="V12" s="59">
        <v>3383650</v>
      </c>
      <c r="W12" s="59">
        <v>3237714</v>
      </c>
      <c r="X12" s="59">
        <v>145936</v>
      </c>
      <c r="Y12" s="60">
        <v>4.51</v>
      </c>
      <c r="Z12" s="61">
        <v>4316948</v>
      </c>
    </row>
    <row r="13" spans="1:26" ht="13.5">
      <c r="A13" s="57" t="s">
        <v>99</v>
      </c>
      <c r="B13" s="18">
        <v>2943302</v>
      </c>
      <c r="C13" s="18">
        <v>0</v>
      </c>
      <c r="D13" s="58">
        <v>1600000</v>
      </c>
      <c r="E13" s="59">
        <v>1600000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1199997</v>
      </c>
      <c r="X13" s="59">
        <v>-1199997</v>
      </c>
      <c r="Y13" s="60">
        <v>-100</v>
      </c>
      <c r="Z13" s="61">
        <v>1600000</v>
      </c>
    </row>
    <row r="14" spans="1:26" ht="13.5">
      <c r="A14" s="57" t="s">
        <v>38</v>
      </c>
      <c r="B14" s="18">
        <v>518144</v>
      </c>
      <c r="C14" s="18">
        <v>0</v>
      </c>
      <c r="D14" s="58">
        <v>0</v>
      </c>
      <c r="E14" s="59">
        <v>0</v>
      </c>
      <c r="F14" s="59">
        <v>29245</v>
      </c>
      <c r="G14" s="59">
        <v>0</v>
      </c>
      <c r="H14" s="59">
        <v>0</v>
      </c>
      <c r="I14" s="59">
        <v>29245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29245</v>
      </c>
      <c r="W14" s="59"/>
      <c r="X14" s="59">
        <v>29245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172</v>
      </c>
      <c r="G15" s="59">
        <v>0</v>
      </c>
      <c r="H15" s="59">
        <v>0</v>
      </c>
      <c r="I15" s="59">
        <v>172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172</v>
      </c>
      <c r="W15" s="59"/>
      <c r="X15" s="59">
        <v>172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1681</v>
      </c>
      <c r="G16" s="59">
        <v>0</v>
      </c>
      <c r="H16" s="59">
        <v>0</v>
      </c>
      <c r="I16" s="59">
        <v>1681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1681</v>
      </c>
      <c r="W16" s="59"/>
      <c r="X16" s="59">
        <v>1681</v>
      </c>
      <c r="Y16" s="60">
        <v>0</v>
      </c>
      <c r="Z16" s="61">
        <v>0</v>
      </c>
    </row>
    <row r="17" spans="1:26" ht="13.5">
      <c r="A17" s="57" t="s">
        <v>41</v>
      </c>
      <c r="B17" s="18">
        <v>14379756</v>
      </c>
      <c r="C17" s="18">
        <v>0</v>
      </c>
      <c r="D17" s="58">
        <v>13268793</v>
      </c>
      <c r="E17" s="59">
        <v>13268793</v>
      </c>
      <c r="F17" s="59">
        <v>419134</v>
      </c>
      <c r="G17" s="59">
        <v>1056019</v>
      </c>
      <c r="H17" s="59">
        <v>842431</v>
      </c>
      <c r="I17" s="59">
        <v>2317584</v>
      </c>
      <c r="J17" s="59">
        <v>435731</v>
      </c>
      <c r="K17" s="59">
        <v>181428</v>
      </c>
      <c r="L17" s="59">
        <v>77229</v>
      </c>
      <c r="M17" s="59">
        <v>694388</v>
      </c>
      <c r="N17" s="59">
        <v>202630</v>
      </c>
      <c r="O17" s="59">
        <v>293168</v>
      </c>
      <c r="P17" s="59">
        <v>-51393</v>
      </c>
      <c r="Q17" s="59">
        <v>444405</v>
      </c>
      <c r="R17" s="59">
        <v>0</v>
      </c>
      <c r="S17" s="59">
        <v>0</v>
      </c>
      <c r="T17" s="59">
        <v>0</v>
      </c>
      <c r="U17" s="59">
        <v>0</v>
      </c>
      <c r="V17" s="59">
        <v>3456377</v>
      </c>
      <c r="W17" s="59">
        <v>11030094</v>
      </c>
      <c r="X17" s="59">
        <v>-7573717</v>
      </c>
      <c r="Y17" s="60">
        <v>-68.66</v>
      </c>
      <c r="Z17" s="61">
        <v>13268793</v>
      </c>
    </row>
    <row r="18" spans="1:26" ht="13.5">
      <c r="A18" s="69" t="s">
        <v>42</v>
      </c>
      <c r="B18" s="70">
        <f>SUM(B11:B17)</f>
        <v>58621326</v>
      </c>
      <c r="C18" s="70">
        <f>SUM(C11:C17)</f>
        <v>0</v>
      </c>
      <c r="D18" s="71">
        <f aca="true" t="shared" si="1" ref="D18:Z18">SUM(D11:D17)</f>
        <v>57980126</v>
      </c>
      <c r="E18" s="72">
        <f t="shared" si="1"/>
        <v>57980126</v>
      </c>
      <c r="F18" s="72">
        <f t="shared" si="1"/>
        <v>3692648</v>
      </c>
      <c r="G18" s="72">
        <f t="shared" si="1"/>
        <v>4678864</v>
      </c>
      <c r="H18" s="72">
        <f t="shared" si="1"/>
        <v>4517026</v>
      </c>
      <c r="I18" s="72">
        <f t="shared" si="1"/>
        <v>12888538</v>
      </c>
      <c r="J18" s="72">
        <f t="shared" si="1"/>
        <v>3912893</v>
      </c>
      <c r="K18" s="72">
        <f t="shared" si="1"/>
        <v>4022751</v>
      </c>
      <c r="L18" s="72">
        <f t="shared" si="1"/>
        <v>3635545</v>
      </c>
      <c r="M18" s="72">
        <f t="shared" si="1"/>
        <v>11571189</v>
      </c>
      <c r="N18" s="72">
        <f t="shared" si="1"/>
        <v>3655301</v>
      </c>
      <c r="O18" s="72">
        <f t="shared" si="1"/>
        <v>3981619</v>
      </c>
      <c r="P18" s="72">
        <f t="shared" si="1"/>
        <v>3439698</v>
      </c>
      <c r="Q18" s="72">
        <f t="shared" si="1"/>
        <v>11076618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35536345</v>
      </c>
      <c r="W18" s="72">
        <f t="shared" si="1"/>
        <v>44563590</v>
      </c>
      <c r="X18" s="72">
        <f t="shared" si="1"/>
        <v>-9027245</v>
      </c>
      <c r="Y18" s="66">
        <f>+IF(W18&lt;&gt;0,(X18/W18)*100,0)</f>
        <v>-20.256996799405076</v>
      </c>
      <c r="Z18" s="73">
        <f t="shared" si="1"/>
        <v>57980126</v>
      </c>
    </row>
    <row r="19" spans="1:26" ht="13.5">
      <c r="A19" s="69" t="s">
        <v>43</v>
      </c>
      <c r="B19" s="74">
        <f>+B10-B18</f>
        <v>-5310961</v>
      </c>
      <c r="C19" s="74">
        <f>+C10-C18</f>
        <v>0</v>
      </c>
      <c r="D19" s="75">
        <f aca="true" t="shared" si="2" ref="D19:Z19">+D10-D18</f>
        <v>-162000</v>
      </c>
      <c r="E19" s="76">
        <f t="shared" si="2"/>
        <v>-162000</v>
      </c>
      <c r="F19" s="76">
        <f t="shared" si="2"/>
        <v>10424435</v>
      </c>
      <c r="G19" s="76">
        <f t="shared" si="2"/>
        <v>-3619935</v>
      </c>
      <c r="H19" s="76">
        <f t="shared" si="2"/>
        <v>-4317530</v>
      </c>
      <c r="I19" s="76">
        <f t="shared" si="2"/>
        <v>2486970</v>
      </c>
      <c r="J19" s="76">
        <f t="shared" si="2"/>
        <v>-3748635</v>
      </c>
      <c r="K19" s="76">
        <f t="shared" si="2"/>
        <v>-3862689</v>
      </c>
      <c r="L19" s="76">
        <f t="shared" si="2"/>
        <v>7887738</v>
      </c>
      <c r="M19" s="76">
        <f t="shared" si="2"/>
        <v>276414</v>
      </c>
      <c r="N19" s="76">
        <f t="shared" si="2"/>
        <v>-3468289</v>
      </c>
      <c r="O19" s="76">
        <f t="shared" si="2"/>
        <v>-3751608</v>
      </c>
      <c r="P19" s="76">
        <f t="shared" si="2"/>
        <v>5199954</v>
      </c>
      <c r="Q19" s="76">
        <f t="shared" si="2"/>
        <v>-2019943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743441</v>
      </c>
      <c r="W19" s="76">
        <f>IF(E10=E18,0,W10-W18)</f>
        <v>-1199988</v>
      </c>
      <c r="X19" s="76">
        <f t="shared" si="2"/>
        <v>1943429</v>
      </c>
      <c r="Y19" s="77">
        <f>+IF(W19&lt;&gt;0,(X19/W19)*100,0)</f>
        <v>-161.95403620702874</v>
      </c>
      <c r="Z19" s="78">
        <f t="shared" si="2"/>
        <v>-162000</v>
      </c>
    </row>
    <row r="20" spans="1:26" ht="13.5">
      <c r="A20" s="57" t="s">
        <v>44</v>
      </c>
      <c r="B20" s="18">
        <v>0</v>
      </c>
      <c r="C20" s="18">
        <v>0</v>
      </c>
      <c r="D20" s="58">
        <v>-1438000</v>
      </c>
      <c r="E20" s="59">
        <v>-1438000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-1438000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-5310961</v>
      </c>
      <c r="C22" s="85">
        <f>SUM(C19:C21)</f>
        <v>0</v>
      </c>
      <c r="D22" s="86">
        <f aca="true" t="shared" si="3" ref="D22:Z22">SUM(D19:D21)</f>
        <v>-1600000</v>
      </c>
      <c r="E22" s="87">
        <f t="shared" si="3"/>
        <v>-1600000</v>
      </c>
      <c r="F22" s="87">
        <f t="shared" si="3"/>
        <v>10424435</v>
      </c>
      <c r="G22" s="87">
        <f t="shared" si="3"/>
        <v>-3619935</v>
      </c>
      <c r="H22" s="87">
        <f t="shared" si="3"/>
        <v>-4317530</v>
      </c>
      <c r="I22" s="87">
        <f t="shared" si="3"/>
        <v>2486970</v>
      </c>
      <c r="J22" s="87">
        <f t="shared" si="3"/>
        <v>-3748635</v>
      </c>
      <c r="K22" s="87">
        <f t="shared" si="3"/>
        <v>-3862689</v>
      </c>
      <c r="L22" s="87">
        <f t="shared" si="3"/>
        <v>7887738</v>
      </c>
      <c r="M22" s="87">
        <f t="shared" si="3"/>
        <v>276414</v>
      </c>
      <c r="N22" s="87">
        <f t="shared" si="3"/>
        <v>-3468289</v>
      </c>
      <c r="O22" s="87">
        <f t="shared" si="3"/>
        <v>-3751608</v>
      </c>
      <c r="P22" s="87">
        <f t="shared" si="3"/>
        <v>5199954</v>
      </c>
      <c r="Q22" s="87">
        <f t="shared" si="3"/>
        <v>-2019943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743441</v>
      </c>
      <c r="W22" s="87">
        <f t="shared" si="3"/>
        <v>-1199988</v>
      </c>
      <c r="X22" s="87">
        <f t="shared" si="3"/>
        <v>1943429</v>
      </c>
      <c r="Y22" s="88">
        <f>+IF(W22&lt;&gt;0,(X22/W22)*100,0)</f>
        <v>-161.95403620702874</v>
      </c>
      <c r="Z22" s="89">
        <f t="shared" si="3"/>
        <v>-1600000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-5310961</v>
      </c>
      <c r="C24" s="74">
        <f>SUM(C22:C23)</f>
        <v>0</v>
      </c>
      <c r="D24" s="75">
        <f aca="true" t="shared" si="4" ref="D24:Z24">SUM(D22:D23)</f>
        <v>-1600000</v>
      </c>
      <c r="E24" s="76">
        <f t="shared" si="4"/>
        <v>-1600000</v>
      </c>
      <c r="F24" s="76">
        <f t="shared" si="4"/>
        <v>10424435</v>
      </c>
      <c r="G24" s="76">
        <f t="shared" si="4"/>
        <v>-3619935</v>
      </c>
      <c r="H24" s="76">
        <f t="shared" si="4"/>
        <v>-4317530</v>
      </c>
      <c r="I24" s="76">
        <f t="shared" si="4"/>
        <v>2486970</v>
      </c>
      <c r="J24" s="76">
        <f t="shared" si="4"/>
        <v>-3748635</v>
      </c>
      <c r="K24" s="76">
        <f t="shared" si="4"/>
        <v>-3862689</v>
      </c>
      <c r="L24" s="76">
        <f t="shared" si="4"/>
        <v>7887738</v>
      </c>
      <c r="M24" s="76">
        <f t="shared" si="4"/>
        <v>276414</v>
      </c>
      <c r="N24" s="76">
        <f t="shared" si="4"/>
        <v>-3468289</v>
      </c>
      <c r="O24" s="76">
        <f t="shared" si="4"/>
        <v>-3751608</v>
      </c>
      <c r="P24" s="76">
        <f t="shared" si="4"/>
        <v>5199954</v>
      </c>
      <c r="Q24" s="76">
        <f t="shared" si="4"/>
        <v>-2019943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743441</v>
      </c>
      <c r="W24" s="76">
        <f t="shared" si="4"/>
        <v>-1199988</v>
      </c>
      <c r="X24" s="76">
        <f t="shared" si="4"/>
        <v>1943429</v>
      </c>
      <c r="Y24" s="77">
        <f>+IF(W24&lt;&gt;0,(X24/W24)*100,0)</f>
        <v>-161.95403620702874</v>
      </c>
      <c r="Z24" s="78">
        <f t="shared" si="4"/>
        <v>-1600000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212275</v>
      </c>
      <c r="C27" s="21">
        <v>0</v>
      </c>
      <c r="D27" s="98">
        <v>1438000</v>
      </c>
      <c r="E27" s="99">
        <v>1443216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1082412</v>
      </c>
      <c r="X27" s="99">
        <v>-1082412</v>
      </c>
      <c r="Y27" s="100">
        <v>-100</v>
      </c>
      <c r="Z27" s="101">
        <v>1443216</v>
      </c>
    </row>
    <row r="28" spans="1:26" ht="13.5">
      <c r="A28" s="102" t="s">
        <v>44</v>
      </c>
      <c r="B28" s="18">
        <v>212275</v>
      </c>
      <c r="C28" s="18">
        <v>0</v>
      </c>
      <c r="D28" s="58">
        <v>1438000</v>
      </c>
      <c r="E28" s="59">
        <v>1443216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1082412</v>
      </c>
      <c r="X28" s="59">
        <v>-1082412</v>
      </c>
      <c r="Y28" s="60">
        <v>-100</v>
      </c>
      <c r="Z28" s="61">
        <v>1443216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212275</v>
      </c>
      <c r="C32" s="21">
        <f>SUM(C28:C31)</f>
        <v>0</v>
      </c>
      <c r="D32" s="98">
        <f aca="true" t="shared" si="5" ref="D32:Z32">SUM(D28:D31)</f>
        <v>1438000</v>
      </c>
      <c r="E32" s="99">
        <f t="shared" si="5"/>
        <v>1443216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1082412</v>
      </c>
      <c r="X32" s="99">
        <f t="shared" si="5"/>
        <v>-1082412</v>
      </c>
      <c r="Y32" s="100">
        <f>+IF(W32&lt;&gt;0,(X32/W32)*100,0)</f>
        <v>-100</v>
      </c>
      <c r="Z32" s="101">
        <f t="shared" si="5"/>
        <v>1443216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4579420</v>
      </c>
      <c r="C35" s="18">
        <v>0</v>
      </c>
      <c r="D35" s="58">
        <v>2982701</v>
      </c>
      <c r="E35" s="59">
        <v>2982701</v>
      </c>
      <c r="F35" s="59">
        <v>15103445</v>
      </c>
      <c r="G35" s="59">
        <v>12225399</v>
      </c>
      <c r="H35" s="59">
        <v>7280391</v>
      </c>
      <c r="I35" s="59">
        <v>7280391</v>
      </c>
      <c r="J35" s="59">
        <v>3597162</v>
      </c>
      <c r="K35" s="59">
        <v>2864865</v>
      </c>
      <c r="L35" s="59">
        <v>58209770</v>
      </c>
      <c r="M35" s="59">
        <v>58209770</v>
      </c>
      <c r="N35" s="59">
        <v>18772214</v>
      </c>
      <c r="O35" s="59">
        <v>60704593</v>
      </c>
      <c r="P35" s="59">
        <v>69370774</v>
      </c>
      <c r="Q35" s="59">
        <v>69370774</v>
      </c>
      <c r="R35" s="59">
        <v>0</v>
      </c>
      <c r="S35" s="59">
        <v>0</v>
      </c>
      <c r="T35" s="59">
        <v>0</v>
      </c>
      <c r="U35" s="59">
        <v>0</v>
      </c>
      <c r="V35" s="59">
        <v>69370774</v>
      </c>
      <c r="W35" s="59">
        <v>2237026</v>
      </c>
      <c r="X35" s="59">
        <v>67133748</v>
      </c>
      <c r="Y35" s="60">
        <v>3001.03</v>
      </c>
      <c r="Z35" s="61">
        <v>2982701</v>
      </c>
    </row>
    <row r="36" spans="1:26" ht="13.5">
      <c r="A36" s="57" t="s">
        <v>53</v>
      </c>
      <c r="B36" s="18">
        <v>16078516</v>
      </c>
      <c r="C36" s="18">
        <v>0</v>
      </c>
      <c r="D36" s="58">
        <v>15976598</v>
      </c>
      <c r="E36" s="59">
        <v>15976598</v>
      </c>
      <c r="F36" s="59">
        <v>15952532</v>
      </c>
      <c r="G36" s="59">
        <v>15952532</v>
      </c>
      <c r="H36" s="59">
        <v>15974650</v>
      </c>
      <c r="I36" s="59">
        <v>15974650</v>
      </c>
      <c r="J36" s="59">
        <v>15974650</v>
      </c>
      <c r="K36" s="59">
        <v>15974650</v>
      </c>
      <c r="L36" s="59">
        <v>15974650</v>
      </c>
      <c r="M36" s="59">
        <v>15974650</v>
      </c>
      <c r="N36" s="59">
        <v>17289564</v>
      </c>
      <c r="O36" s="59">
        <v>17289564</v>
      </c>
      <c r="P36" s="59">
        <v>17289564</v>
      </c>
      <c r="Q36" s="59">
        <v>17289564</v>
      </c>
      <c r="R36" s="59">
        <v>0</v>
      </c>
      <c r="S36" s="59">
        <v>0</v>
      </c>
      <c r="T36" s="59">
        <v>0</v>
      </c>
      <c r="U36" s="59">
        <v>0</v>
      </c>
      <c r="V36" s="59">
        <v>17289564</v>
      </c>
      <c r="W36" s="59">
        <v>11982449</v>
      </c>
      <c r="X36" s="59">
        <v>5307115</v>
      </c>
      <c r="Y36" s="60">
        <v>44.29</v>
      </c>
      <c r="Z36" s="61">
        <v>15976598</v>
      </c>
    </row>
    <row r="37" spans="1:26" ht="13.5">
      <c r="A37" s="57" t="s">
        <v>54</v>
      </c>
      <c r="B37" s="18">
        <v>19021105</v>
      </c>
      <c r="C37" s="18">
        <v>0</v>
      </c>
      <c r="D37" s="58">
        <v>7951687</v>
      </c>
      <c r="E37" s="59">
        <v>7951687</v>
      </c>
      <c r="F37" s="59">
        <v>19455489</v>
      </c>
      <c r="G37" s="59">
        <v>15698935</v>
      </c>
      <c r="H37" s="59">
        <v>17143145</v>
      </c>
      <c r="I37" s="59">
        <v>17143145</v>
      </c>
      <c r="J37" s="59">
        <v>14397519</v>
      </c>
      <c r="K37" s="59">
        <v>10672175</v>
      </c>
      <c r="L37" s="59">
        <v>67706403</v>
      </c>
      <c r="M37" s="59">
        <v>67706403</v>
      </c>
      <c r="N37" s="59">
        <v>35309460</v>
      </c>
      <c r="O37" s="59">
        <v>81155533</v>
      </c>
      <c r="P37" s="59">
        <v>84745820</v>
      </c>
      <c r="Q37" s="59">
        <v>84745820</v>
      </c>
      <c r="R37" s="59">
        <v>0</v>
      </c>
      <c r="S37" s="59">
        <v>0</v>
      </c>
      <c r="T37" s="59">
        <v>0</v>
      </c>
      <c r="U37" s="59">
        <v>0</v>
      </c>
      <c r="V37" s="59">
        <v>84745820</v>
      </c>
      <c r="W37" s="59">
        <v>5963765</v>
      </c>
      <c r="X37" s="59">
        <v>78782055</v>
      </c>
      <c r="Y37" s="60">
        <v>1321.01</v>
      </c>
      <c r="Z37" s="61">
        <v>7951687</v>
      </c>
    </row>
    <row r="38" spans="1:26" ht="13.5">
      <c r="A38" s="57" t="s">
        <v>55</v>
      </c>
      <c r="B38" s="18">
        <v>1532779</v>
      </c>
      <c r="C38" s="18">
        <v>0</v>
      </c>
      <c r="D38" s="58">
        <v>1900000</v>
      </c>
      <c r="E38" s="59">
        <v>1900000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1425000</v>
      </c>
      <c r="X38" s="59">
        <v>-1425000</v>
      </c>
      <c r="Y38" s="60">
        <v>-100</v>
      </c>
      <c r="Z38" s="61">
        <v>1900000</v>
      </c>
    </row>
    <row r="39" spans="1:26" ht="13.5">
      <c r="A39" s="57" t="s">
        <v>56</v>
      </c>
      <c r="B39" s="18">
        <v>104052</v>
      </c>
      <c r="C39" s="18">
        <v>0</v>
      </c>
      <c r="D39" s="58">
        <v>9107612</v>
      </c>
      <c r="E39" s="59">
        <v>9107612</v>
      </c>
      <c r="F39" s="59">
        <v>11600488</v>
      </c>
      <c r="G39" s="59">
        <v>12478996</v>
      </c>
      <c r="H39" s="59">
        <v>6111896</v>
      </c>
      <c r="I39" s="59">
        <v>6111896</v>
      </c>
      <c r="J39" s="59">
        <v>5174293</v>
      </c>
      <c r="K39" s="59">
        <v>8167340</v>
      </c>
      <c r="L39" s="59">
        <v>6478017</v>
      </c>
      <c r="M39" s="59">
        <v>6478017</v>
      </c>
      <c r="N39" s="59">
        <v>752318</v>
      </c>
      <c r="O39" s="59">
        <v>-3161376</v>
      </c>
      <c r="P39" s="59">
        <v>1914518</v>
      </c>
      <c r="Q39" s="59">
        <v>1914518</v>
      </c>
      <c r="R39" s="59">
        <v>0</v>
      </c>
      <c r="S39" s="59">
        <v>0</v>
      </c>
      <c r="T39" s="59">
        <v>0</v>
      </c>
      <c r="U39" s="59">
        <v>0</v>
      </c>
      <c r="V39" s="59">
        <v>1914518</v>
      </c>
      <c r="W39" s="59">
        <v>6830709</v>
      </c>
      <c r="X39" s="59">
        <v>-4916191</v>
      </c>
      <c r="Y39" s="60">
        <v>-71.97</v>
      </c>
      <c r="Z39" s="61">
        <v>9107612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4051326</v>
      </c>
      <c r="C42" s="18">
        <v>0</v>
      </c>
      <c r="D42" s="58">
        <v>-1599996</v>
      </c>
      <c r="E42" s="59">
        <v>-6501468</v>
      </c>
      <c r="F42" s="59">
        <v>10315927</v>
      </c>
      <c r="G42" s="59">
        <v>-4611498</v>
      </c>
      <c r="H42" s="59">
        <v>-5332691</v>
      </c>
      <c r="I42" s="59">
        <v>371738</v>
      </c>
      <c r="J42" s="59">
        <v>-3251525</v>
      </c>
      <c r="K42" s="59">
        <v>-801827</v>
      </c>
      <c r="L42" s="59">
        <v>2047417</v>
      </c>
      <c r="M42" s="59">
        <v>-2005935</v>
      </c>
      <c r="N42" s="59">
        <v>-1616383</v>
      </c>
      <c r="O42" s="59">
        <v>-2621622</v>
      </c>
      <c r="P42" s="59">
        <v>3947123</v>
      </c>
      <c r="Q42" s="59">
        <v>-290882</v>
      </c>
      <c r="R42" s="59">
        <v>0</v>
      </c>
      <c r="S42" s="59">
        <v>0</v>
      </c>
      <c r="T42" s="59">
        <v>0</v>
      </c>
      <c r="U42" s="59">
        <v>0</v>
      </c>
      <c r="V42" s="59">
        <v>-1925079</v>
      </c>
      <c r="W42" s="59">
        <v>-4876101</v>
      </c>
      <c r="X42" s="59">
        <v>2951022</v>
      </c>
      <c r="Y42" s="60">
        <v>-60.52</v>
      </c>
      <c r="Z42" s="61">
        <v>-6501468</v>
      </c>
    </row>
    <row r="43" spans="1:26" ht="13.5">
      <c r="A43" s="57" t="s">
        <v>59</v>
      </c>
      <c r="B43" s="18">
        <v>-2333202</v>
      </c>
      <c r="C43" s="18">
        <v>0</v>
      </c>
      <c r="D43" s="58">
        <v>0</v>
      </c>
      <c r="E43" s="59">
        <v>0</v>
      </c>
      <c r="F43" s="59">
        <v>-6990000</v>
      </c>
      <c r="G43" s="59">
        <v>0</v>
      </c>
      <c r="H43" s="59">
        <v>7000000</v>
      </c>
      <c r="I43" s="59">
        <v>10000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10000</v>
      </c>
      <c r="W43" s="59"/>
      <c r="X43" s="59">
        <v>10000</v>
      </c>
      <c r="Y43" s="60">
        <v>0</v>
      </c>
      <c r="Z43" s="61">
        <v>0</v>
      </c>
    </row>
    <row r="44" spans="1:26" ht="13.5">
      <c r="A44" s="57" t="s">
        <v>60</v>
      </c>
      <c r="B44" s="18">
        <v>-422629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1888700</v>
      </c>
      <c r="C45" s="21">
        <v>0</v>
      </c>
      <c r="D45" s="98">
        <v>-1599996</v>
      </c>
      <c r="E45" s="99">
        <v>-6501468</v>
      </c>
      <c r="F45" s="99">
        <v>5211735</v>
      </c>
      <c r="G45" s="99">
        <v>600237</v>
      </c>
      <c r="H45" s="99">
        <v>2267546</v>
      </c>
      <c r="I45" s="99">
        <v>2267546</v>
      </c>
      <c r="J45" s="99">
        <v>-983979</v>
      </c>
      <c r="K45" s="99">
        <v>-1785806</v>
      </c>
      <c r="L45" s="99">
        <v>261611</v>
      </c>
      <c r="M45" s="99">
        <v>261611</v>
      </c>
      <c r="N45" s="99">
        <v>-1354772</v>
      </c>
      <c r="O45" s="99">
        <v>-3976394</v>
      </c>
      <c r="P45" s="99">
        <v>-29271</v>
      </c>
      <c r="Q45" s="99">
        <v>-29271</v>
      </c>
      <c r="R45" s="99">
        <v>0</v>
      </c>
      <c r="S45" s="99">
        <v>0</v>
      </c>
      <c r="T45" s="99">
        <v>0</v>
      </c>
      <c r="U45" s="99">
        <v>0</v>
      </c>
      <c r="V45" s="99">
        <v>-29271</v>
      </c>
      <c r="W45" s="99">
        <v>-4876101</v>
      </c>
      <c r="X45" s="99">
        <v>4846830</v>
      </c>
      <c r="Y45" s="100">
        <v>-99.4</v>
      </c>
      <c r="Z45" s="101">
        <v>-6501468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268934</v>
      </c>
      <c r="C49" s="51">
        <v>0</v>
      </c>
      <c r="D49" s="128">
        <v>121035</v>
      </c>
      <c r="E49" s="53">
        <v>78560</v>
      </c>
      <c r="F49" s="53">
        <v>0</v>
      </c>
      <c r="G49" s="53">
        <v>0</v>
      </c>
      <c r="H49" s="53">
        <v>0</v>
      </c>
      <c r="I49" s="53">
        <v>125913</v>
      </c>
      <c r="J49" s="53">
        <v>0</v>
      </c>
      <c r="K49" s="53">
        <v>0</v>
      </c>
      <c r="L49" s="53">
        <v>0</v>
      </c>
      <c r="M49" s="53">
        <v>130067</v>
      </c>
      <c r="N49" s="53">
        <v>0</v>
      </c>
      <c r="O49" s="53">
        <v>0</v>
      </c>
      <c r="P49" s="53">
        <v>0</v>
      </c>
      <c r="Q49" s="53">
        <v>4392743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5117252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67827</v>
      </c>
      <c r="C51" s="51">
        <v>0</v>
      </c>
      <c r="D51" s="128">
        <v>263156</v>
      </c>
      <c r="E51" s="53">
        <v>364737</v>
      </c>
      <c r="F51" s="53">
        <v>0</v>
      </c>
      <c r="G51" s="53">
        <v>0</v>
      </c>
      <c r="H51" s="53">
        <v>0</v>
      </c>
      <c r="I51" s="53">
        <v>788340</v>
      </c>
      <c r="J51" s="53">
        <v>0</v>
      </c>
      <c r="K51" s="53">
        <v>0</v>
      </c>
      <c r="L51" s="53">
        <v>0</v>
      </c>
      <c r="M51" s="53">
        <v>1459341</v>
      </c>
      <c r="N51" s="53">
        <v>0</v>
      </c>
      <c r="O51" s="53">
        <v>0</v>
      </c>
      <c r="P51" s="53">
        <v>0</v>
      </c>
      <c r="Q51" s="53">
        <v>910661</v>
      </c>
      <c r="R51" s="53">
        <v>0</v>
      </c>
      <c r="S51" s="53">
        <v>0</v>
      </c>
      <c r="T51" s="53">
        <v>0</v>
      </c>
      <c r="U51" s="53">
        <v>0</v>
      </c>
      <c r="V51" s="53">
        <v>5756860</v>
      </c>
      <c r="W51" s="53">
        <v>0</v>
      </c>
      <c r="X51" s="53">
        <v>9610922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>
        <v>324591</v>
      </c>
      <c r="C67" s="23"/>
      <c r="D67" s="24"/>
      <c r="E67" s="25"/>
      <c r="F67" s="25"/>
      <c r="G67" s="25"/>
      <c r="H67" s="25"/>
      <c r="I67" s="25"/>
      <c r="J67" s="25"/>
      <c r="K67" s="25"/>
      <c r="L67" s="25">
        <v>36429</v>
      </c>
      <c r="M67" s="25">
        <v>36429</v>
      </c>
      <c r="N67" s="25">
        <v>38767</v>
      </c>
      <c r="O67" s="25">
        <v>39846</v>
      </c>
      <c r="P67" s="25">
        <v>37125</v>
      </c>
      <c r="Q67" s="25">
        <v>115738</v>
      </c>
      <c r="R67" s="25"/>
      <c r="S67" s="25"/>
      <c r="T67" s="25"/>
      <c r="U67" s="25"/>
      <c r="V67" s="25">
        <v>152167</v>
      </c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106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107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108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109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324591</v>
      </c>
      <c r="C75" s="27"/>
      <c r="D75" s="28"/>
      <c r="E75" s="29"/>
      <c r="F75" s="29"/>
      <c r="G75" s="29"/>
      <c r="H75" s="29"/>
      <c r="I75" s="29"/>
      <c r="J75" s="29"/>
      <c r="K75" s="29"/>
      <c r="L75" s="29">
        <v>36429</v>
      </c>
      <c r="M75" s="29">
        <v>36429</v>
      </c>
      <c r="N75" s="29">
        <v>38767</v>
      </c>
      <c r="O75" s="29">
        <v>39846</v>
      </c>
      <c r="P75" s="29">
        <v>37125</v>
      </c>
      <c r="Q75" s="29">
        <v>115738</v>
      </c>
      <c r="R75" s="29"/>
      <c r="S75" s="29"/>
      <c r="T75" s="29"/>
      <c r="U75" s="29"/>
      <c r="V75" s="29">
        <v>152167</v>
      </c>
      <c r="W75" s="29"/>
      <c r="X75" s="29"/>
      <c r="Y75" s="28"/>
      <c r="Z75" s="30"/>
    </row>
    <row r="76" spans="1:26" ht="13.5" hidden="1">
      <c r="A76" s="41" t="s">
        <v>113</v>
      </c>
      <c r="B76" s="31">
        <v>324591</v>
      </c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106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107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108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109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324591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42213000</v>
      </c>
      <c r="E5" s="59">
        <v>42213000</v>
      </c>
      <c r="F5" s="59">
        <v>5436034</v>
      </c>
      <c r="G5" s="59">
        <v>5474019</v>
      </c>
      <c r="H5" s="59">
        <v>5474019</v>
      </c>
      <c r="I5" s="59">
        <v>16384072</v>
      </c>
      <c r="J5" s="59">
        <v>5473700</v>
      </c>
      <c r="K5" s="59">
        <v>5471465</v>
      </c>
      <c r="L5" s="59">
        <v>5470265</v>
      </c>
      <c r="M5" s="59">
        <v>16415430</v>
      </c>
      <c r="N5" s="59">
        <v>5426692</v>
      </c>
      <c r="O5" s="59">
        <v>5690944</v>
      </c>
      <c r="P5" s="59">
        <v>4386426</v>
      </c>
      <c r="Q5" s="59">
        <v>15504062</v>
      </c>
      <c r="R5" s="59">
        <v>0</v>
      </c>
      <c r="S5" s="59">
        <v>0</v>
      </c>
      <c r="T5" s="59">
        <v>0</v>
      </c>
      <c r="U5" s="59">
        <v>0</v>
      </c>
      <c r="V5" s="59">
        <v>48303564</v>
      </c>
      <c r="W5" s="59">
        <v>23193042</v>
      </c>
      <c r="X5" s="59">
        <v>25110522</v>
      </c>
      <c r="Y5" s="60">
        <v>108.27</v>
      </c>
      <c r="Z5" s="61">
        <v>42213000</v>
      </c>
    </row>
    <row r="6" spans="1:26" ht="13.5">
      <c r="A6" s="57" t="s">
        <v>32</v>
      </c>
      <c r="B6" s="18">
        <v>0</v>
      </c>
      <c r="C6" s="18">
        <v>0</v>
      </c>
      <c r="D6" s="58">
        <v>107418798</v>
      </c>
      <c r="E6" s="59">
        <v>107419000</v>
      </c>
      <c r="F6" s="59">
        <v>10003263</v>
      </c>
      <c r="G6" s="59">
        <v>11901176</v>
      </c>
      <c r="H6" s="59">
        <v>12385674</v>
      </c>
      <c r="I6" s="59">
        <v>34290113</v>
      </c>
      <c r="J6" s="59">
        <v>9758244</v>
      </c>
      <c r="K6" s="59">
        <v>9373279</v>
      </c>
      <c r="L6" s="59">
        <v>9835022</v>
      </c>
      <c r="M6" s="59">
        <v>28966545</v>
      </c>
      <c r="N6" s="59">
        <v>9615403</v>
      </c>
      <c r="O6" s="59">
        <v>3708815</v>
      </c>
      <c r="P6" s="59">
        <v>8462821</v>
      </c>
      <c r="Q6" s="59">
        <v>21787039</v>
      </c>
      <c r="R6" s="59">
        <v>0</v>
      </c>
      <c r="S6" s="59">
        <v>0</v>
      </c>
      <c r="T6" s="59">
        <v>0</v>
      </c>
      <c r="U6" s="59">
        <v>0</v>
      </c>
      <c r="V6" s="59">
        <v>85043697</v>
      </c>
      <c r="W6" s="59">
        <v>66492108</v>
      </c>
      <c r="X6" s="59">
        <v>18551589</v>
      </c>
      <c r="Y6" s="60">
        <v>27.9</v>
      </c>
      <c r="Z6" s="61">
        <v>107419000</v>
      </c>
    </row>
    <row r="7" spans="1:26" ht="13.5">
      <c r="A7" s="57" t="s">
        <v>33</v>
      </c>
      <c r="B7" s="18">
        <v>0</v>
      </c>
      <c r="C7" s="18">
        <v>0</v>
      </c>
      <c r="D7" s="58">
        <v>564000</v>
      </c>
      <c r="E7" s="59">
        <v>564000</v>
      </c>
      <c r="F7" s="59">
        <v>87133</v>
      </c>
      <c r="G7" s="59">
        <v>0</v>
      </c>
      <c r="H7" s="59">
        <v>0</v>
      </c>
      <c r="I7" s="59">
        <v>87133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87133</v>
      </c>
      <c r="W7" s="59">
        <v>480700</v>
      </c>
      <c r="X7" s="59">
        <v>-393567</v>
      </c>
      <c r="Y7" s="60">
        <v>-81.87</v>
      </c>
      <c r="Z7" s="61">
        <v>564000</v>
      </c>
    </row>
    <row r="8" spans="1:26" ht="13.5">
      <c r="A8" s="57" t="s">
        <v>34</v>
      </c>
      <c r="B8" s="18">
        <v>0</v>
      </c>
      <c r="C8" s="18">
        <v>0</v>
      </c>
      <c r="D8" s="58">
        <v>97714000</v>
      </c>
      <c r="E8" s="59">
        <v>89833000</v>
      </c>
      <c r="F8" s="59">
        <v>39323000</v>
      </c>
      <c r="G8" s="59">
        <v>2250000</v>
      </c>
      <c r="H8" s="59">
        <v>0</v>
      </c>
      <c r="I8" s="59">
        <v>41573000</v>
      </c>
      <c r="J8" s="59">
        <v>1900000</v>
      </c>
      <c r="K8" s="59">
        <v>0</v>
      </c>
      <c r="L8" s="59">
        <v>22506000</v>
      </c>
      <c r="M8" s="59">
        <v>24406000</v>
      </c>
      <c r="N8" s="59">
        <v>3000000</v>
      </c>
      <c r="O8" s="59">
        <v>0</v>
      </c>
      <c r="P8" s="59">
        <v>0</v>
      </c>
      <c r="Q8" s="59">
        <v>3000000</v>
      </c>
      <c r="R8" s="59">
        <v>0</v>
      </c>
      <c r="S8" s="59">
        <v>0</v>
      </c>
      <c r="T8" s="59">
        <v>0</v>
      </c>
      <c r="U8" s="59">
        <v>0</v>
      </c>
      <c r="V8" s="59">
        <v>68979000</v>
      </c>
      <c r="W8" s="59">
        <v>97713999</v>
      </c>
      <c r="X8" s="59">
        <v>-28734999</v>
      </c>
      <c r="Y8" s="60">
        <v>-29.41</v>
      </c>
      <c r="Z8" s="61">
        <v>89833000</v>
      </c>
    </row>
    <row r="9" spans="1:26" ht="13.5">
      <c r="A9" s="57" t="s">
        <v>35</v>
      </c>
      <c r="B9" s="18">
        <v>0</v>
      </c>
      <c r="C9" s="18">
        <v>0</v>
      </c>
      <c r="D9" s="58">
        <v>9912000</v>
      </c>
      <c r="E9" s="59">
        <v>8673150</v>
      </c>
      <c r="F9" s="59">
        <v>-25769</v>
      </c>
      <c r="G9" s="59">
        <v>-25515</v>
      </c>
      <c r="H9" s="59">
        <v>-38524</v>
      </c>
      <c r="I9" s="59">
        <v>-89808</v>
      </c>
      <c r="J9" s="59">
        <v>-21037</v>
      </c>
      <c r="K9" s="59">
        <v>-17458</v>
      </c>
      <c r="L9" s="59">
        <v>-26174</v>
      </c>
      <c r="M9" s="59">
        <v>-64669</v>
      </c>
      <c r="N9" s="59">
        <v>-19751</v>
      </c>
      <c r="O9" s="59">
        <v>18167</v>
      </c>
      <c r="P9" s="59">
        <v>63214</v>
      </c>
      <c r="Q9" s="59">
        <v>61630</v>
      </c>
      <c r="R9" s="59">
        <v>0</v>
      </c>
      <c r="S9" s="59">
        <v>0</v>
      </c>
      <c r="T9" s="59">
        <v>0</v>
      </c>
      <c r="U9" s="59">
        <v>0</v>
      </c>
      <c r="V9" s="59">
        <v>-92847</v>
      </c>
      <c r="W9" s="59">
        <v>4278052</v>
      </c>
      <c r="X9" s="59">
        <v>-4370899</v>
      </c>
      <c r="Y9" s="60">
        <v>-102.17</v>
      </c>
      <c r="Z9" s="61">
        <v>8673150</v>
      </c>
    </row>
    <row r="10" spans="1:26" ht="25.5">
      <c r="A10" s="62" t="s">
        <v>98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257821798</v>
      </c>
      <c r="E10" s="65">
        <f t="shared" si="0"/>
        <v>248702150</v>
      </c>
      <c r="F10" s="65">
        <f t="shared" si="0"/>
        <v>54823661</v>
      </c>
      <c r="G10" s="65">
        <f t="shared" si="0"/>
        <v>19599680</v>
      </c>
      <c r="H10" s="65">
        <f t="shared" si="0"/>
        <v>17821169</v>
      </c>
      <c r="I10" s="65">
        <f t="shared" si="0"/>
        <v>92244510</v>
      </c>
      <c r="J10" s="65">
        <f t="shared" si="0"/>
        <v>17110907</v>
      </c>
      <c r="K10" s="65">
        <f t="shared" si="0"/>
        <v>14827286</v>
      </c>
      <c r="L10" s="65">
        <f t="shared" si="0"/>
        <v>37785113</v>
      </c>
      <c r="M10" s="65">
        <f t="shared" si="0"/>
        <v>69723306</v>
      </c>
      <c r="N10" s="65">
        <f t="shared" si="0"/>
        <v>18022344</v>
      </c>
      <c r="O10" s="65">
        <f t="shared" si="0"/>
        <v>9417926</v>
      </c>
      <c r="P10" s="65">
        <f t="shared" si="0"/>
        <v>12912461</v>
      </c>
      <c r="Q10" s="65">
        <f t="shared" si="0"/>
        <v>40352731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202320547</v>
      </c>
      <c r="W10" s="65">
        <f t="shared" si="0"/>
        <v>192157901</v>
      </c>
      <c r="X10" s="65">
        <f t="shared" si="0"/>
        <v>10162646</v>
      </c>
      <c r="Y10" s="66">
        <f>+IF(W10&lt;&gt;0,(X10/W10)*100,0)</f>
        <v>5.288695363091003</v>
      </c>
      <c r="Z10" s="67">
        <f t="shared" si="0"/>
        <v>248702150</v>
      </c>
    </row>
    <row r="11" spans="1:26" ht="13.5">
      <c r="A11" s="57" t="s">
        <v>36</v>
      </c>
      <c r="B11" s="18">
        <v>0</v>
      </c>
      <c r="C11" s="18">
        <v>0</v>
      </c>
      <c r="D11" s="58">
        <v>89286139</v>
      </c>
      <c r="E11" s="59">
        <v>89286000</v>
      </c>
      <c r="F11" s="59">
        <v>10462923</v>
      </c>
      <c r="G11" s="59">
        <v>7200175</v>
      </c>
      <c r="H11" s="59">
        <v>6053375</v>
      </c>
      <c r="I11" s="59">
        <v>23716473</v>
      </c>
      <c r="J11" s="59">
        <v>6255526</v>
      </c>
      <c r="K11" s="59">
        <v>6843320</v>
      </c>
      <c r="L11" s="59">
        <v>6104843</v>
      </c>
      <c r="M11" s="59">
        <v>19203689</v>
      </c>
      <c r="N11" s="59">
        <v>6937692</v>
      </c>
      <c r="O11" s="59">
        <v>0</v>
      </c>
      <c r="P11" s="59">
        <v>0</v>
      </c>
      <c r="Q11" s="59">
        <v>6937692</v>
      </c>
      <c r="R11" s="59">
        <v>0</v>
      </c>
      <c r="S11" s="59">
        <v>0</v>
      </c>
      <c r="T11" s="59">
        <v>0</v>
      </c>
      <c r="U11" s="59">
        <v>0</v>
      </c>
      <c r="V11" s="59">
        <v>49857854</v>
      </c>
      <c r="W11" s="59">
        <v>63268187</v>
      </c>
      <c r="X11" s="59">
        <v>-13410333</v>
      </c>
      <c r="Y11" s="60">
        <v>-21.2</v>
      </c>
      <c r="Z11" s="61">
        <v>89286000</v>
      </c>
    </row>
    <row r="12" spans="1:26" ht="13.5">
      <c r="A12" s="57" t="s">
        <v>37</v>
      </c>
      <c r="B12" s="18">
        <v>0</v>
      </c>
      <c r="C12" s="18">
        <v>0</v>
      </c>
      <c r="D12" s="58">
        <v>6893000</v>
      </c>
      <c r="E12" s="59">
        <v>6893000</v>
      </c>
      <c r="F12" s="59">
        <v>365435</v>
      </c>
      <c r="G12" s="59">
        <v>353093</v>
      </c>
      <c r="H12" s="59">
        <v>354756</v>
      </c>
      <c r="I12" s="59">
        <v>1073284</v>
      </c>
      <c r="J12" s="59">
        <v>351393</v>
      </c>
      <c r="K12" s="59">
        <v>350288</v>
      </c>
      <c r="L12" s="59">
        <v>355469</v>
      </c>
      <c r="M12" s="59">
        <v>1057150</v>
      </c>
      <c r="N12" s="59">
        <v>352969</v>
      </c>
      <c r="O12" s="59">
        <v>0</v>
      </c>
      <c r="P12" s="59">
        <v>0</v>
      </c>
      <c r="Q12" s="59">
        <v>352969</v>
      </c>
      <c r="R12" s="59">
        <v>0</v>
      </c>
      <c r="S12" s="59">
        <v>0</v>
      </c>
      <c r="T12" s="59">
        <v>0</v>
      </c>
      <c r="U12" s="59">
        <v>0</v>
      </c>
      <c r="V12" s="59">
        <v>2483403</v>
      </c>
      <c r="W12" s="59">
        <v>5031881</v>
      </c>
      <c r="X12" s="59">
        <v>-2548478</v>
      </c>
      <c r="Y12" s="60">
        <v>-50.65</v>
      </c>
      <c r="Z12" s="61">
        <v>6893000</v>
      </c>
    </row>
    <row r="13" spans="1:26" ht="13.5">
      <c r="A13" s="57" t="s">
        <v>99</v>
      </c>
      <c r="B13" s="18">
        <v>0</v>
      </c>
      <c r="C13" s="18">
        <v>0</v>
      </c>
      <c r="D13" s="58">
        <v>26534050</v>
      </c>
      <c r="E13" s="59">
        <v>26534000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26534000</v>
      </c>
    </row>
    <row r="14" spans="1:26" ht="13.5">
      <c r="A14" s="57" t="s">
        <v>38</v>
      </c>
      <c r="B14" s="18">
        <v>0</v>
      </c>
      <c r="C14" s="18">
        <v>0</v>
      </c>
      <c r="D14" s="58">
        <v>4334800</v>
      </c>
      <c r="E14" s="59">
        <v>1335000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62251</v>
      </c>
      <c r="Q14" s="59">
        <v>62251</v>
      </c>
      <c r="R14" s="59">
        <v>0</v>
      </c>
      <c r="S14" s="59">
        <v>0</v>
      </c>
      <c r="T14" s="59">
        <v>0</v>
      </c>
      <c r="U14" s="59">
        <v>0</v>
      </c>
      <c r="V14" s="59">
        <v>62251</v>
      </c>
      <c r="W14" s="59">
        <v>4084772</v>
      </c>
      <c r="X14" s="59">
        <v>-4022521</v>
      </c>
      <c r="Y14" s="60">
        <v>-98.48</v>
      </c>
      <c r="Z14" s="61">
        <v>1335000</v>
      </c>
    </row>
    <row r="15" spans="1:26" ht="13.5">
      <c r="A15" s="57" t="s">
        <v>39</v>
      </c>
      <c r="B15" s="18">
        <v>0</v>
      </c>
      <c r="C15" s="18">
        <v>0</v>
      </c>
      <c r="D15" s="58">
        <v>53351049</v>
      </c>
      <c r="E15" s="59">
        <v>35512000</v>
      </c>
      <c r="F15" s="59">
        <v>5027171</v>
      </c>
      <c r="G15" s="59">
        <v>3992623</v>
      </c>
      <c r="H15" s="59">
        <v>4091074</v>
      </c>
      <c r="I15" s="59">
        <v>13110868</v>
      </c>
      <c r="J15" s="59">
        <v>0</v>
      </c>
      <c r="K15" s="59">
        <v>1395716</v>
      </c>
      <c r="L15" s="59">
        <v>0</v>
      </c>
      <c r="M15" s="59">
        <v>1395716</v>
      </c>
      <c r="N15" s="59">
        <v>0</v>
      </c>
      <c r="O15" s="59">
        <v>0</v>
      </c>
      <c r="P15" s="59">
        <v>318873</v>
      </c>
      <c r="Q15" s="59">
        <v>318873</v>
      </c>
      <c r="R15" s="59">
        <v>0</v>
      </c>
      <c r="S15" s="59">
        <v>0</v>
      </c>
      <c r="T15" s="59">
        <v>0</v>
      </c>
      <c r="U15" s="59">
        <v>0</v>
      </c>
      <c r="V15" s="59">
        <v>14825457</v>
      </c>
      <c r="W15" s="59">
        <v>42351961</v>
      </c>
      <c r="X15" s="59">
        <v>-27526504</v>
      </c>
      <c r="Y15" s="60">
        <v>-64.99</v>
      </c>
      <c r="Z15" s="61">
        <v>35512000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65871437</v>
      </c>
      <c r="E17" s="59">
        <v>61740000</v>
      </c>
      <c r="F17" s="59">
        <v>8986358</v>
      </c>
      <c r="G17" s="59">
        <v>4676988</v>
      </c>
      <c r="H17" s="59">
        <v>2629177</v>
      </c>
      <c r="I17" s="59">
        <v>16292523</v>
      </c>
      <c r="J17" s="59">
        <v>72232</v>
      </c>
      <c r="K17" s="59">
        <v>16060</v>
      </c>
      <c r="L17" s="59">
        <v>25896</v>
      </c>
      <c r="M17" s="59">
        <v>114188</v>
      </c>
      <c r="N17" s="59">
        <v>151659</v>
      </c>
      <c r="O17" s="59">
        <v>143060</v>
      </c>
      <c r="P17" s="59">
        <v>331631</v>
      </c>
      <c r="Q17" s="59">
        <v>626350</v>
      </c>
      <c r="R17" s="59">
        <v>0</v>
      </c>
      <c r="S17" s="59">
        <v>0</v>
      </c>
      <c r="T17" s="59">
        <v>0</v>
      </c>
      <c r="U17" s="59">
        <v>0</v>
      </c>
      <c r="V17" s="59">
        <v>17033061</v>
      </c>
      <c r="W17" s="59">
        <v>27243744</v>
      </c>
      <c r="X17" s="59">
        <v>-10210683</v>
      </c>
      <c r="Y17" s="60">
        <v>-37.48</v>
      </c>
      <c r="Z17" s="61">
        <v>61740000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246270475</v>
      </c>
      <c r="E18" s="72">
        <f t="shared" si="1"/>
        <v>221300000</v>
      </c>
      <c r="F18" s="72">
        <f t="shared" si="1"/>
        <v>24841887</v>
      </c>
      <c r="G18" s="72">
        <f t="shared" si="1"/>
        <v>16222879</v>
      </c>
      <c r="H18" s="72">
        <f t="shared" si="1"/>
        <v>13128382</v>
      </c>
      <c r="I18" s="72">
        <f t="shared" si="1"/>
        <v>54193148</v>
      </c>
      <c r="J18" s="72">
        <f t="shared" si="1"/>
        <v>6679151</v>
      </c>
      <c r="K18" s="72">
        <f t="shared" si="1"/>
        <v>8605384</v>
      </c>
      <c r="L18" s="72">
        <f t="shared" si="1"/>
        <v>6486208</v>
      </c>
      <c r="M18" s="72">
        <f t="shared" si="1"/>
        <v>21770743</v>
      </c>
      <c r="N18" s="72">
        <f t="shared" si="1"/>
        <v>7442320</v>
      </c>
      <c r="O18" s="72">
        <f t="shared" si="1"/>
        <v>143060</v>
      </c>
      <c r="P18" s="72">
        <f t="shared" si="1"/>
        <v>712755</v>
      </c>
      <c r="Q18" s="72">
        <f t="shared" si="1"/>
        <v>8298135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84262026</v>
      </c>
      <c r="W18" s="72">
        <f t="shared" si="1"/>
        <v>141980545</v>
      </c>
      <c r="X18" s="72">
        <f t="shared" si="1"/>
        <v>-57718519</v>
      </c>
      <c r="Y18" s="66">
        <f>+IF(W18&lt;&gt;0,(X18/W18)*100,0)</f>
        <v>-40.65241403320434</v>
      </c>
      <c r="Z18" s="73">
        <f t="shared" si="1"/>
        <v>221300000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11551323</v>
      </c>
      <c r="E19" s="76">
        <f t="shared" si="2"/>
        <v>27402150</v>
      </c>
      <c r="F19" s="76">
        <f t="shared" si="2"/>
        <v>29981774</v>
      </c>
      <c r="G19" s="76">
        <f t="shared" si="2"/>
        <v>3376801</v>
      </c>
      <c r="H19" s="76">
        <f t="shared" si="2"/>
        <v>4692787</v>
      </c>
      <c r="I19" s="76">
        <f t="shared" si="2"/>
        <v>38051362</v>
      </c>
      <c r="J19" s="76">
        <f t="shared" si="2"/>
        <v>10431756</v>
      </c>
      <c r="K19" s="76">
        <f t="shared" si="2"/>
        <v>6221902</v>
      </c>
      <c r="L19" s="76">
        <f t="shared" si="2"/>
        <v>31298905</v>
      </c>
      <c r="M19" s="76">
        <f t="shared" si="2"/>
        <v>47952563</v>
      </c>
      <c r="N19" s="76">
        <f t="shared" si="2"/>
        <v>10580024</v>
      </c>
      <c r="O19" s="76">
        <f t="shared" si="2"/>
        <v>9274866</v>
      </c>
      <c r="P19" s="76">
        <f t="shared" si="2"/>
        <v>12199706</v>
      </c>
      <c r="Q19" s="76">
        <f t="shared" si="2"/>
        <v>32054596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118058521</v>
      </c>
      <c r="W19" s="76">
        <f>IF(E10=E18,0,W10-W18)</f>
        <v>50177356</v>
      </c>
      <c r="X19" s="76">
        <f t="shared" si="2"/>
        <v>67881165</v>
      </c>
      <c r="Y19" s="77">
        <f>+IF(W19&lt;&gt;0,(X19/W19)*100,0)</f>
        <v>135.28246685616517</v>
      </c>
      <c r="Z19" s="78">
        <f t="shared" si="2"/>
        <v>27402150</v>
      </c>
    </row>
    <row r="20" spans="1:26" ht="13.5">
      <c r="A20" s="57" t="s">
        <v>44</v>
      </c>
      <c r="B20" s="18">
        <v>0</v>
      </c>
      <c r="C20" s="18">
        <v>0</v>
      </c>
      <c r="D20" s="58">
        <v>51263000</v>
      </c>
      <c r="E20" s="59">
        <v>30913000</v>
      </c>
      <c r="F20" s="59">
        <v>9037000</v>
      </c>
      <c r="G20" s="59">
        <v>0</v>
      </c>
      <c r="H20" s="59">
        <v>0</v>
      </c>
      <c r="I20" s="59">
        <v>9037000</v>
      </c>
      <c r="J20" s="59">
        <v>5000000</v>
      </c>
      <c r="K20" s="59">
        <v>6000000</v>
      </c>
      <c r="L20" s="59">
        <v>8776000</v>
      </c>
      <c r="M20" s="59">
        <v>19776000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28813000</v>
      </c>
      <c r="W20" s="59">
        <v>28767999</v>
      </c>
      <c r="X20" s="59">
        <v>45001</v>
      </c>
      <c r="Y20" s="60">
        <v>0.16</v>
      </c>
      <c r="Z20" s="61">
        <v>30913000</v>
      </c>
    </row>
    <row r="21" spans="1:26" ht="13.5">
      <c r="A21" s="57" t="s">
        <v>100</v>
      </c>
      <c r="B21" s="79">
        <v>0</v>
      </c>
      <c r="C21" s="79">
        <v>0</v>
      </c>
      <c r="D21" s="80">
        <v>2961000</v>
      </c>
      <c r="E21" s="81">
        <v>3645000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16499997</v>
      </c>
      <c r="X21" s="81">
        <v>-16499997</v>
      </c>
      <c r="Y21" s="82">
        <v>-100</v>
      </c>
      <c r="Z21" s="83">
        <v>3645000</v>
      </c>
    </row>
    <row r="22" spans="1:26" ht="25.5">
      <c r="A22" s="84" t="s">
        <v>101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65775323</v>
      </c>
      <c r="E22" s="87">
        <f t="shared" si="3"/>
        <v>61960150</v>
      </c>
      <c r="F22" s="87">
        <f t="shared" si="3"/>
        <v>39018774</v>
      </c>
      <c r="G22" s="87">
        <f t="shared" si="3"/>
        <v>3376801</v>
      </c>
      <c r="H22" s="87">
        <f t="shared" si="3"/>
        <v>4692787</v>
      </c>
      <c r="I22" s="87">
        <f t="shared" si="3"/>
        <v>47088362</v>
      </c>
      <c r="J22" s="87">
        <f t="shared" si="3"/>
        <v>15431756</v>
      </c>
      <c r="K22" s="87">
        <f t="shared" si="3"/>
        <v>12221902</v>
      </c>
      <c r="L22" s="87">
        <f t="shared" si="3"/>
        <v>40074905</v>
      </c>
      <c r="M22" s="87">
        <f t="shared" si="3"/>
        <v>67728563</v>
      </c>
      <c r="N22" s="87">
        <f t="shared" si="3"/>
        <v>10580024</v>
      </c>
      <c r="O22" s="87">
        <f t="shared" si="3"/>
        <v>9274866</v>
      </c>
      <c r="P22" s="87">
        <f t="shared" si="3"/>
        <v>12199706</v>
      </c>
      <c r="Q22" s="87">
        <f t="shared" si="3"/>
        <v>32054596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146871521</v>
      </c>
      <c r="W22" s="87">
        <f t="shared" si="3"/>
        <v>95445352</v>
      </c>
      <c r="X22" s="87">
        <f t="shared" si="3"/>
        <v>51426169</v>
      </c>
      <c r="Y22" s="88">
        <f>+IF(W22&lt;&gt;0,(X22/W22)*100,0)</f>
        <v>53.880223523089946</v>
      </c>
      <c r="Z22" s="89">
        <f t="shared" si="3"/>
        <v>61960150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65775323</v>
      </c>
      <c r="E24" s="76">
        <f t="shared" si="4"/>
        <v>61960150</v>
      </c>
      <c r="F24" s="76">
        <f t="shared" si="4"/>
        <v>39018774</v>
      </c>
      <c r="G24" s="76">
        <f t="shared" si="4"/>
        <v>3376801</v>
      </c>
      <c r="H24" s="76">
        <f t="shared" si="4"/>
        <v>4692787</v>
      </c>
      <c r="I24" s="76">
        <f t="shared" si="4"/>
        <v>47088362</v>
      </c>
      <c r="J24" s="76">
        <f t="shared" si="4"/>
        <v>15431756</v>
      </c>
      <c r="K24" s="76">
        <f t="shared" si="4"/>
        <v>12221902</v>
      </c>
      <c r="L24" s="76">
        <f t="shared" si="4"/>
        <v>40074905</v>
      </c>
      <c r="M24" s="76">
        <f t="shared" si="4"/>
        <v>67728563</v>
      </c>
      <c r="N24" s="76">
        <f t="shared" si="4"/>
        <v>10580024</v>
      </c>
      <c r="O24" s="76">
        <f t="shared" si="4"/>
        <v>9274866</v>
      </c>
      <c r="P24" s="76">
        <f t="shared" si="4"/>
        <v>12199706</v>
      </c>
      <c r="Q24" s="76">
        <f t="shared" si="4"/>
        <v>32054596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146871521</v>
      </c>
      <c r="W24" s="76">
        <f t="shared" si="4"/>
        <v>95445352</v>
      </c>
      <c r="X24" s="76">
        <f t="shared" si="4"/>
        <v>51426169</v>
      </c>
      <c r="Y24" s="77">
        <f>+IF(W24&lt;&gt;0,(X24/W24)*100,0)</f>
        <v>53.880223523089946</v>
      </c>
      <c r="Z24" s="78">
        <f t="shared" si="4"/>
        <v>61960150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51263000</v>
      </c>
      <c r="E27" s="99">
        <v>34558000</v>
      </c>
      <c r="F27" s="99">
        <v>189203</v>
      </c>
      <c r="G27" s="99">
        <v>1605883</v>
      </c>
      <c r="H27" s="99">
        <v>840726</v>
      </c>
      <c r="I27" s="99">
        <v>2635812</v>
      </c>
      <c r="J27" s="99">
        <v>1183336</v>
      </c>
      <c r="K27" s="99">
        <v>1750456</v>
      </c>
      <c r="L27" s="99">
        <v>155808</v>
      </c>
      <c r="M27" s="99">
        <v>3089600</v>
      </c>
      <c r="N27" s="99">
        <v>1486067</v>
      </c>
      <c r="O27" s="99">
        <v>0</v>
      </c>
      <c r="P27" s="99">
        <v>37718</v>
      </c>
      <c r="Q27" s="99">
        <v>1523785</v>
      </c>
      <c r="R27" s="99">
        <v>0</v>
      </c>
      <c r="S27" s="99">
        <v>0</v>
      </c>
      <c r="T27" s="99">
        <v>0</v>
      </c>
      <c r="U27" s="99">
        <v>0</v>
      </c>
      <c r="V27" s="99">
        <v>7249197</v>
      </c>
      <c r="W27" s="99">
        <v>25918500</v>
      </c>
      <c r="X27" s="99">
        <v>-18669303</v>
      </c>
      <c r="Y27" s="100">
        <v>-72.03</v>
      </c>
      <c r="Z27" s="101">
        <v>34558000</v>
      </c>
    </row>
    <row r="28" spans="1:26" ht="13.5">
      <c r="A28" s="102" t="s">
        <v>44</v>
      </c>
      <c r="B28" s="18">
        <v>0</v>
      </c>
      <c r="C28" s="18">
        <v>0</v>
      </c>
      <c r="D28" s="58">
        <v>43768000</v>
      </c>
      <c r="E28" s="59">
        <v>30913000</v>
      </c>
      <c r="F28" s="59">
        <v>189203</v>
      </c>
      <c r="G28" s="59">
        <v>1605883</v>
      </c>
      <c r="H28" s="59">
        <v>840726</v>
      </c>
      <c r="I28" s="59">
        <v>2635812</v>
      </c>
      <c r="J28" s="59">
        <v>1183336</v>
      </c>
      <c r="K28" s="59">
        <v>1750456</v>
      </c>
      <c r="L28" s="59">
        <v>155808</v>
      </c>
      <c r="M28" s="59">
        <v>3089600</v>
      </c>
      <c r="N28" s="59">
        <v>1486067</v>
      </c>
      <c r="O28" s="59">
        <v>0</v>
      </c>
      <c r="P28" s="59">
        <v>26318</v>
      </c>
      <c r="Q28" s="59">
        <v>1512385</v>
      </c>
      <c r="R28" s="59">
        <v>0</v>
      </c>
      <c r="S28" s="59">
        <v>0</v>
      </c>
      <c r="T28" s="59">
        <v>0</v>
      </c>
      <c r="U28" s="59">
        <v>0</v>
      </c>
      <c r="V28" s="59">
        <v>7237797</v>
      </c>
      <c r="W28" s="59">
        <v>23184750</v>
      </c>
      <c r="X28" s="59">
        <v>-15946953</v>
      </c>
      <c r="Y28" s="60">
        <v>-68.78</v>
      </c>
      <c r="Z28" s="61">
        <v>30913000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7495000</v>
      </c>
      <c r="E31" s="59">
        <v>3645000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11400</v>
      </c>
      <c r="Q31" s="59">
        <v>11400</v>
      </c>
      <c r="R31" s="59">
        <v>0</v>
      </c>
      <c r="S31" s="59">
        <v>0</v>
      </c>
      <c r="T31" s="59">
        <v>0</v>
      </c>
      <c r="U31" s="59">
        <v>0</v>
      </c>
      <c r="V31" s="59">
        <v>11400</v>
      </c>
      <c r="W31" s="59">
        <v>2733750</v>
      </c>
      <c r="X31" s="59">
        <v>-2722350</v>
      </c>
      <c r="Y31" s="60">
        <v>-99.58</v>
      </c>
      <c r="Z31" s="61">
        <v>3645000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51263000</v>
      </c>
      <c r="E32" s="99">
        <f t="shared" si="5"/>
        <v>34558000</v>
      </c>
      <c r="F32" s="99">
        <f t="shared" si="5"/>
        <v>189203</v>
      </c>
      <c r="G32" s="99">
        <f t="shared" si="5"/>
        <v>1605883</v>
      </c>
      <c r="H32" s="99">
        <f t="shared" si="5"/>
        <v>840726</v>
      </c>
      <c r="I32" s="99">
        <f t="shared" si="5"/>
        <v>2635812</v>
      </c>
      <c r="J32" s="99">
        <f t="shared" si="5"/>
        <v>1183336</v>
      </c>
      <c r="K32" s="99">
        <f t="shared" si="5"/>
        <v>1750456</v>
      </c>
      <c r="L32" s="99">
        <f t="shared" si="5"/>
        <v>155808</v>
      </c>
      <c r="M32" s="99">
        <f t="shared" si="5"/>
        <v>3089600</v>
      </c>
      <c r="N32" s="99">
        <f t="shared" si="5"/>
        <v>1486067</v>
      </c>
      <c r="O32" s="99">
        <f t="shared" si="5"/>
        <v>0</v>
      </c>
      <c r="P32" s="99">
        <f t="shared" si="5"/>
        <v>37718</v>
      </c>
      <c r="Q32" s="99">
        <f t="shared" si="5"/>
        <v>1523785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7249197</v>
      </c>
      <c r="W32" s="99">
        <f t="shared" si="5"/>
        <v>25918500</v>
      </c>
      <c r="X32" s="99">
        <f t="shared" si="5"/>
        <v>-18669303</v>
      </c>
      <c r="Y32" s="100">
        <f>+IF(W32&lt;&gt;0,(X32/W32)*100,0)</f>
        <v>-72.0308003935413</v>
      </c>
      <c r="Z32" s="101">
        <f t="shared" si="5"/>
        <v>34558000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313800912</v>
      </c>
      <c r="E35" s="59">
        <v>238333000</v>
      </c>
      <c r="F35" s="59">
        <v>182717913</v>
      </c>
      <c r="G35" s="59">
        <v>201038862</v>
      </c>
      <c r="H35" s="59">
        <v>222701903</v>
      </c>
      <c r="I35" s="59">
        <v>222701903</v>
      </c>
      <c r="J35" s="59">
        <v>239511920</v>
      </c>
      <c r="K35" s="59">
        <v>219274776</v>
      </c>
      <c r="L35" s="59">
        <v>238332926</v>
      </c>
      <c r="M35" s="59">
        <v>238332926</v>
      </c>
      <c r="N35" s="59">
        <v>254644128</v>
      </c>
      <c r="O35" s="59">
        <v>268397906</v>
      </c>
      <c r="P35" s="59">
        <v>242392728</v>
      </c>
      <c r="Q35" s="59">
        <v>242392728</v>
      </c>
      <c r="R35" s="59">
        <v>0</v>
      </c>
      <c r="S35" s="59">
        <v>0</v>
      </c>
      <c r="T35" s="59">
        <v>0</v>
      </c>
      <c r="U35" s="59">
        <v>0</v>
      </c>
      <c r="V35" s="59">
        <v>242392728</v>
      </c>
      <c r="W35" s="59">
        <v>178749750</v>
      </c>
      <c r="X35" s="59">
        <v>63642978</v>
      </c>
      <c r="Y35" s="60">
        <v>35.6</v>
      </c>
      <c r="Z35" s="61">
        <v>238333000</v>
      </c>
    </row>
    <row r="36" spans="1:26" ht="13.5">
      <c r="A36" s="57" t="s">
        <v>53</v>
      </c>
      <c r="B36" s="18">
        <v>0</v>
      </c>
      <c r="C36" s="18">
        <v>0</v>
      </c>
      <c r="D36" s="58">
        <v>741300506</v>
      </c>
      <c r="E36" s="59">
        <v>708584000</v>
      </c>
      <c r="F36" s="59">
        <v>708584242</v>
      </c>
      <c r="G36" s="59">
        <v>708584242</v>
      </c>
      <c r="H36" s="59">
        <v>708584242</v>
      </c>
      <c r="I36" s="59">
        <v>708584242</v>
      </c>
      <c r="J36" s="59">
        <v>708584242</v>
      </c>
      <c r="K36" s="59">
        <v>708584242</v>
      </c>
      <c r="L36" s="59">
        <v>708584242</v>
      </c>
      <c r="M36" s="59">
        <v>708584242</v>
      </c>
      <c r="N36" s="59">
        <v>708584242</v>
      </c>
      <c r="O36" s="59">
        <v>708584242</v>
      </c>
      <c r="P36" s="59">
        <v>711298373</v>
      </c>
      <c r="Q36" s="59">
        <v>711298373</v>
      </c>
      <c r="R36" s="59">
        <v>0</v>
      </c>
      <c r="S36" s="59">
        <v>0</v>
      </c>
      <c r="T36" s="59">
        <v>0</v>
      </c>
      <c r="U36" s="59">
        <v>0</v>
      </c>
      <c r="V36" s="59">
        <v>711298373</v>
      </c>
      <c r="W36" s="59">
        <v>531438000</v>
      </c>
      <c r="X36" s="59">
        <v>179860373</v>
      </c>
      <c r="Y36" s="60">
        <v>33.84</v>
      </c>
      <c r="Z36" s="61">
        <v>708584000</v>
      </c>
    </row>
    <row r="37" spans="1:26" ht="13.5">
      <c r="A37" s="57" t="s">
        <v>54</v>
      </c>
      <c r="B37" s="18">
        <v>0</v>
      </c>
      <c r="C37" s="18">
        <v>0</v>
      </c>
      <c r="D37" s="58">
        <v>68620293</v>
      </c>
      <c r="E37" s="59">
        <v>244335500</v>
      </c>
      <c r="F37" s="59">
        <v>248607917</v>
      </c>
      <c r="G37" s="59">
        <v>250122638</v>
      </c>
      <c r="H37" s="59">
        <v>252116830</v>
      </c>
      <c r="I37" s="59">
        <v>252116830</v>
      </c>
      <c r="J37" s="59">
        <v>254171432</v>
      </c>
      <c r="K37" s="59">
        <v>220144745</v>
      </c>
      <c r="L37" s="59">
        <v>244334852</v>
      </c>
      <c r="M37" s="59">
        <v>244334852</v>
      </c>
      <c r="N37" s="59">
        <v>246953417</v>
      </c>
      <c r="O37" s="59">
        <v>249941451</v>
      </c>
      <c r="P37" s="59">
        <v>220845017</v>
      </c>
      <c r="Q37" s="59">
        <v>220845017</v>
      </c>
      <c r="R37" s="59">
        <v>0</v>
      </c>
      <c r="S37" s="59">
        <v>0</v>
      </c>
      <c r="T37" s="59">
        <v>0</v>
      </c>
      <c r="U37" s="59">
        <v>0</v>
      </c>
      <c r="V37" s="59">
        <v>220845017</v>
      </c>
      <c r="W37" s="59">
        <v>183251625</v>
      </c>
      <c r="X37" s="59">
        <v>37593392</v>
      </c>
      <c r="Y37" s="60">
        <v>20.51</v>
      </c>
      <c r="Z37" s="61">
        <v>244335500</v>
      </c>
    </row>
    <row r="38" spans="1:26" ht="13.5">
      <c r="A38" s="57" t="s">
        <v>55</v>
      </c>
      <c r="B38" s="18">
        <v>0</v>
      </c>
      <c r="C38" s="18">
        <v>0</v>
      </c>
      <c r="D38" s="58">
        <v>1689125</v>
      </c>
      <c r="E38" s="59">
        <v>31809500</v>
      </c>
      <c r="F38" s="59">
        <v>31809846</v>
      </c>
      <c r="G38" s="59">
        <v>31809846</v>
      </c>
      <c r="H38" s="59">
        <v>31809846</v>
      </c>
      <c r="I38" s="59">
        <v>31809846</v>
      </c>
      <c r="J38" s="59">
        <v>31809846</v>
      </c>
      <c r="K38" s="59">
        <v>31809846</v>
      </c>
      <c r="L38" s="59">
        <v>31809846</v>
      </c>
      <c r="M38" s="59">
        <v>31809846</v>
      </c>
      <c r="N38" s="59">
        <v>31809846</v>
      </c>
      <c r="O38" s="59">
        <v>31809846</v>
      </c>
      <c r="P38" s="59">
        <v>30132924</v>
      </c>
      <c r="Q38" s="59">
        <v>30132924</v>
      </c>
      <c r="R38" s="59">
        <v>0</v>
      </c>
      <c r="S38" s="59">
        <v>0</v>
      </c>
      <c r="T38" s="59">
        <v>0</v>
      </c>
      <c r="U38" s="59">
        <v>0</v>
      </c>
      <c r="V38" s="59">
        <v>30132924</v>
      </c>
      <c r="W38" s="59">
        <v>23857125</v>
      </c>
      <c r="X38" s="59">
        <v>6275799</v>
      </c>
      <c r="Y38" s="60">
        <v>26.31</v>
      </c>
      <c r="Z38" s="61">
        <v>31809500</v>
      </c>
    </row>
    <row r="39" spans="1:26" ht="13.5">
      <c r="A39" s="57" t="s">
        <v>56</v>
      </c>
      <c r="B39" s="18">
        <v>0</v>
      </c>
      <c r="C39" s="18">
        <v>0</v>
      </c>
      <c r="D39" s="58">
        <v>984792000</v>
      </c>
      <c r="E39" s="59">
        <v>670772000</v>
      </c>
      <c r="F39" s="59">
        <v>610884392</v>
      </c>
      <c r="G39" s="59">
        <v>627690620</v>
      </c>
      <c r="H39" s="59">
        <v>647359470</v>
      </c>
      <c r="I39" s="59">
        <v>647359470</v>
      </c>
      <c r="J39" s="59">
        <v>662114884</v>
      </c>
      <c r="K39" s="59">
        <v>675904427</v>
      </c>
      <c r="L39" s="59">
        <v>670772469</v>
      </c>
      <c r="M39" s="59">
        <v>670772469</v>
      </c>
      <c r="N39" s="59">
        <v>684465109</v>
      </c>
      <c r="O39" s="59">
        <v>695230852</v>
      </c>
      <c r="P39" s="59">
        <v>702713161</v>
      </c>
      <c r="Q39" s="59">
        <v>702713161</v>
      </c>
      <c r="R39" s="59">
        <v>0</v>
      </c>
      <c r="S39" s="59">
        <v>0</v>
      </c>
      <c r="T39" s="59">
        <v>0</v>
      </c>
      <c r="U39" s="59">
        <v>0</v>
      </c>
      <c r="V39" s="59">
        <v>702713161</v>
      </c>
      <c r="W39" s="59">
        <v>503079000</v>
      </c>
      <c r="X39" s="59">
        <v>199634161</v>
      </c>
      <c r="Y39" s="60">
        <v>39.68</v>
      </c>
      <c r="Z39" s="61">
        <v>670772000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60867380</v>
      </c>
      <c r="E42" s="59">
        <v>101919181</v>
      </c>
      <c r="F42" s="59">
        <v>18183642</v>
      </c>
      <c r="G42" s="59">
        <v>-11290856</v>
      </c>
      <c r="H42" s="59">
        <v>-10611581</v>
      </c>
      <c r="I42" s="59">
        <v>-3718795</v>
      </c>
      <c r="J42" s="59">
        <v>-2979921</v>
      </c>
      <c r="K42" s="59">
        <v>-479679</v>
      </c>
      <c r="L42" s="59">
        <v>7603384</v>
      </c>
      <c r="M42" s="59">
        <v>4143784</v>
      </c>
      <c r="N42" s="59">
        <v>-10736205</v>
      </c>
      <c r="O42" s="59">
        <v>-8285006</v>
      </c>
      <c r="P42" s="59">
        <v>14014140</v>
      </c>
      <c r="Q42" s="59">
        <v>-5007071</v>
      </c>
      <c r="R42" s="59">
        <v>0</v>
      </c>
      <c r="S42" s="59">
        <v>0</v>
      </c>
      <c r="T42" s="59">
        <v>0</v>
      </c>
      <c r="U42" s="59">
        <v>0</v>
      </c>
      <c r="V42" s="59">
        <v>-4582082</v>
      </c>
      <c r="W42" s="59">
        <v>92025106</v>
      </c>
      <c r="X42" s="59">
        <v>-96607188</v>
      </c>
      <c r="Y42" s="60">
        <v>-104.98</v>
      </c>
      <c r="Z42" s="61">
        <v>101919181</v>
      </c>
    </row>
    <row r="43" spans="1:26" ht="13.5">
      <c r="A43" s="57" t="s">
        <v>59</v>
      </c>
      <c r="B43" s="18">
        <v>0</v>
      </c>
      <c r="C43" s="18">
        <v>0</v>
      </c>
      <c r="D43" s="58">
        <v>-42528000</v>
      </c>
      <c r="E43" s="59">
        <v>-34808000</v>
      </c>
      <c r="F43" s="59">
        <v>-22265365</v>
      </c>
      <c r="G43" s="59">
        <v>10941893</v>
      </c>
      <c r="H43" s="59">
        <v>10567503</v>
      </c>
      <c r="I43" s="59">
        <v>-755969</v>
      </c>
      <c r="J43" s="59">
        <v>2817142</v>
      </c>
      <c r="K43" s="59">
        <v>319248</v>
      </c>
      <c r="L43" s="59">
        <v>1962954</v>
      </c>
      <c r="M43" s="59">
        <v>5099344</v>
      </c>
      <c r="N43" s="59">
        <v>970880</v>
      </c>
      <c r="O43" s="59">
        <v>8203700</v>
      </c>
      <c r="P43" s="59">
        <v>-12613445</v>
      </c>
      <c r="Q43" s="59">
        <v>-3438865</v>
      </c>
      <c r="R43" s="59">
        <v>0</v>
      </c>
      <c r="S43" s="59">
        <v>0</v>
      </c>
      <c r="T43" s="59">
        <v>0</v>
      </c>
      <c r="U43" s="59">
        <v>0</v>
      </c>
      <c r="V43" s="59">
        <v>904510</v>
      </c>
      <c r="W43" s="59">
        <v>-16954516</v>
      </c>
      <c r="X43" s="59">
        <v>17859026</v>
      </c>
      <c r="Y43" s="60">
        <v>-105.33</v>
      </c>
      <c r="Z43" s="61">
        <v>-34808000</v>
      </c>
    </row>
    <row r="44" spans="1:26" ht="13.5">
      <c r="A44" s="57" t="s">
        <v>60</v>
      </c>
      <c r="B44" s="18">
        <v>0</v>
      </c>
      <c r="C44" s="18">
        <v>0</v>
      </c>
      <c r="D44" s="58">
        <v>-744000</v>
      </c>
      <c r="E44" s="59">
        <v>-752000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-376029</v>
      </c>
      <c r="O44" s="59">
        <v>0</v>
      </c>
      <c r="P44" s="59">
        <v>0</v>
      </c>
      <c r="Q44" s="59">
        <v>-376029</v>
      </c>
      <c r="R44" s="59">
        <v>0</v>
      </c>
      <c r="S44" s="59">
        <v>0</v>
      </c>
      <c r="T44" s="59">
        <v>0</v>
      </c>
      <c r="U44" s="59">
        <v>0</v>
      </c>
      <c r="V44" s="59">
        <v>-376029</v>
      </c>
      <c r="W44" s="59">
        <v>-564044</v>
      </c>
      <c r="X44" s="59">
        <v>188015</v>
      </c>
      <c r="Y44" s="60">
        <v>-33.33</v>
      </c>
      <c r="Z44" s="61">
        <v>-752000</v>
      </c>
    </row>
    <row r="45" spans="1:26" ht="13.5">
      <c r="A45" s="69" t="s">
        <v>61</v>
      </c>
      <c r="B45" s="21">
        <v>0</v>
      </c>
      <c r="C45" s="21">
        <v>0</v>
      </c>
      <c r="D45" s="98">
        <v>18575380</v>
      </c>
      <c r="E45" s="99">
        <v>66359181</v>
      </c>
      <c r="F45" s="99">
        <v>1860440</v>
      </c>
      <c r="G45" s="99">
        <v>1511477</v>
      </c>
      <c r="H45" s="99">
        <v>1467399</v>
      </c>
      <c r="I45" s="99">
        <v>1467399</v>
      </c>
      <c r="J45" s="99">
        <v>1304620</v>
      </c>
      <c r="K45" s="99">
        <v>1144189</v>
      </c>
      <c r="L45" s="99">
        <v>10710527</v>
      </c>
      <c r="M45" s="99">
        <v>10710527</v>
      </c>
      <c r="N45" s="99">
        <v>569173</v>
      </c>
      <c r="O45" s="99">
        <v>487867</v>
      </c>
      <c r="P45" s="99">
        <v>1888562</v>
      </c>
      <c r="Q45" s="99">
        <v>1888562</v>
      </c>
      <c r="R45" s="99">
        <v>0</v>
      </c>
      <c r="S45" s="99">
        <v>0</v>
      </c>
      <c r="T45" s="99">
        <v>0</v>
      </c>
      <c r="U45" s="99">
        <v>0</v>
      </c>
      <c r="V45" s="99">
        <v>1888562</v>
      </c>
      <c r="W45" s="99">
        <v>74506546</v>
      </c>
      <c r="X45" s="99">
        <v>-72617984</v>
      </c>
      <c r="Y45" s="100">
        <v>-97.47</v>
      </c>
      <c r="Z45" s="101">
        <v>66359181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7594378</v>
      </c>
      <c r="C49" s="51">
        <v>0</v>
      </c>
      <c r="D49" s="128">
        <v>13568991</v>
      </c>
      <c r="E49" s="53">
        <v>13268309</v>
      </c>
      <c r="F49" s="53">
        <v>0</v>
      </c>
      <c r="G49" s="53">
        <v>0</v>
      </c>
      <c r="H49" s="53">
        <v>0</v>
      </c>
      <c r="I49" s="53">
        <v>13399042</v>
      </c>
      <c r="J49" s="53">
        <v>0</v>
      </c>
      <c r="K49" s="53">
        <v>0</v>
      </c>
      <c r="L49" s="53">
        <v>0</v>
      </c>
      <c r="M49" s="53">
        <v>12889285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89592641</v>
      </c>
      <c r="W49" s="53">
        <v>499386316</v>
      </c>
      <c r="X49" s="53">
        <v>649698962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5883413</v>
      </c>
      <c r="C51" s="51">
        <v>0</v>
      </c>
      <c r="D51" s="128">
        <v>7868667</v>
      </c>
      <c r="E51" s="53">
        <v>8642080</v>
      </c>
      <c r="F51" s="53">
        <v>0</v>
      </c>
      <c r="G51" s="53">
        <v>0</v>
      </c>
      <c r="H51" s="53">
        <v>0</v>
      </c>
      <c r="I51" s="53">
        <v>22864173</v>
      </c>
      <c r="J51" s="53">
        <v>0</v>
      </c>
      <c r="K51" s="53">
        <v>0</v>
      </c>
      <c r="L51" s="53">
        <v>0</v>
      </c>
      <c r="M51" s="53">
        <v>2458380</v>
      </c>
      <c r="N51" s="53">
        <v>0</v>
      </c>
      <c r="O51" s="53">
        <v>0</v>
      </c>
      <c r="P51" s="53">
        <v>0</v>
      </c>
      <c r="Q51" s="53">
        <v>18759797</v>
      </c>
      <c r="R51" s="53">
        <v>0</v>
      </c>
      <c r="S51" s="53">
        <v>0</v>
      </c>
      <c r="T51" s="53">
        <v>0</v>
      </c>
      <c r="U51" s="53">
        <v>0</v>
      </c>
      <c r="V51" s="53">
        <v>56168679</v>
      </c>
      <c r="W51" s="53">
        <v>0</v>
      </c>
      <c r="X51" s="53">
        <v>122645189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70.04528268948633</v>
      </c>
      <c r="E58" s="7">
        <f t="shared" si="6"/>
        <v>97.01591823251657</v>
      </c>
      <c r="F58" s="7">
        <f t="shared" si="6"/>
        <v>0</v>
      </c>
      <c r="G58" s="7">
        <f t="shared" si="6"/>
        <v>15.212278193136825</v>
      </c>
      <c r="H58" s="7">
        <f t="shared" si="6"/>
        <v>13.193295091914514</v>
      </c>
      <c r="I58" s="7">
        <f t="shared" si="6"/>
        <v>9.865861680853872</v>
      </c>
      <c r="J58" s="7">
        <f t="shared" si="6"/>
        <v>20.07089836989947</v>
      </c>
      <c r="K58" s="7">
        <f t="shared" si="6"/>
        <v>8.063183844733194</v>
      </c>
      <c r="L58" s="7">
        <f t="shared" si="6"/>
        <v>1.450707850169683</v>
      </c>
      <c r="M58" s="7">
        <f t="shared" si="6"/>
        <v>9.863347727814844</v>
      </c>
      <c r="N58" s="7">
        <f t="shared" si="6"/>
        <v>1.7617559256207331</v>
      </c>
      <c r="O58" s="7">
        <f t="shared" si="6"/>
        <v>7.815604634118811</v>
      </c>
      <c r="P58" s="7">
        <f t="shared" si="6"/>
        <v>79.94919687956981</v>
      </c>
      <c r="Q58" s="7">
        <f t="shared" si="6"/>
        <v>30.260402235782486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15.571063263497162</v>
      </c>
      <c r="W58" s="7">
        <f t="shared" si="6"/>
        <v>95.87062560955471</v>
      </c>
      <c r="X58" s="7">
        <f t="shared" si="6"/>
        <v>0</v>
      </c>
      <c r="Y58" s="7">
        <f t="shared" si="6"/>
        <v>0</v>
      </c>
      <c r="Z58" s="8">
        <f t="shared" si="6"/>
        <v>97.01591823251657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70.00000236893847</v>
      </c>
      <c r="E59" s="10">
        <f t="shared" si="7"/>
        <v>100</v>
      </c>
      <c r="F59" s="10">
        <f t="shared" si="7"/>
        <v>0</v>
      </c>
      <c r="G59" s="10">
        <f t="shared" si="7"/>
        <v>32.20242750344856</v>
      </c>
      <c r="H59" s="10">
        <f t="shared" si="7"/>
        <v>24.236123404029104</v>
      </c>
      <c r="I59" s="10">
        <f t="shared" si="7"/>
        <v>18.856466206935615</v>
      </c>
      <c r="J59" s="10">
        <f t="shared" si="7"/>
        <v>34.14856495606263</v>
      </c>
      <c r="K59" s="10">
        <f t="shared" si="7"/>
        <v>11.94648965130911</v>
      </c>
      <c r="L59" s="10">
        <f t="shared" si="7"/>
        <v>1.2771227719315243</v>
      </c>
      <c r="M59" s="10">
        <f t="shared" si="7"/>
        <v>15.794286229480434</v>
      </c>
      <c r="N59" s="10">
        <f t="shared" si="7"/>
        <v>1.8085234982932512</v>
      </c>
      <c r="O59" s="10">
        <f t="shared" si="7"/>
        <v>11.703067188853026</v>
      </c>
      <c r="P59" s="10">
        <f t="shared" si="7"/>
        <v>193.2747982070141</v>
      </c>
      <c r="Q59" s="10">
        <f t="shared" si="7"/>
        <v>59.61027503630984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30.896624936412557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70.00121989821558</v>
      </c>
      <c r="E60" s="13">
        <f t="shared" si="7"/>
        <v>100.13955259311666</v>
      </c>
      <c r="F60" s="13">
        <f t="shared" si="7"/>
        <v>0</v>
      </c>
      <c r="G60" s="13">
        <f t="shared" si="7"/>
        <v>7.3975546618250165</v>
      </c>
      <c r="H60" s="13">
        <f t="shared" si="7"/>
        <v>8.312765215683863</v>
      </c>
      <c r="I60" s="13">
        <f t="shared" si="7"/>
        <v>5.570083714801406</v>
      </c>
      <c r="J60" s="13">
        <f t="shared" si="7"/>
        <v>12.174301032029943</v>
      </c>
      <c r="K60" s="13">
        <f t="shared" si="7"/>
        <v>5.796381394387172</v>
      </c>
      <c r="L60" s="13">
        <f t="shared" si="7"/>
        <v>1.5472563254052711</v>
      </c>
      <c r="M60" s="13">
        <f t="shared" si="7"/>
        <v>6.502266666597621</v>
      </c>
      <c r="N60" s="13">
        <f t="shared" si="7"/>
        <v>1.7353614819888465</v>
      </c>
      <c r="O60" s="13">
        <f t="shared" si="7"/>
        <v>1.8505371661838081</v>
      </c>
      <c r="P60" s="13">
        <f t="shared" si="7"/>
        <v>21.43710708285098</v>
      </c>
      <c r="Q60" s="13">
        <f t="shared" si="7"/>
        <v>9.40779056759388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6.870760804295702</v>
      </c>
      <c r="W60" s="13">
        <f t="shared" si="7"/>
        <v>100.19618418474565</v>
      </c>
      <c r="X60" s="13">
        <f t="shared" si="7"/>
        <v>0</v>
      </c>
      <c r="Y60" s="13">
        <f t="shared" si="7"/>
        <v>0</v>
      </c>
      <c r="Z60" s="14">
        <f t="shared" si="7"/>
        <v>100.13955259311666</v>
      </c>
    </row>
    <row r="61" spans="1:26" ht="13.5">
      <c r="A61" s="38" t="s">
        <v>106</v>
      </c>
      <c r="B61" s="12">
        <f t="shared" si="7"/>
        <v>0</v>
      </c>
      <c r="C61" s="12">
        <f t="shared" si="7"/>
        <v>0</v>
      </c>
      <c r="D61" s="3">
        <f t="shared" si="7"/>
        <v>70.00042568718074</v>
      </c>
      <c r="E61" s="13">
        <f t="shared" si="7"/>
        <v>100.00124057406956</v>
      </c>
      <c r="F61" s="13">
        <f t="shared" si="7"/>
        <v>0</v>
      </c>
      <c r="G61" s="13">
        <f t="shared" si="7"/>
        <v>13.223705934143954</v>
      </c>
      <c r="H61" s="13">
        <f t="shared" si="7"/>
        <v>13.984523757810068</v>
      </c>
      <c r="I61" s="13">
        <f t="shared" si="7"/>
        <v>10.722779442730436</v>
      </c>
      <c r="J61" s="13">
        <f t="shared" si="7"/>
        <v>37.9948517685565</v>
      </c>
      <c r="K61" s="13">
        <f t="shared" si="7"/>
        <v>21.688338313548545</v>
      </c>
      <c r="L61" s="13">
        <f t="shared" si="7"/>
        <v>3.0427810662601704</v>
      </c>
      <c r="M61" s="13">
        <f t="shared" si="7"/>
        <v>20.594452574439938</v>
      </c>
      <c r="N61" s="13">
        <f t="shared" si="7"/>
        <v>3.626422517676727</v>
      </c>
      <c r="O61" s="13">
        <f t="shared" si="7"/>
        <v>0</v>
      </c>
      <c r="P61" s="13">
        <f t="shared" si="7"/>
        <v>0</v>
      </c>
      <c r="Q61" s="13">
        <f t="shared" si="7"/>
        <v>61.242179145451935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19.295449184983696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100.00124057406956</v>
      </c>
    </row>
    <row r="62" spans="1:26" ht="13.5">
      <c r="A62" s="38" t="s">
        <v>107</v>
      </c>
      <c r="B62" s="12">
        <f t="shared" si="7"/>
        <v>0</v>
      </c>
      <c r="C62" s="12">
        <f t="shared" si="7"/>
        <v>0</v>
      </c>
      <c r="D62" s="3">
        <f t="shared" si="7"/>
        <v>70.00188758389262</v>
      </c>
      <c r="E62" s="13">
        <f t="shared" si="7"/>
        <v>100.0003172106436</v>
      </c>
      <c r="F62" s="13">
        <f t="shared" si="7"/>
        <v>0</v>
      </c>
      <c r="G62" s="13">
        <f t="shared" si="7"/>
        <v>6.743388308488231</v>
      </c>
      <c r="H62" s="13">
        <f t="shared" si="7"/>
        <v>6.943662321561435</v>
      </c>
      <c r="I62" s="13">
        <f t="shared" si="7"/>
        <v>4.635071647374179</v>
      </c>
      <c r="J62" s="13">
        <f t="shared" si="7"/>
        <v>4.9566354234989936</v>
      </c>
      <c r="K62" s="13">
        <f t="shared" si="7"/>
        <v>2.4438229085125114</v>
      </c>
      <c r="L62" s="13">
        <f t="shared" si="7"/>
        <v>1.3088337348621384</v>
      </c>
      <c r="M62" s="13">
        <f t="shared" si="7"/>
        <v>2.9029897616489584</v>
      </c>
      <c r="N62" s="13">
        <f t="shared" si="7"/>
        <v>1.5560087691837798</v>
      </c>
      <c r="O62" s="13">
        <f t="shared" si="7"/>
        <v>0</v>
      </c>
      <c r="P62" s="13">
        <f t="shared" si="7"/>
        <v>0</v>
      </c>
      <c r="Q62" s="13">
        <f t="shared" si="7"/>
        <v>10.65619138512681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4.735453410165957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100.0003172106436</v>
      </c>
    </row>
    <row r="63" spans="1:26" ht="13.5">
      <c r="A63" s="38" t="s">
        <v>108</v>
      </c>
      <c r="B63" s="12">
        <f t="shared" si="7"/>
        <v>0</v>
      </c>
      <c r="C63" s="12">
        <f t="shared" si="7"/>
        <v>0</v>
      </c>
      <c r="D63" s="3">
        <f t="shared" si="7"/>
        <v>70.00356317034009</v>
      </c>
      <c r="E63" s="13">
        <f t="shared" si="7"/>
        <v>100.00134853832927</v>
      </c>
      <c r="F63" s="13">
        <f t="shared" si="7"/>
        <v>0</v>
      </c>
      <c r="G63" s="13">
        <f t="shared" si="7"/>
        <v>2.332967068422826</v>
      </c>
      <c r="H63" s="13">
        <f t="shared" si="7"/>
        <v>3.1599759089703237</v>
      </c>
      <c r="I63" s="13">
        <f t="shared" si="7"/>
        <v>1.8309809924643834</v>
      </c>
      <c r="J63" s="13">
        <f t="shared" si="7"/>
        <v>6.22075090166901</v>
      </c>
      <c r="K63" s="13">
        <f t="shared" si="7"/>
        <v>2.5101160617441094</v>
      </c>
      <c r="L63" s="13">
        <f t="shared" si="7"/>
        <v>0.8625262936427063</v>
      </c>
      <c r="M63" s="13">
        <f t="shared" si="7"/>
        <v>3.2001421597771347</v>
      </c>
      <c r="N63" s="13">
        <f t="shared" si="7"/>
        <v>0.7456906570976131</v>
      </c>
      <c r="O63" s="13">
        <f t="shared" si="7"/>
        <v>0</v>
      </c>
      <c r="P63" s="13">
        <f t="shared" si="7"/>
        <v>0</v>
      </c>
      <c r="Q63" s="13">
        <f t="shared" si="7"/>
        <v>10.564881670129154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3.6537705143995693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100.00134853832927</v>
      </c>
    </row>
    <row r="64" spans="1:26" ht="13.5">
      <c r="A64" s="38" t="s">
        <v>109</v>
      </c>
      <c r="B64" s="12">
        <f t="shared" si="7"/>
        <v>0</v>
      </c>
      <c r="C64" s="12">
        <f t="shared" si="7"/>
        <v>0</v>
      </c>
      <c r="D64" s="3">
        <f t="shared" si="7"/>
        <v>69.99764145991531</v>
      </c>
      <c r="E64" s="13">
        <f t="shared" si="7"/>
        <v>100.00055291153416</v>
      </c>
      <c r="F64" s="13">
        <f t="shared" si="7"/>
        <v>0</v>
      </c>
      <c r="G64" s="13">
        <f t="shared" si="7"/>
        <v>0</v>
      </c>
      <c r="H64" s="13">
        <f t="shared" si="7"/>
        <v>2.29745099904459</v>
      </c>
      <c r="I64" s="13">
        <f t="shared" si="7"/>
        <v>0.7657181895702533</v>
      </c>
      <c r="J64" s="13">
        <f t="shared" si="7"/>
        <v>5.313771196124137</v>
      </c>
      <c r="K64" s="13">
        <f t="shared" si="7"/>
        <v>2.021378187466807</v>
      </c>
      <c r="L64" s="13">
        <f t="shared" si="7"/>
        <v>1.0372048479574716</v>
      </c>
      <c r="M64" s="13">
        <f t="shared" si="7"/>
        <v>2.7925597919417062</v>
      </c>
      <c r="N64" s="13">
        <f t="shared" si="7"/>
        <v>1.03727532619789</v>
      </c>
      <c r="O64" s="13">
        <f t="shared" si="7"/>
        <v>0</v>
      </c>
      <c r="P64" s="13">
        <f t="shared" si="7"/>
        <v>0</v>
      </c>
      <c r="Q64" s="13">
        <f t="shared" si="7"/>
        <v>11.866567263560515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3.204215652845958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100.00055291153416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71.44208534790835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/>
      <c r="C67" s="23"/>
      <c r="D67" s="24">
        <v>154388798</v>
      </c>
      <c r="E67" s="25">
        <v>154389000</v>
      </c>
      <c r="F67" s="25">
        <v>15439297</v>
      </c>
      <c r="G67" s="25">
        <v>17375195</v>
      </c>
      <c r="H67" s="25">
        <v>17859693</v>
      </c>
      <c r="I67" s="25">
        <v>50674185</v>
      </c>
      <c r="J67" s="25">
        <v>15231944</v>
      </c>
      <c r="K67" s="25">
        <v>14844744</v>
      </c>
      <c r="L67" s="25">
        <v>15305287</v>
      </c>
      <c r="M67" s="25">
        <v>45381975</v>
      </c>
      <c r="N67" s="25">
        <v>15042095</v>
      </c>
      <c r="O67" s="25">
        <v>9399759</v>
      </c>
      <c r="P67" s="25">
        <v>12873225</v>
      </c>
      <c r="Q67" s="25">
        <v>37315079</v>
      </c>
      <c r="R67" s="25"/>
      <c r="S67" s="25"/>
      <c r="T67" s="25"/>
      <c r="U67" s="25"/>
      <c r="V67" s="25">
        <v>133371239</v>
      </c>
      <c r="W67" s="25">
        <v>93684167</v>
      </c>
      <c r="X67" s="25"/>
      <c r="Y67" s="24"/>
      <c r="Z67" s="26">
        <v>154389000</v>
      </c>
    </row>
    <row r="68" spans="1:26" ht="13.5" hidden="1">
      <c r="A68" s="36" t="s">
        <v>31</v>
      </c>
      <c r="B68" s="18"/>
      <c r="C68" s="18"/>
      <c r="D68" s="19">
        <v>42213000</v>
      </c>
      <c r="E68" s="20">
        <v>42213000</v>
      </c>
      <c r="F68" s="20">
        <v>5436034</v>
      </c>
      <c r="G68" s="20">
        <v>5474019</v>
      </c>
      <c r="H68" s="20">
        <v>5474019</v>
      </c>
      <c r="I68" s="20">
        <v>16384072</v>
      </c>
      <c r="J68" s="20">
        <v>5473700</v>
      </c>
      <c r="K68" s="20">
        <v>5471465</v>
      </c>
      <c r="L68" s="20">
        <v>5470265</v>
      </c>
      <c r="M68" s="20">
        <v>16415430</v>
      </c>
      <c r="N68" s="20">
        <v>5426692</v>
      </c>
      <c r="O68" s="20">
        <v>5690944</v>
      </c>
      <c r="P68" s="20">
        <v>4386426</v>
      </c>
      <c r="Q68" s="20">
        <v>15504062</v>
      </c>
      <c r="R68" s="20"/>
      <c r="S68" s="20"/>
      <c r="T68" s="20"/>
      <c r="U68" s="20"/>
      <c r="V68" s="20">
        <v>48303564</v>
      </c>
      <c r="W68" s="20">
        <v>23193042</v>
      </c>
      <c r="X68" s="20"/>
      <c r="Y68" s="19"/>
      <c r="Z68" s="22">
        <v>42213000</v>
      </c>
    </row>
    <row r="69" spans="1:26" ht="13.5" hidden="1">
      <c r="A69" s="37" t="s">
        <v>32</v>
      </c>
      <c r="B69" s="18"/>
      <c r="C69" s="18"/>
      <c r="D69" s="19">
        <v>107418798</v>
      </c>
      <c r="E69" s="20">
        <v>107419000</v>
      </c>
      <c r="F69" s="20">
        <v>10003263</v>
      </c>
      <c r="G69" s="20">
        <v>11901176</v>
      </c>
      <c r="H69" s="20">
        <v>12385674</v>
      </c>
      <c r="I69" s="20">
        <v>34290113</v>
      </c>
      <c r="J69" s="20">
        <v>9758244</v>
      </c>
      <c r="K69" s="20">
        <v>9373279</v>
      </c>
      <c r="L69" s="20">
        <v>9835022</v>
      </c>
      <c r="M69" s="20">
        <v>28966545</v>
      </c>
      <c r="N69" s="20">
        <v>9615403</v>
      </c>
      <c r="O69" s="20">
        <v>3708815</v>
      </c>
      <c r="P69" s="20">
        <v>8462821</v>
      </c>
      <c r="Q69" s="20">
        <v>21787039</v>
      </c>
      <c r="R69" s="20"/>
      <c r="S69" s="20"/>
      <c r="T69" s="20"/>
      <c r="U69" s="20"/>
      <c r="V69" s="20">
        <v>85043697</v>
      </c>
      <c r="W69" s="20">
        <v>66492108</v>
      </c>
      <c r="X69" s="20"/>
      <c r="Y69" s="19"/>
      <c r="Z69" s="22">
        <v>107419000</v>
      </c>
    </row>
    <row r="70" spans="1:26" ht="13.5" hidden="1">
      <c r="A70" s="38" t="s">
        <v>106</v>
      </c>
      <c r="B70" s="18"/>
      <c r="C70" s="18"/>
      <c r="D70" s="19">
        <v>32888000</v>
      </c>
      <c r="E70" s="20">
        <v>32888000</v>
      </c>
      <c r="F70" s="20">
        <v>2276164</v>
      </c>
      <c r="G70" s="20">
        <v>3994561</v>
      </c>
      <c r="H70" s="20">
        <v>4419936</v>
      </c>
      <c r="I70" s="20">
        <v>10690661</v>
      </c>
      <c r="J70" s="20">
        <v>2036039</v>
      </c>
      <c r="K70" s="20">
        <v>1653543</v>
      </c>
      <c r="L70" s="20">
        <v>2121546</v>
      </c>
      <c r="M70" s="20">
        <v>5811128</v>
      </c>
      <c r="N70" s="20">
        <v>2004896</v>
      </c>
      <c r="O70" s="20"/>
      <c r="P70" s="20"/>
      <c r="Q70" s="20">
        <v>2004896</v>
      </c>
      <c r="R70" s="20"/>
      <c r="S70" s="20"/>
      <c r="T70" s="20"/>
      <c r="U70" s="20"/>
      <c r="V70" s="20">
        <v>18506685</v>
      </c>
      <c r="W70" s="20">
        <v>23030680</v>
      </c>
      <c r="X70" s="20"/>
      <c r="Y70" s="19"/>
      <c r="Z70" s="22">
        <v>32888000</v>
      </c>
    </row>
    <row r="71" spans="1:26" ht="13.5" hidden="1">
      <c r="A71" s="38" t="s">
        <v>107</v>
      </c>
      <c r="B71" s="18"/>
      <c r="C71" s="18"/>
      <c r="D71" s="19">
        <v>38144000</v>
      </c>
      <c r="E71" s="20">
        <v>38145000</v>
      </c>
      <c r="F71" s="20">
        <v>4270858</v>
      </c>
      <c r="G71" s="20">
        <v>4450374</v>
      </c>
      <c r="H71" s="20">
        <v>4510516</v>
      </c>
      <c r="I71" s="20">
        <v>13231748</v>
      </c>
      <c r="J71" s="20">
        <v>4282643</v>
      </c>
      <c r="K71" s="20">
        <v>4280793</v>
      </c>
      <c r="L71" s="20">
        <v>4284043</v>
      </c>
      <c r="M71" s="20">
        <v>12847479</v>
      </c>
      <c r="N71" s="20">
        <v>4200619</v>
      </c>
      <c r="O71" s="20"/>
      <c r="P71" s="20"/>
      <c r="Q71" s="20">
        <v>4200619</v>
      </c>
      <c r="R71" s="20"/>
      <c r="S71" s="20"/>
      <c r="T71" s="20"/>
      <c r="U71" s="20"/>
      <c r="V71" s="20">
        <v>30279846</v>
      </c>
      <c r="W71" s="20">
        <v>18338440</v>
      </c>
      <c r="X71" s="20"/>
      <c r="Y71" s="19"/>
      <c r="Z71" s="22">
        <v>38145000</v>
      </c>
    </row>
    <row r="72" spans="1:26" ht="13.5" hidden="1">
      <c r="A72" s="38" t="s">
        <v>108</v>
      </c>
      <c r="B72" s="18"/>
      <c r="C72" s="18"/>
      <c r="D72" s="19">
        <v>22098298</v>
      </c>
      <c r="E72" s="20">
        <v>22098000</v>
      </c>
      <c r="F72" s="20">
        <v>2231536</v>
      </c>
      <c r="G72" s="20">
        <v>2231536</v>
      </c>
      <c r="H72" s="20">
        <v>2231536</v>
      </c>
      <c r="I72" s="20">
        <v>6694608</v>
      </c>
      <c r="J72" s="20">
        <v>2221436</v>
      </c>
      <c r="K72" s="20">
        <v>2220973</v>
      </c>
      <c r="L72" s="20">
        <v>2214889</v>
      </c>
      <c r="M72" s="20">
        <v>6657298</v>
      </c>
      <c r="N72" s="20">
        <v>2202656</v>
      </c>
      <c r="O72" s="20"/>
      <c r="P72" s="20"/>
      <c r="Q72" s="20">
        <v>2202656</v>
      </c>
      <c r="R72" s="20"/>
      <c r="S72" s="20"/>
      <c r="T72" s="20"/>
      <c r="U72" s="20"/>
      <c r="V72" s="20">
        <v>15554562</v>
      </c>
      <c r="W72" s="20">
        <v>15621741</v>
      </c>
      <c r="X72" s="20"/>
      <c r="Y72" s="19"/>
      <c r="Z72" s="22">
        <v>22098000</v>
      </c>
    </row>
    <row r="73" spans="1:26" ht="13.5" hidden="1">
      <c r="A73" s="38" t="s">
        <v>109</v>
      </c>
      <c r="B73" s="18"/>
      <c r="C73" s="18"/>
      <c r="D73" s="19">
        <v>14288500</v>
      </c>
      <c r="E73" s="20">
        <v>14288000</v>
      </c>
      <c r="F73" s="20">
        <v>1209139</v>
      </c>
      <c r="G73" s="20">
        <v>1209139</v>
      </c>
      <c r="H73" s="20">
        <v>1208905</v>
      </c>
      <c r="I73" s="20">
        <v>3627183</v>
      </c>
      <c r="J73" s="20">
        <v>1203345</v>
      </c>
      <c r="K73" s="20">
        <v>1203189</v>
      </c>
      <c r="L73" s="20">
        <v>1199763</v>
      </c>
      <c r="M73" s="20">
        <v>3606297</v>
      </c>
      <c r="N73" s="20">
        <v>1192451</v>
      </c>
      <c r="O73" s="20"/>
      <c r="P73" s="20"/>
      <c r="Q73" s="20">
        <v>1192451</v>
      </c>
      <c r="R73" s="20"/>
      <c r="S73" s="20"/>
      <c r="T73" s="20"/>
      <c r="U73" s="20"/>
      <c r="V73" s="20">
        <v>8425931</v>
      </c>
      <c r="W73" s="20">
        <v>9501247</v>
      </c>
      <c r="X73" s="20"/>
      <c r="Y73" s="19"/>
      <c r="Z73" s="22">
        <v>14288000</v>
      </c>
    </row>
    <row r="74" spans="1:26" ht="13.5" hidden="1">
      <c r="A74" s="38" t="s">
        <v>110</v>
      </c>
      <c r="B74" s="18"/>
      <c r="C74" s="18"/>
      <c r="D74" s="19"/>
      <c r="E74" s="20"/>
      <c r="F74" s="20">
        <v>15566</v>
      </c>
      <c r="G74" s="20">
        <v>15566</v>
      </c>
      <c r="H74" s="20">
        <v>14781</v>
      </c>
      <c r="I74" s="20">
        <v>45913</v>
      </c>
      <c r="J74" s="20">
        <v>14781</v>
      </c>
      <c r="K74" s="20">
        <v>14781</v>
      </c>
      <c r="L74" s="20">
        <v>14781</v>
      </c>
      <c r="M74" s="20">
        <v>44343</v>
      </c>
      <c r="N74" s="20">
        <v>14781</v>
      </c>
      <c r="O74" s="20">
        <v>3708815</v>
      </c>
      <c r="P74" s="20">
        <v>8462821</v>
      </c>
      <c r="Q74" s="20">
        <v>12186417</v>
      </c>
      <c r="R74" s="20"/>
      <c r="S74" s="20"/>
      <c r="T74" s="20"/>
      <c r="U74" s="20"/>
      <c r="V74" s="20">
        <v>12276673</v>
      </c>
      <c r="W74" s="20"/>
      <c r="X74" s="20"/>
      <c r="Y74" s="19"/>
      <c r="Z74" s="22"/>
    </row>
    <row r="75" spans="1:26" ht="13.5" hidden="1">
      <c r="A75" s="39" t="s">
        <v>111</v>
      </c>
      <c r="B75" s="27"/>
      <c r="C75" s="27"/>
      <c r="D75" s="28">
        <v>4757000</v>
      </c>
      <c r="E75" s="29">
        <v>4757000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>
        <v>23978</v>
      </c>
      <c r="Q75" s="29">
        <v>23978</v>
      </c>
      <c r="R75" s="29"/>
      <c r="S75" s="29"/>
      <c r="T75" s="29"/>
      <c r="U75" s="29"/>
      <c r="V75" s="29">
        <v>23978</v>
      </c>
      <c r="W75" s="29">
        <v>3999017</v>
      </c>
      <c r="X75" s="29"/>
      <c r="Y75" s="28"/>
      <c r="Z75" s="30">
        <v>4757000</v>
      </c>
    </row>
    <row r="76" spans="1:26" ht="13.5" hidden="1">
      <c r="A76" s="41" t="s">
        <v>113</v>
      </c>
      <c r="B76" s="31"/>
      <c r="C76" s="31"/>
      <c r="D76" s="32">
        <v>108142070</v>
      </c>
      <c r="E76" s="33">
        <v>149781906</v>
      </c>
      <c r="F76" s="33"/>
      <c r="G76" s="33">
        <v>2643163</v>
      </c>
      <c r="H76" s="33">
        <v>2356282</v>
      </c>
      <c r="I76" s="33">
        <v>4999445</v>
      </c>
      <c r="J76" s="33">
        <v>3057188</v>
      </c>
      <c r="K76" s="33">
        <v>1196959</v>
      </c>
      <c r="L76" s="33">
        <v>222035</v>
      </c>
      <c r="M76" s="33">
        <v>4476182</v>
      </c>
      <c r="N76" s="33">
        <v>265005</v>
      </c>
      <c r="O76" s="33">
        <v>734648</v>
      </c>
      <c r="P76" s="33">
        <v>10292040</v>
      </c>
      <c r="Q76" s="33">
        <v>11291693</v>
      </c>
      <c r="R76" s="33"/>
      <c r="S76" s="33"/>
      <c r="T76" s="33"/>
      <c r="U76" s="33"/>
      <c r="V76" s="33">
        <v>20767320</v>
      </c>
      <c r="W76" s="33">
        <v>89815597</v>
      </c>
      <c r="X76" s="33"/>
      <c r="Y76" s="32"/>
      <c r="Z76" s="34">
        <v>149781906</v>
      </c>
    </row>
    <row r="77" spans="1:26" ht="13.5" hidden="1">
      <c r="A77" s="36" t="s">
        <v>31</v>
      </c>
      <c r="B77" s="18"/>
      <c r="C77" s="18"/>
      <c r="D77" s="19">
        <v>29549101</v>
      </c>
      <c r="E77" s="20">
        <v>42213000</v>
      </c>
      <c r="F77" s="20"/>
      <c r="G77" s="20">
        <v>1762767</v>
      </c>
      <c r="H77" s="20">
        <v>1326690</v>
      </c>
      <c r="I77" s="20">
        <v>3089457</v>
      </c>
      <c r="J77" s="20">
        <v>1869190</v>
      </c>
      <c r="K77" s="20">
        <v>653648</v>
      </c>
      <c r="L77" s="20">
        <v>69862</v>
      </c>
      <c r="M77" s="20">
        <v>2592700</v>
      </c>
      <c r="N77" s="20">
        <v>98143</v>
      </c>
      <c r="O77" s="20">
        <v>666015</v>
      </c>
      <c r="P77" s="20">
        <v>8477856</v>
      </c>
      <c r="Q77" s="20">
        <v>9242014</v>
      </c>
      <c r="R77" s="20"/>
      <c r="S77" s="20"/>
      <c r="T77" s="20"/>
      <c r="U77" s="20"/>
      <c r="V77" s="20">
        <v>14924171</v>
      </c>
      <c r="W77" s="20">
        <v>23193042</v>
      </c>
      <c r="X77" s="20"/>
      <c r="Y77" s="19"/>
      <c r="Z77" s="22">
        <v>42213000</v>
      </c>
    </row>
    <row r="78" spans="1:26" ht="13.5" hidden="1">
      <c r="A78" s="37" t="s">
        <v>32</v>
      </c>
      <c r="B78" s="18"/>
      <c r="C78" s="18"/>
      <c r="D78" s="19">
        <v>75194469</v>
      </c>
      <c r="E78" s="20">
        <v>107568906</v>
      </c>
      <c r="F78" s="20"/>
      <c r="G78" s="20">
        <v>880396</v>
      </c>
      <c r="H78" s="20">
        <v>1029592</v>
      </c>
      <c r="I78" s="20">
        <v>1909988</v>
      </c>
      <c r="J78" s="20">
        <v>1187998</v>
      </c>
      <c r="K78" s="20">
        <v>543311</v>
      </c>
      <c r="L78" s="20">
        <v>152173</v>
      </c>
      <c r="M78" s="20">
        <v>1883482</v>
      </c>
      <c r="N78" s="20">
        <v>166862</v>
      </c>
      <c r="O78" s="20">
        <v>68633</v>
      </c>
      <c r="P78" s="20">
        <v>1814184</v>
      </c>
      <c r="Q78" s="20">
        <v>2049679</v>
      </c>
      <c r="R78" s="20"/>
      <c r="S78" s="20"/>
      <c r="T78" s="20"/>
      <c r="U78" s="20"/>
      <c r="V78" s="20">
        <v>5843149</v>
      </c>
      <c r="W78" s="20">
        <v>66622555</v>
      </c>
      <c r="X78" s="20"/>
      <c r="Y78" s="19"/>
      <c r="Z78" s="22">
        <v>107568906</v>
      </c>
    </row>
    <row r="79" spans="1:26" ht="13.5" hidden="1">
      <c r="A79" s="38" t="s">
        <v>106</v>
      </c>
      <c r="B79" s="18"/>
      <c r="C79" s="18"/>
      <c r="D79" s="19">
        <v>23021740</v>
      </c>
      <c r="E79" s="20">
        <v>32888408</v>
      </c>
      <c r="F79" s="20"/>
      <c r="G79" s="20">
        <v>528229</v>
      </c>
      <c r="H79" s="20">
        <v>618107</v>
      </c>
      <c r="I79" s="20">
        <v>1146336</v>
      </c>
      <c r="J79" s="20">
        <v>773590</v>
      </c>
      <c r="K79" s="20">
        <v>358626</v>
      </c>
      <c r="L79" s="20">
        <v>64554</v>
      </c>
      <c r="M79" s="20">
        <v>1196770</v>
      </c>
      <c r="N79" s="20">
        <v>72706</v>
      </c>
      <c r="O79" s="20">
        <v>271</v>
      </c>
      <c r="P79" s="20">
        <v>1154865</v>
      </c>
      <c r="Q79" s="20">
        <v>1227842</v>
      </c>
      <c r="R79" s="20"/>
      <c r="S79" s="20"/>
      <c r="T79" s="20"/>
      <c r="U79" s="20"/>
      <c r="V79" s="20">
        <v>3570948</v>
      </c>
      <c r="W79" s="20">
        <v>23030680</v>
      </c>
      <c r="X79" s="20"/>
      <c r="Y79" s="19"/>
      <c r="Z79" s="22">
        <v>32888408</v>
      </c>
    </row>
    <row r="80" spans="1:26" ht="13.5" hidden="1">
      <c r="A80" s="38" t="s">
        <v>107</v>
      </c>
      <c r="B80" s="18"/>
      <c r="C80" s="18"/>
      <c r="D80" s="19">
        <v>26701520</v>
      </c>
      <c r="E80" s="20">
        <v>38145121</v>
      </c>
      <c r="F80" s="20"/>
      <c r="G80" s="20">
        <v>300106</v>
      </c>
      <c r="H80" s="20">
        <v>313195</v>
      </c>
      <c r="I80" s="20">
        <v>613301</v>
      </c>
      <c r="J80" s="20">
        <v>212275</v>
      </c>
      <c r="K80" s="20">
        <v>104615</v>
      </c>
      <c r="L80" s="20">
        <v>56071</v>
      </c>
      <c r="M80" s="20">
        <v>372961</v>
      </c>
      <c r="N80" s="20">
        <v>65362</v>
      </c>
      <c r="O80" s="20">
        <v>38791</v>
      </c>
      <c r="P80" s="20">
        <v>343473</v>
      </c>
      <c r="Q80" s="20">
        <v>447626</v>
      </c>
      <c r="R80" s="20"/>
      <c r="S80" s="20"/>
      <c r="T80" s="20"/>
      <c r="U80" s="20"/>
      <c r="V80" s="20">
        <v>1433888</v>
      </c>
      <c r="W80" s="20">
        <v>18338440</v>
      </c>
      <c r="X80" s="20"/>
      <c r="Y80" s="19"/>
      <c r="Z80" s="22">
        <v>38145121</v>
      </c>
    </row>
    <row r="81" spans="1:26" ht="13.5" hidden="1">
      <c r="A81" s="38" t="s">
        <v>108</v>
      </c>
      <c r="B81" s="18"/>
      <c r="C81" s="18"/>
      <c r="D81" s="19">
        <v>15469596</v>
      </c>
      <c r="E81" s="20">
        <v>22098298</v>
      </c>
      <c r="F81" s="20"/>
      <c r="G81" s="20">
        <v>52061</v>
      </c>
      <c r="H81" s="20">
        <v>70516</v>
      </c>
      <c r="I81" s="20">
        <v>122577</v>
      </c>
      <c r="J81" s="20">
        <v>138190</v>
      </c>
      <c r="K81" s="20">
        <v>55749</v>
      </c>
      <c r="L81" s="20">
        <v>19104</v>
      </c>
      <c r="M81" s="20">
        <v>213043</v>
      </c>
      <c r="N81" s="20">
        <v>16425</v>
      </c>
      <c r="O81" s="20">
        <v>18103</v>
      </c>
      <c r="P81" s="20">
        <v>198180</v>
      </c>
      <c r="Q81" s="20">
        <v>232708</v>
      </c>
      <c r="R81" s="20"/>
      <c r="S81" s="20"/>
      <c r="T81" s="20"/>
      <c r="U81" s="20"/>
      <c r="V81" s="20">
        <v>568328</v>
      </c>
      <c r="W81" s="20">
        <v>15621741</v>
      </c>
      <c r="X81" s="20"/>
      <c r="Y81" s="19"/>
      <c r="Z81" s="22">
        <v>22098298</v>
      </c>
    </row>
    <row r="82" spans="1:26" ht="13.5" hidden="1">
      <c r="A82" s="38" t="s">
        <v>109</v>
      </c>
      <c r="B82" s="18"/>
      <c r="C82" s="18"/>
      <c r="D82" s="19">
        <v>10001613</v>
      </c>
      <c r="E82" s="20">
        <v>14288079</v>
      </c>
      <c r="F82" s="20"/>
      <c r="G82" s="20"/>
      <c r="H82" s="20">
        <v>27774</v>
      </c>
      <c r="I82" s="20">
        <v>27774</v>
      </c>
      <c r="J82" s="20">
        <v>63943</v>
      </c>
      <c r="K82" s="20">
        <v>24321</v>
      </c>
      <c r="L82" s="20">
        <v>12444</v>
      </c>
      <c r="M82" s="20">
        <v>100708</v>
      </c>
      <c r="N82" s="20">
        <v>12369</v>
      </c>
      <c r="O82" s="20">
        <v>11468</v>
      </c>
      <c r="P82" s="20">
        <v>117666</v>
      </c>
      <c r="Q82" s="20">
        <v>141503</v>
      </c>
      <c r="R82" s="20"/>
      <c r="S82" s="20"/>
      <c r="T82" s="20"/>
      <c r="U82" s="20"/>
      <c r="V82" s="20">
        <v>269985</v>
      </c>
      <c r="W82" s="20">
        <v>9501247</v>
      </c>
      <c r="X82" s="20"/>
      <c r="Y82" s="19"/>
      <c r="Z82" s="22">
        <v>14288079</v>
      </c>
    </row>
    <row r="83" spans="1:26" ht="13.5" hidden="1">
      <c r="A83" s="38" t="s">
        <v>110</v>
      </c>
      <c r="B83" s="18"/>
      <c r="C83" s="18"/>
      <c r="D83" s="19"/>
      <c r="E83" s="20">
        <v>149000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130447</v>
      </c>
      <c r="X83" s="20"/>
      <c r="Y83" s="19"/>
      <c r="Z83" s="22">
        <v>149000</v>
      </c>
    </row>
    <row r="84" spans="1:26" ht="13.5" hidden="1">
      <c r="A84" s="39" t="s">
        <v>111</v>
      </c>
      <c r="B84" s="27"/>
      <c r="C84" s="27"/>
      <c r="D84" s="28">
        <v>3398500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4537592</v>
      </c>
      <c r="C5" s="18">
        <v>0</v>
      </c>
      <c r="D5" s="58">
        <v>4903597</v>
      </c>
      <c r="E5" s="59">
        <v>4903597</v>
      </c>
      <c r="F5" s="59">
        <v>2962960</v>
      </c>
      <c r="G5" s="59">
        <v>0</v>
      </c>
      <c r="H5" s="59">
        <v>148997</v>
      </c>
      <c r="I5" s="59">
        <v>3111957</v>
      </c>
      <c r="J5" s="59">
        <v>176177</v>
      </c>
      <c r="K5" s="59">
        <v>0</v>
      </c>
      <c r="L5" s="59">
        <v>0</v>
      </c>
      <c r="M5" s="59">
        <v>176177</v>
      </c>
      <c r="N5" s="59">
        <v>1970</v>
      </c>
      <c r="O5" s="59">
        <v>4537</v>
      </c>
      <c r="P5" s="59">
        <v>10161</v>
      </c>
      <c r="Q5" s="59">
        <v>16668</v>
      </c>
      <c r="R5" s="59">
        <v>0</v>
      </c>
      <c r="S5" s="59">
        <v>0</v>
      </c>
      <c r="T5" s="59">
        <v>0</v>
      </c>
      <c r="U5" s="59">
        <v>0</v>
      </c>
      <c r="V5" s="59">
        <v>3304802</v>
      </c>
      <c r="W5" s="59">
        <v>3677697</v>
      </c>
      <c r="X5" s="59">
        <v>-372895</v>
      </c>
      <c r="Y5" s="60">
        <v>-10.14</v>
      </c>
      <c r="Z5" s="61">
        <v>4903597</v>
      </c>
    </row>
    <row r="6" spans="1:26" ht="13.5">
      <c r="A6" s="57" t="s">
        <v>32</v>
      </c>
      <c r="B6" s="18">
        <v>38338438</v>
      </c>
      <c r="C6" s="18">
        <v>0</v>
      </c>
      <c r="D6" s="58">
        <v>25446072</v>
      </c>
      <c r="E6" s="59">
        <v>25446072</v>
      </c>
      <c r="F6" s="59">
        <v>3258812</v>
      </c>
      <c r="G6" s="59">
        <v>2117562</v>
      </c>
      <c r="H6" s="59">
        <v>3278280</v>
      </c>
      <c r="I6" s="59">
        <v>8654654</v>
      </c>
      <c r="J6" s="59">
        <v>26730</v>
      </c>
      <c r="K6" s="59">
        <v>0</v>
      </c>
      <c r="L6" s="59">
        <v>0</v>
      </c>
      <c r="M6" s="59">
        <v>26730</v>
      </c>
      <c r="N6" s="59">
        <v>3785967</v>
      </c>
      <c r="O6" s="59">
        <v>3617488</v>
      </c>
      <c r="P6" s="59">
        <v>3365816</v>
      </c>
      <c r="Q6" s="59">
        <v>10769271</v>
      </c>
      <c r="R6" s="59">
        <v>0</v>
      </c>
      <c r="S6" s="59">
        <v>0</v>
      </c>
      <c r="T6" s="59">
        <v>0</v>
      </c>
      <c r="U6" s="59">
        <v>0</v>
      </c>
      <c r="V6" s="59">
        <v>19450655</v>
      </c>
      <c r="W6" s="59">
        <v>19084563</v>
      </c>
      <c r="X6" s="59">
        <v>366092</v>
      </c>
      <c r="Y6" s="60">
        <v>1.92</v>
      </c>
      <c r="Z6" s="61">
        <v>25446072</v>
      </c>
    </row>
    <row r="7" spans="1:26" ht="13.5">
      <c r="A7" s="57" t="s">
        <v>33</v>
      </c>
      <c r="B7" s="18">
        <v>683291</v>
      </c>
      <c r="C7" s="18">
        <v>0</v>
      </c>
      <c r="D7" s="58">
        <v>560000</v>
      </c>
      <c r="E7" s="59">
        <v>560000</v>
      </c>
      <c r="F7" s="59">
        <v>14148</v>
      </c>
      <c r="G7" s="59">
        <v>0</v>
      </c>
      <c r="H7" s="59">
        <v>0</v>
      </c>
      <c r="I7" s="59">
        <v>14148</v>
      </c>
      <c r="J7" s="59">
        <v>0</v>
      </c>
      <c r="K7" s="59">
        <v>0</v>
      </c>
      <c r="L7" s="59">
        <v>0</v>
      </c>
      <c r="M7" s="59">
        <v>0</v>
      </c>
      <c r="N7" s="59">
        <v>32068</v>
      </c>
      <c r="O7" s="59">
        <v>26292</v>
      </c>
      <c r="P7" s="59">
        <v>0</v>
      </c>
      <c r="Q7" s="59">
        <v>58360</v>
      </c>
      <c r="R7" s="59">
        <v>0</v>
      </c>
      <c r="S7" s="59">
        <v>0</v>
      </c>
      <c r="T7" s="59">
        <v>0</v>
      </c>
      <c r="U7" s="59">
        <v>0</v>
      </c>
      <c r="V7" s="59">
        <v>72508</v>
      </c>
      <c r="W7" s="59">
        <v>420003</v>
      </c>
      <c r="X7" s="59">
        <v>-347495</v>
      </c>
      <c r="Y7" s="60">
        <v>-82.74</v>
      </c>
      <c r="Z7" s="61">
        <v>560000</v>
      </c>
    </row>
    <row r="8" spans="1:26" ht="13.5">
      <c r="A8" s="57" t="s">
        <v>34</v>
      </c>
      <c r="B8" s="18">
        <v>45303830</v>
      </c>
      <c r="C8" s="18">
        <v>0</v>
      </c>
      <c r="D8" s="58">
        <v>48012450</v>
      </c>
      <c r="E8" s="59">
        <v>48012450</v>
      </c>
      <c r="F8" s="59">
        <v>20348000</v>
      </c>
      <c r="G8" s="59">
        <v>0</v>
      </c>
      <c r="H8" s="59">
        <v>0</v>
      </c>
      <c r="I8" s="59">
        <v>20348000</v>
      </c>
      <c r="J8" s="59">
        <v>0</v>
      </c>
      <c r="K8" s="59">
        <v>0</v>
      </c>
      <c r="L8" s="59">
        <v>0</v>
      </c>
      <c r="M8" s="59">
        <v>0</v>
      </c>
      <c r="N8" s="59">
        <v>42842</v>
      </c>
      <c r="O8" s="59">
        <v>42842</v>
      </c>
      <c r="P8" s="59">
        <v>23914</v>
      </c>
      <c r="Q8" s="59">
        <v>109598</v>
      </c>
      <c r="R8" s="59">
        <v>0</v>
      </c>
      <c r="S8" s="59">
        <v>0</v>
      </c>
      <c r="T8" s="59">
        <v>0</v>
      </c>
      <c r="U8" s="59">
        <v>0</v>
      </c>
      <c r="V8" s="59">
        <v>20457598</v>
      </c>
      <c r="W8" s="59">
        <v>47012550</v>
      </c>
      <c r="X8" s="59">
        <v>-26554952</v>
      </c>
      <c r="Y8" s="60">
        <v>-56.48</v>
      </c>
      <c r="Z8" s="61">
        <v>48012450</v>
      </c>
    </row>
    <row r="9" spans="1:26" ht="13.5">
      <c r="A9" s="57" t="s">
        <v>35</v>
      </c>
      <c r="B9" s="18">
        <v>12105716</v>
      </c>
      <c r="C9" s="18">
        <v>0</v>
      </c>
      <c r="D9" s="58">
        <v>11059721</v>
      </c>
      <c r="E9" s="59">
        <v>11059721</v>
      </c>
      <c r="F9" s="59">
        <v>1717019</v>
      </c>
      <c r="G9" s="59">
        <v>2826420</v>
      </c>
      <c r="H9" s="59">
        <v>4315995</v>
      </c>
      <c r="I9" s="59">
        <v>8859434</v>
      </c>
      <c r="J9" s="59">
        <v>17011</v>
      </c>
      <c r="K9" s="59">
        <v>0</v>
      </c>
      <c r="L9" s="59">
        <v>0</v>
      </c>
      <c r="M9" s="59">
        <v>17011</v>
      </c>
      <c r="N9" s="59">
        <v>1185001</v>
      </c>
      <c r="O9" s="59">
        <v>1200319</v>
      </c>
      <c r="P9" s="59">
        <v>1226253</v>
      </c>
      <c r="Q9" s="59">
        <v>3611573</v>
      </c>
      <c r="R9" s="59">
        <v>0</v>
      </c>
      <c r="S9" s="59">
        <v>0</v>
      </c>
      <c r="T9" s="59">
        <v>0</v>
      </c>
      <c r="U9" s="59">
        <v>0</v>
      </c>
      <c r="V9" s="59">
        <v>12488018</v>
      </c>
      <c r="W9" s="59">
        <v>3037124</v>
      </c>
      <c r="X9" s="59">
        <v>9450894</v>
      </c>
      <c r="Y9" s="60">
        <v>311.18</v>
      </c>
      <c r="Z9" s="61">
        <v>11059721</v>
      </c>
    </row>
    <row r="10" spans="1:26" ht="25.5">
      <c r="A10" s="62" t="s">
        <v>98</v>
      </c>
      <c r="B10" s="63">
        <f>SUM(B5:B9)</f>
        <v>100968867</v>
      </c>
      <c r="C10" s="63">
        <f>SUM(C5:C9)</f>
        <v>0</v>
      </c>
      <c r="D10" s="64">
        <f aca="true" t="shared" si="0" ref="D10:Z10">SUM(D5:D9)</f>
        <v>89981840</v>
      </c>
      <c r="E10" s="65">
        <f t="shared" si="0"/>
        <v>89981840</v>
      </c>
      <c r="F10" s="65">
        <f t="shared" si="0"/>
        <v>28300939</v>
      </c>
      <c r="G10" s="65">
        <f t="shared" si="0"/>
        <v>4943982</v>
      </c>
      <c r="H10" s="65">
        <f t="shared" si="0"/>
        <v>7743272</v>
      </c>
      <c r="I10" s="65">
        <f t="shared" si="0"/>
        <v>40988193</v>
      </c>
      <c r="J10" s="65">
        <f t="shared" si="0"/>
        <v>219918</v>
      </c>
      <c r="K10" s="65">
        <f t="shared" si="0"/>
        <v>0</v>
      </c>
      <c r="L10" s="65">
        <f t="shared" si="0"/>
        <v>0</v>
      </c>
      <c r="M10" s="65">
        <f t="shared" si="0"/>
        <v>219918</v>
      </c>
      <c r="N10" s="65">
        <f t="shared" si="0"/>
        <v>5047848</v>
      </c>
      <c r="O10" s="65">
        <f t="shared" si="0"/>
        <v>4891478</v>
      </c>
      <c r="P10" s="65">
        <f t="shared" si="0"/>
        <v>4626144</v>
      </c>
      <c r="Q10" s="65">
        <f t="shared" si="0"/>
        <v>14565470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55773581</v>
      </c>
      <c r="W10" s="65">
        <f t="shared" si="0"/>
        <v>73231937</v>
      </c>
      <c r="X10" s="65">
        <f t="shared" si="0"/>
        <v>-17458356</v>
      </c>
      <c r="Y10" s="66">
        <f>+IF(W10&lt;&gt;0,(X10/W10)*100,0)</f>
        <v>-23.839811856949787</v>
      </c>
      <c r="Z10" s="67">
        <f t="shared" si="0"/>
        <v>89981840</v>
      </c>
    </row>
    <row r="11" spans="1:26" ht="13.5">
      <c r="A11" s="57" t="s">
        <v>36</v>
      </c>
      <c r="B11" s="18">
        <v>36907064</v>
      </c>
      <c r="C11" s="18">
        <v>0</v>
      </c>
      <c r="D11" s="58">
        <v>38381616</v>
      </c>
      <c r="E11" s="59">
        <v>38381616</v>
      </c>
      <c r="F11" s="59">
        <v>2921767</v>
      </c>
      <c r="G11" s="59">
        <v>3227353</v>
      </c>
      <c r="H11" s="59">
        <v>3041851</v>
      </c>
      <c r="I11" s="59">
        <v>9190971</v>
      </c>
      <c r="J11" s="59">
        <v>3026783</v>
      </c>
      <c r="K11" s="59">
        <v>0</v>
      </c>
      <c r="L11" s="59">
        <v>0</v>
      </c>
      <c r="M11" s="59">
        <v>3026783</v>
      </c>
      <c r="N11" s="59">
        <v>3269522</v>
      </c>
      <c r="O11" s="59">
        <v>3412807</v>
      </c>
      <c r="P11" s="59">
        <v>3332852</v>
      </c>
      <c r="Q11" s="59">
        <v>10015181</v>
      </c>
      <c r="R11" s="59">
        <v>0</v>
      </c>
      <c r="S11" s="59">
        <v>0</v>
      </c>
      <c r="T11" s="59">
        <v>0</v>
      </c>
      <c r="U11" s="59">
        <v>0</v>
      </c>
      <c r="V11" s="59">
        <v>22232935</v>
      </c>
      <c r="W11" s="59">
        <v>29248792</v>
      </c>
      <c r="X11" s="59">
        <v>-7015857</v>
      </c>
      <c r="Y11" s="60">
        <v>-23.99</v>
      </c>
      <c r="Z11" s="61">
        <v>38381616</v>
      </c>
    </row>
    <row r="12" spans="1:26" ht="13.5">
      <c r="A12" s="57" t="s">
        <v>37</v>
      </c>
      <c r="B12" s="18">
        <v>2576771</v>
      </c>
      <c r="C12" s="18">
        <v>0</v>
      </c>
      <c r="D12" s="58">
        <v>2661841</v>
      </c>
      <c r="E12" s="59">
        <v>2661841</v>
      </c>
      <c r="F12" s="59">
        <v>209441</v>
      </c>
      <c r="G12" s="59">
        <v>0</v>
      </c>
      <c r="H12" s="59">
        <v>0</v>
      </c>
      <c r="I12" s="59">
        <v>209441</v>
      </c>
      <c r="J12" s="59">
        <v>229136</v>
      </c>
      <c r="K12" s="59">
        <v>0</v>
      </c>
      <c r="L12" s="59">
        <v>0</v>
      </c>
      <c r="M12" s="59">
        <v>229136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438577</v>
      </c>
      <c r="W12" s="59">
        <v>1996380</v>
      </c>
      <c r="X12" s="59">
        <v>-1557803</v>
      </c>
      <c r="Y12" s="60">
        <v>-78.03</v>
      </c>
      <c r="Z12" s="61">
        <v>2661841</v>
      </c>
    </row>
    <row r="13" spans="1:26" ht="13.5">
      <c r="A13" s="57" t="s">
        <v>99</v>
      </c>
      <c r="B13" s="18">
        <v>37796833</v>
      </c>
      <c r="C13" s="18">
        <v>0</v>
      </c>
      <c r="D13" s="58">
        <v>1239000</v>
      </c>
      <c r="E13" s="59">
        <v>1239000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1331865</v>
      </c>
      <c r="X13" s="59">
        <v>-1331865</v>
      </c>
      <c r="Y13" s="60">
        <v>-100</v>
      </c>
      <c r="Z13" s="61">
        <v>1239000</v>
      </c>
    </row>
    <row r="14" spans="1:26" ht="13.5">
      <c r="A14" s="57" t="s">
        <v>38</v>
      </c>
      <c r="B14" s="18">
        <v>3429975</v>
      </c>
      <c r="C14" s="18">
        <v>0</v>
      </c>
      <c r="D14" s="58">
        <v>400000</v>
      </c>
      <c r="E14" s="59">
        <v>400000</v>
      </c>
      <c r="F14" s="59">
        <v>25157</v>
      </c>
      <c r="G14" s="59">
        <v>0</v>
      </c>
      <c r="H14" s="59">
        <v>0</v>
      </c>
      <c r="I14" s="59">
        <v>25157</v>
      </c>
      <c r="J14" s="59">
        <v>17154</v>
      </c>
      <c r="K14" s="59">
        <v>0</v>
      </c>
      <c r="L14" s="59">
        <v>0</v>
      </c>
      <c r="M14" s="59">
        <v>17154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42311</v>
      </c>
      <c r="W14" s="59">
        <v>299997</v>
      </c>
      <c r="X14" s="59">
        <v>-257686</v>
      </c>
      <c r="Y14" s="60">
        <v>-85.9</v>
      </c>
      <c r="Z14" s="61">
        <v>400000</v>
      </c>
    </row>
    <row r="15" spans="1:26" ht="13.5">
      <c r="A15" s="57" t="s">
        <v>39</v>
      </c>
      <c r="B15" s="18">
        <v>22276723</v>
      </c>
      <c r="C15" s="18">
        <v>0</v>
      </c>
      <c r="D15" s="58">
        <v>32150500</v>
      </c>
      <c r="E15" s="59">
        <v>32150500</v>
      </c>
      <c r="F15" s="59">
        <v>411696</v>
      </c>
      <c r="G15" s="59">
        <v>804295</v>
      </c>
      <c r="H15" s="59">
        <v>2357396</v>
      </c>
      <c r="I15" s="59">
        <v>3573387</v>
      </c>
      <c r="J15" s="59">
        <v>104724</v>
      </c>
      <c r="K15" s="59">
        <v>0</v>
      </c>
      <c r="L15" s="59">
        <v>0</v>
      </c>
      <c r="M15" s="59">
        <v>104724</v>
      </c>
      <c r="N15" s="59">
        <v>4364419</v>
      </c>
      <c r="O15" s="59">
        <v>127494</v>
      </c>
      <c r="P15" s="59">
        <v>8181059</v>
      </c>
      <c r="Q15" s="59">
        <v>12672972</v>
      </c>
      <c r="R15" s="59">
        <v>0</v>
      </c>
      <c r="S15" s="59">
        <v>0</v>
      </c>
      <c r="T15" s="59">
        <v>0</v>
      </c>
      <c r="U15" s="59">
        <v>0</v>
      </c>
      <c r="V15" s="59">
        <v>16351083</v>
      </c>
      <c r="W15" s="59">
        <v>23876626</v>
      </c>
      <c r="X15" s="59">
        <v>-7525543</v>
      </c>
      <c r="Y15" s="60">
        <v>-31.52</v>
      </c>
      <c r="Z15" s="61">
        <v>32150500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337274</v>
      </c>
      <c r="G16" s="59">
        <v>36205</v>
      </c>
      <c r="H16" s="59">
        <v>13968</v>
      </c>
      <c r="I16" s="59">
        <v>387447</v>
      </c>
      <c r="J16" s="59">
        <v>0</v>
      </c>
      <c r="K16" s="59">
        <v>0</v>
      </c>
      <c r="L16" s="59">
        <v>0</v>
      </c>
      <c r="M16" s="59">
        <v>0</v>
      </c>
      <c r="N16" s="59">
        <v>266662</v>
      </c>
      <c r="O16" s="59">
        <v>266409</v>
      </c>
      <c r="P16" s="59">
        <v>267157</v>
      </c>
      <c r="Q16" s="59">
        <v>800228</v>
      </c>
      <c r="R16" s="59">
        <v>0</v>
      </c>
      <c r="S16" s="59">
        <v>0</v>
      </c>
      <c r="T16" s="59">
        <v>0</v>
      </c>
      <c r="U16" s="59">
        <v>0</v>
      </c>
      <c r="V16" s="59">
        <v>1187675</v>
      </c>
      <c r="W16" s="59"/>
      <c r="X16" s="59">
        <v>1187675</v>
      </c>
      <c r="Y16" s="60">
        <v>0</v>
      </c>
      <c r="Z16" s="61">
        <v>0</v>
      </c>
    </row>
    <row r="17" spans="1:26" ht="13.5">
      <c r="A17" s="57" t="s">
        <v>41</v>
      </c>
      <c r="B17" s="18">
        <v>54635547</v>
      </c>
      <c r="C17" s="18">
        <v>0</v>
      </c>
      <c r="D17" s="58">
        <v>15147300</v>
      </c>
      <c r="E17" s="59">
        <v>15147300</v>
      </c>
      <c r="F17" s="59">
        <v>1195217</v>
      </c>
      <c r="G17" s="59">
        <v>515807</v>
      </c>
      <c r="H17" s="59">
        <v>1964105</v>
      </c>
      <c r="I17" s="59">
        <v>3675129</v>
      </c>
      <c r="J17" s="59">
        <v>2800554</v>
      </c>
      <c r="K17" s="59">
        <v>0</v>
      </c>
      <c r="L17" s="59">
        <v>0</v>
      </c>
      <c r="M17" s="59">
        <v>2800554</v>
      </c>
      <c r="N17" s="59">
        <v>1298447</v>
      </c>
      <c r="O17" s="59">
        <v>790245</v>
      </c>
      <c r="P17" s="59">
        <v>1679702</v>
      </c>
      <c r="Q17" s="59">
        <v>3768394</v>
      </c>
      <c r="R17" s="59">
        <v>0</v>
      </c>
      <c r="S17" s="59">
        <v>0</v>
      </c>
      <c r="T17" s="59">
        <v>0</v>
      </c>
      <c r="U17" s="59">
        <v>0</v>
      </c>
      <c r="V17" s="59">
        <v>10244077</v>
      </c>
      <c r="W17" s="59">
        <v>11920504</v>
      </c>
      <c r="X17" s="59">
        <v>-1676427</v>
      </c>
      <c r="Y17" s="60">
        <v>-14.06</v>
      </c>
      <c r="Z17" s="61">
        <v>15147300</v>
      </c>
    </row>
    <row r="18" spans="1:26" ht="13.5">
      <c r="A18" s="69" t="s">
        <v>42</v>
      </c>
      <c r="B18" s="70">
        <f>SUM(B11:B17)</f>
        <v>157622913</v>
      </c>
      <c r="C18" s="70">
        <f>SUM(C11:C17)</f>
        <v>0</v>
      </c>
      <c r="D18" s="71">
        <f aca="true" t="shared" si="1" ref="D18:Z18">SUM(D11:D17)</f>
        <v>89980257</v>
      </c>
      <c r="E18" s="72">
        <f t="shared" si="1"/>
        <v>89980257</v>
      </c>
      <c r="F18" s="72">
        <f t="shared" si="1"/>
        <v>5100552</v>
      </c>
      <c r="G18" s="72">
        <f t="shared" si="1"/>
        <v>4583660</v>
      </c>
      <c r="H18" s="72">
        <f t="shared" si="1"/>
        <v>7377320</v>
      </c>
      <c r="I18" s="72">
        <f t="shared" si="1"/>
        <v>17061532</v>
      </c>
      <c r="J18" s="72">
        <f t="shared" si="1"/>
        <v>6178351</v>
      </c>
      <c r="K18" s="72">
        <f t="shared" si="1"/>
        <v>0</v>
      </c>
      <c r="L18" s="72">
        <f t="shared" si="1"/>
        <v>0</v>
      </c>
      <c r="M18" s="72">
        <f t="shared" si="1"/>
        <v>6178351</v>
      </c>
      <c r="N18" s="72">
        <f t="shared" si="1"/>
        <v>9199050</v>
      </c>
      <c r="O18" s="72">
        <f t="shared" si="1"/>
        <v>4596955</v>
      </c>
      <c r="P18" s="72">
        <f t="shared" si="1"/>
        <v>13460770</v>
      </c>
      <c r="Q18" s="72">
        <f t="shared" si="1"/>
        <v>27256775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50496658</v>
      </c>
      <c r="W18" s="72">
        <f t="shared" si="1"/>
        <v>68674164</v>
      </c>
      <c r="X18" s="72">
        <f t="shared" si="1"/>
        <v>-18177506</v>
      </c>
      <c r="Y18" s="66">
        <f>+IF(W18&lt;&gt;0,(X18/W18)*100,0)</f>
        <v>-26.469206090371923</v>
      </c>
      <c r="Z18" s="73">
        <f t="shared" si="1"/>
        <v>89980257</v>
      </c>
    </row>
    <row r="19" spans="1:26" ht="13.5">
      <c r="A19" s="69" t="s">
        <v>43</v>
      </c>
      <c r="B19" s="74">
        <f>+B10-B18</f>
        <v>-56654046</v>
      </c>
      <c r="C19" s="74">
        <f>+C10-C18</f>
        <v>0</v>
      </c>
      <c r="D19" s="75">
        <f aca="true" t="shared" si="2" ref="D19:Z19">+D10-D18</f>
        <v>1583</v>
      </c>
      <c r="E19" s="76">
        <f t="shared" si="2"/>
        <v>1583</v>
      </c>
      <c r="F19" s="76">
        <f t="shared" si="2"/>
        <v>23200387</v>
      </c>
      <c r="G19" s="76">
        <f t="shared" si="2"/>
        <v>360322</v>
      </c>
      <c r="H19" s="76">
        <f t="shared" si="2"/>
        <v>365952</v>
      </c>
      <c r="I19" s="76">
        <f t="shared" si="2"/>
        <v>23926661</v>
      </c>
      <c r="J19" s="76">
        <f t="shared" si="2"/>
        <v>-5958433</v>
      </c>
      <c r="K19" s="76">
        <f t="shared" si="2"/>
        <v>0</v>
      </c>
      <c r="L19" s="76">
        <f t="shared" si="2"/>
        <v>0</v>
      </c>
      <c r="M19" s="76">
        <f t="shared" si="2"/>
        <v>-5958433</v>
      </c>
      <c r="N19" s="76">
        <f t="shared" si="2"/>
        <v>-4151202</v>
      </c>
      <c r="O19" s="76">
        <f t="shared" si="2"/>
        <v>294523</v>
      </c>
      <c r="P19" s="76">
        <f t="shared" si="2"/>
        <v>-8834626</v>
      </c>
      <c r="Q19" s="76">
        <f t="shared" si="2"/>
        <v>-12691305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5276923</v>
      </c>
      <c r="W19" s="76">
        <f>IF(E10=E18,0,W10-W18)</f>
        <v>4557773</v>
      </c>
      <c r="X19" s="76">
        <f t="shared" si="2"/>
        <v>719150</v>
      </c>
      <c r="Y19" s="77">
        <f>+IF(W19&lt;&gt;0,(X19/W19)*100,0)</f>
        <v>15.778539212023066</v>
      </c>
      <c r="Z19" s="78">
        <f t="shared" si="2"/>
        <v>1583</v>
      </c>
    </row>
    <row r="20" spans="1:26" ht="13.5">
      <c r="A20" s="57" t="s">
        <v>44</v>
      </c>
      <c r="B20" s="18">
        <v>132799942</v>
      </c>
      <c r="C20" s="18">
        <v>0</v>
      </c>
      <c r="D20" s="58">
        <v>71932503</v>
      </c>
      <c r="E20" s="59">
        <v>71932503</v>
      </c>
      <c r="F20" s="59">
        <v>5134000</v>
      </c>
      <c r="G20" s="59">
        <v>0</v>
      </c>
      <c r="H20" s="59">
        <v>0</v>
      </c>
      <c r="I20" s="59">
        <v>5134000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5134000</v>
      </c>
      <c r="W20" s="59">
        <v>61214103</v>
      </c>
      <c r="X20" s="59">
        <v>-56080103</v>
      </c>
      <c r="Y20" s="60">
        <v>-91.61</v>
      </c>
      <c r="Z20" s="61">
        <v>71932503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54699759</v>
      </c>
      <c r="X21" s="81">
        <v>-54699759</v>
      </c>
      <c r="Y21" s="82">
        <v>-100</v>
      </c>
      <c r="Z21" s="83">
        <v>0</v>
      </c>
    </row>
    <row r="22" spans="1:26" ht="25.5">
      <c r="A22" s="84" t="s">
        <v>101</v>
      </c>
      <c r="B22" s="85">
        <f>SUM(B19:B21)</f>
        <v>76145896</v>
      </c>
      <c r="C22" s="85">
        <f>SUM(C19:C21)</f>
        <v>0</v>
      </c>
      <c r="D22" s="86">
        <f aca="true" t="shared" si="3" ref="D22:Z22">SUM(D19:D21)</f>
        <v>71934086</v>
      </c>
      <c r="E22" s="87">
        <f t="shared" si="3"/>
        <v>71934086</v>
      </c>
      <c r="F22" s="87">
        <f t="shared" si="3"/>
        <v>28334387</v>
      </c>
      <c r="G22" s="87">
        <f t="shared" si="3"/>
        <v>360322</v>
      </c>
      <c r="H22" s="87">
        <f t="shared" si="3"/>
        <v>365952</v>
      </c>
      <c r="I22" s="87">
        <f t="shared" si="3"/>
        <v>29060661</v>
      </c>
      <c r="J22" s="87">
        <f t="shared" si="3"/>
        <v>-5958433</v>
      </c>
      <c r="K22" s="87">
        <f t="shared" si="3"/>
        <v>0</v>
      </c>
      <c r="L22" s="87">
        <f t="shared" si="3"/>
        <v>0</v>
      </c>
      <c r="M22" s="87">
        <f t="shared" si="3"/>
        <v>-5958433</v>
      </c>
      <c r="N22" s="87">
        <f t="shared" si="3"/>
        <v>-4151202</v>
      </c>
      <c r="O22" s="87">
        <f t="shared" si="3"/>
        <v>294523</v>
      </c>
      <c r="P22" s="87">
        <f t="shared" si="3"/>
        <v>-8834626</v>
      </c>
      <c r="Q22" s="87">
        <f t="shared" si="3"/>
        <v>-12691305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10410923</v>
      </c>
      <c r="W22" s="87">
        <f t="shared" si="3"/>
        <v>120471635</v>
      </c>
      <c r="X22" s="87">
        <f t="shared" si="3"/>
        <v>-110060712</v>
      </c>
      <c r="Y22" s="88">
        <f>+IF(W22&lt;&gt;0,(X22/W22)*100,0)</f>
        <v>-91.35819564497484</v>
      </c>
      <c r="Z22" s="89">
        <f t="shared" si="3"/>
        <v>71934086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76145896</v>
      </c>
      <c r="C24" s="74">
        <f>SUM(C22:C23)</f>
        <v>0</v>
      </c>
      <c r="D24" s="75">
        <f aca="true" t="shared" si="4" ref="D24:Z24">SUM(D22:D23)</f>
        <v>71934086</v>
      </c>
      <c r="E24" s="76">
        <f t="shared" si="4"/>
        <v>71934086</v>
      </c>
      <c r="F24" s="76">
        <f t="shared" si="4"/>
        <v>28334387</v>
      </c>
      <c r="G24" s="76">
        <f t="shared" si="4"/>
        <v>360322</v>
      </c>
      <c r="H24" s="76">
        <f t="shared" si="4"/>
        <v>365952</v>
      </c>
      <c r="I24" s="76">
        <f t="shared" si="4"/>
        <v>29060661</v>
      </c>
      <c r="J24" s="76">
        <f t="shared" si="4"/>
        <v>-5958433</v>
      </c>
      <c r="K24" s="76">
        <f t="shared" si="4"/>
        <v>0</v>
      </c>
      <c r="L24" s="76">
        <f t="shared" si="4"/>
        <v>0</v>
      </c>
      <c r="M24" s="76">
        <f t="shared" si="4"/>
        <v>-5958433</v>
      </c>
      <c r="N24" s="76">
        <f t="shared" si="4"/>
        <v>-4151202</v>
      </c>
      <c r="O24" s="76">
        <f t="shared" si="4"/>
        <v>294523</v>
      </c>
      <c r="P24" s="76">
        <f t="shared" si="4"/>
        <v>-8834626</v>
      </c>
      <c r="Q24" s="76">
        <f t="shared" si="4"/>
        <v>-12691305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10410923</v>
      </c>
      <c r="W24" s="76">
        <f t="shared" si="4"/>
        <v>120471635</v>
      </c>
      <c r="X24" s="76">
        <f t="shared" si="4"/>
        <v>-110060712</v>
      </c>
      <c r="Y24" s="77">
        <f>+IF(W24&lt;&gt;0,(X24/W24)*100,0)</f>
        <v>-91.35819564497484</v>
      </c>
      <c r="Z24" s="78">
        <f t="shared" si="4"/>
        <v>71934086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153103962</v>
      </c>
      <c r="C27" s="21">
        <v>0</v>
      </c>
      <c r="D27" s="98">
        <v>72432450</v>
      </c>
      <c r="E27" s="99">
        <v>72432450</v>
      </c>
      <c r="F27" s="99">
        <v>10884510</v>
      </c>
      <c r="G27" s="99">
        <v>0</v>
      </c>
      <c r="H27" s="99">
        <v>6786649</v>
      </c>
      <c r="I27" s="99">
        <v>17671159</v>
      </c>
      <c r="J27" s="99">
        <v>10811848</v>
      </c>
      <c r="K27" s="99">
        <v>6910756</v>
      </c>
      <c r="L27" s="99">
        <v>13667160</v>
      </c>
      <c r="M27" s="99">
        <v>31389764</v>
      </c>
      <c r="N27" s="99">
        <v>0</v>
      </c>
      <c r="O27" s="99">
        <v>7006986</v>
      </c>
      <c r="P27" s="99">
        <v>692149</v>
      </c>
      <c r="Q27" s="99">
        <v>7699135</v>
      </c>
      <c r="R27" s="99">
        <v>0</v>
      </c>
      <c r="S27" s="99">
        <v>0</v>
      </c>
      <c r="T27" s="99">
        <v>0</v>
      </c>
      <c r="U27" s="99">
        <v>0</v>
      </c>
      <c r="V27" s="99">
        <v>56760058</v>
      </c>
      <c r="W27" s="99">
        <v>54324338</v>
      </c>
      <c r="X27" s="99">
        <v>2435720</v>
      </c>
      <c r="Y27" s="100">
        <v>4.48</v>
      </c>
      <c r="Z27" s="101">
        <v>72432450</v>
      </c>
    </row>
    <row r="28" spans="1:26" ht="13.5">
      <c r="A28" s="102" t="s">
        <v>44</v>
      </c>
      <c r="B28" s="18">
        <v>153103962</v>
      </c>
      <c r="C28" s="18">
        <v>0</v>
      </c>
      <c r="D28" s="58">
        <v>71932450</v>
      </c>
      <c r="E28" s="59">
        <v>71932450</v>
      </c>
      <c r="F28" s="59">
        <v>10884510</v>
      </c>
      <c r="G28" s="59">
        <v>0</v>
      </c>
      <c r="H28" s="59">
        <v>6786649</v>
      </c>
      <c r="I28" s="59">
        <v>17671159</v>
      </c>
      <c r="J28" s="59">
        <v>10811848</v>
      </c>
      <c r="K28" s="59">
        <v>6910756</v>
      </c>
      <c r="L28" s="59">
        <v>13667160</v>
      </c>
      <c r="M28" s="59">
        <v>31389764</v>
      </c>
      <c r="N28" s="59">
        <v>0</v>
      </c>
      <c r="O28" s="59">
        <v>7006986</v>
      </c>
      <c r="P28" s="59">
        <v>692149</v>
      </c>
      <c r="Q28" s="59">
        <v>7699135</v>
      </c>
      <c r="R28" s="59">
        <v>0</v>
      </c>
      <c r="S28" s="59">
        <v>0</v>
      </c>
      <c r="T28" s="59">
        <v>0</v>
      </c>
      <c r="U28" s="59">
        <v>0</v>
      </c>
      <c r="V28" s="59">
        <v>56760058</v>
      </c>
      <c r="W28" s="59">
        <v>53949338</v>
      </c>
      <c r="X28" s="59">
        <v>2810720</v>
      </c>
      <c r="Y28" s="60">
        <v>5.21</v>
      </c>
      <c r="Z28" s="61">
        <v>71932450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500000</v>
      </c>
      <c r="E31" s="59">
        <v>500000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375000</v>
      </c>
      <c r="X31" s="59">
        <v>-375000</v>
      </c>
      <c r="Y31" s="60">
        <v>-100</v>
      </c>
      <c r="Z31" s="61">
        <v>500000</v>
      </c>
    </row>
    <row r="32" spans="1:26" ht="13.5">
      <c r="A32" s="69" t="s">
        <v>50</v>
      </c>
      <c r="B32" s="21">
        <f>SUM(B28:B31)</f>
        <v>153103962</v>
      </c>
      <c r="C32" s="21">
        <f>SUM(C28:C31)</f>
        <v>0</v>
      </c>
      <c r="D32" s="98">
        <f aca="true" t="shared" si="5" ref="D32:Z32">SUM(D28:D31)</f>
        <v>72432450</v>
      </c>
      <c r="E32" s="99">
        <f t="shared" si="5"/>
        <v>72432450</v>
      </c>
      <c r="F32" s="99">
        <f t="shared" si="5"/>
        <v>10884510</v>
      </c>
      <c r="G32" s="99">
        <f t="shared" si="5"/>
        <v>0</v>
      </c>
      <c r="H32" s="99">
        <f t="shared" si="5"/>
        <v>6786649</v>
      </c>
      <c r="I32" s="99">
        <f t="shared" si="5"/>
        <v>17671159</v>
      </c>
      <c r="J32" s="99">
        <f t="shared" si="5"/>
        <v>10811848</v>
      </c>
      <c r="K32" s="99">
        <f t="shared" si="5"/>
        <v>6910756</v>
      </c>
      <c r="L32" s="99">
        <f t="shared" si="5"/>
        <v>13667160</v>
      </c>
      <c r="M32" s="99">
        <f t="shared" si="5"/>
        <v>31389764</v>
      </c>
      <c r="N32" s="99">
        <f t="shared" si="5"/>
        <v>0</v>
      </c>
      <c r="O32" s="99">
        <f t="shared" si="5"/>
        <v>7006986</v>
      </c>
      <c r="P32" s="99">
        <f t="shared" si="5"/>
        <v>692149</v>
      </c>
      <c r="Q32" s="99">
        <f t="shared" si="5"/>
        <v>7699135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56760058</v>
      </c>
      <c r="W32" s="99">
        <f t="shared" si="5"/>
        <v>54324338</v>
      </c>
      <c r="X32" s="99">
        <f t="shared" si="5"/>
        <v>2435720</v>
      </c>
      <c r="Y32" s="100">
        <f>+IF(W32&lt;&gt;0,(X32/W32)*100,0)</f>
        <v>4.4836625528690295</v>
      </c>
      <c r="Z32" s="101">
        <f t="shared" si="5"/>
        <v>72432450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29645994</v>
      </c>
      <c r="C35" s="18">
        <v>0</v>
      </c>
      <c r="D35" s="58">
        <v>26611340</v>
      </c>
      <c r="E35" s="59">
        <v>26611340</v>
      </c>
      <c r="F35" s="59">
        <v>16816228</v>
      </c>
      <c r="G35" s="59">
        <v>25794934</v>
      </c>
      <c r="H35" s="59">
        <v>25794934</v>
      </c>
      <c r="I35" s="59">
        <v>25794934</v>
      </c>
      <c r="J35" s="59">
        <v>71523470</v>
      </c>
      <c r="K35" s="59">
        <v>71523470</v>
      </c>
      <c r="L35" s="59">
        <v>121624610</v>
      </c>
      <c r="M35" s="59">
        <v>121624610</v>
      </c>
      <c r="N35" s="59">
        <v>121624610</v>
      </c>
      <c r="O35" s="59">
        <v>121624610</v>
      </c>
      <c r="P35" s="59">
        <v>0</v>
      </c>
      <c r="Q35" s="59">
        <v>121624610</v>
      </c>
      <c r="R35" s="59">
        <v>0</v>
      </c>
      <c r="S35" s="59">
        <v>0</v>
      </c>
      <c r="T35" s="59">
        <v>0</v>
      </c>
      <c r="U35" s="59">
        <v>0</v>
      </c>
      <c r="V35" s="59">
        <v>121624610</v>
      </c>
      <c r="W35" s="59">
        <v>19958505</v>
      </c>
      <c r="X35" s="59">
        <v>101666105</v>
      </c>
      <c r="Y35" s="60">
        <v>509.39</v>
      </c>
      <c r="Z35" s="61">
        <v>26611340</v>
      </c>
    </row>
    <row r="36" spans="1:26" ht="13.5">
      <c r="A36" s="57" t="s">
        <v>53</v>
      </c>
      <c r="B36" s="18">
        <v>662567575</v>
      </c>
      <c r="C36" s="18">
        <v>0</v>
      </c>
      <c r="D36" s="58">
        <v>575009762</v>
      </c>
      <c r="E36" s="59">
        <v>575009762</v>
      </c>
      <c r="F36" s="59">
        <v>603283668</v>
      </c>
      <c r="G36" s="59">
        <v>715184965</v>
      </c>
      <c r="H36" s="59">
        <v>715189272</v>
      </c>
      <c r="I36" s="59">
        <v>715189272</v>
      </c>
      <c r="J36" s="59">
        <v>722230864</v>
      </c>
      <c r="K36" s="59">
        <v>722230864</v>
      </c>
      <c r="L36" s="59">
        <v>722230864</v>
      </c>
      <c r="M36" s="59">
        <v>722230864</v>
      </c>
      <c r="N36" s="59">
        <v>722224208</v>
      </c>
      <c r="O36" s="59">
        <v>722224208</v>
      </c>
      <c r="P36" s="59">
        <v>0</v>
      </c>
      <c r="Q36" s="59">
        <v>722224208</v>
      </c>
      <c r="R36" s="59">
        <v>0</v>
      </c>
      <c r="S36" s="59">
        <v>0</v>
      </c>
      <c r="T36" s="59">
        <v>0</v>
      </c>
      <c r="U36" s="59">
        <v>0</v>
      </c>
      <c r="V36" s="59">
        <v>722224208</v>
      </c>
      <c r="W36" s="59">
        <v>431257322</v>
      </c>
      <c r="X36" s="59">
        <v>290966886</v>
      </c>
      <c r="Y36" s="60">
        <v>67.47</v>
      </c>
      <c r="Z36" s="61">
        <v>575009762</v>
      </c>
    </row>
    <row r="37" spans="1:26" ht="13.5">
      <c r="A37" s="57" t="s">
        <v>54</v>
      </c>
      <c r="B37" s="18">
        <v>98817994</v>
      </c>
      <c r="C37" s="18">
        <v>0</v>
      </c>
      <c r="D37" s="58">
        <v>21304317</v>
      </c>
      <c r="E37" s="59">
        <v>21304317</v>
      </c>
      <c r="F37" s="59">
        <v>66828819</v>
      </c>
      <c r="G37" s="59">
        <v>86499349</v>
      </c>
      <c r="H37" s="59">
        <v>86499349</v>
      </c>
      <c r="I37" s="59">
        <v>86499349</v>
      </c>
      <c r="J37" s="59">
        <v>221963482</v>
      </c>
      <c r="K37" s="59">
        <v>221963482</v>
      </c>
      <c r="L37" s="59">
        <v>221963482</v>
      </c>
      <c r="M37" s="59">
        <v>221963482</v>
      </c>
      <c r="N37" s="59">
        <v>221963482</v>
      </c>
      <c r="O37" s="59">
        <v>221963481</v>
      </c>
      <c r="P37" s="59">
        <v>0</v>
      </c>
      <c r="Q37" s="59">
        <v>221963481</v>
      </c>
      <c r="R37" s="59">
        <v>0</v>
      </c>
      <c r="S37" s="59">
        <v>0</v>
      </c>
      <c r="T37" s="59">
        <v>0</v>
      </c>
      <c r="U37" s="59">
        <v>0</v>
      </c>
      <c r="V37" s="59">
        <v>221963481</v>
      </c>
      <c r="W37" s="59">
        <v>15978238</v>
      </c>
      <c r="X37" s="59">
        <v>205985243</v>
      </c>
      <c r="Y37" s="60">
        <v>1289.16</v>
      </c>
      <c r="Z37" s="61">
        <v>21304317</v>
      </c>
    </row>
    <row r="38" spans="1:26" ht="13.5">
      <c r="A38" s="57" t="s">
        <v>55</v>
      </c>
      <c r="B38" s="18">
        <v>11580385</v>
      </c>
      <c r="C38" s="18">
        <v>0</v>
      </c>
      <c r="D38" s="58">
        <v>20570286</v>
      </c>
      <c r="E38" s="59">
        <v>20570286</v>
      </c>
      <c r="F38" s="59">
        <v>15481021</v>
      </c>
      <c r="G38" s="59">
        <v>11580385</v>
      </c>
      <c r="H38" s="59">
        <v>11580385</v>
      </c>
      <c r="I38" s="59">
        <v>11580385</v>
      </c>
      <c r="J38" s="59">
        <v>19131194</v>
      </c>
      <c r="K38" s="59">
        <v>19127178</v>
      </c>
      <c r="L38" s="59">
        <v>19127178</v>
      </c>
      <c r="M38" s="59">
        <v>19127178</v>
      </c>
      <c r="N38" s="59">
        <v>19127177</v>
      </c>
      <c r="O38" s="59">
        <v>19127177</v>
      </c>
      <c r="P38" s="59">
        <v>0</v>
      </c>
      <c r="Q38" s="59">
        <v>19127177</v>
      </c>
      <c r="R38" s="59">
        <v>0</v>
      </c>
      <c r="S38" s="59">
        <v>0</v>
      </c>
      <c r="T38" s="59">
        <v>0</v>
      </c>
      <c r="U38" s="59">
        <v>0</v>
      </c>
      <c r="V38" s="59">
        <v>19127177</v>
      </c>
      <c r="W38" s="59">
        <v>15427715</v>
      </c>
      <c r="X38" s="59">
        <v>3699462</v>
      </c>
      <c r="Y38" s="60">
        <v>23.98</v>
      </c>
      <c r="Z38" s="61">
        <v>20570286</v>
      </c>
    </row>
    <row r="39" spans="1:26" ht="13.5">
      <c r="A39" s="57" t="s">
        <v>56</v>
      </c>
      <c r="B39" s="18">
        <v>581815190</v>
      </c>
      <c r="C39" s="18">
        <v>0</v>
      </c>
      <c r="D39" s="58">
        <v>559746498</v>
      </c>
      <c r="E39" s="59">
        <v>559746498</v>
      </c>
      <c r="F39" s="59">
        <v>537790056</v>
      </c>
      <c r="G39" s="59">
        <v>642900165</v>
      </c>
      <c r="H39" s="59">
        <v>642904472</v>
      </c>
      <c r="I39" s="59">
        <v>642904472</v>
      </c>
      <c r="J39" s="59">
        <v>552659655</v>
      </c>
      <c r="K39" s="59">
        <v>552663671</v>
      </c>
      <c r="L39" s="59">
        <v>602764811</v>
      </c>
      <c r="M39" s="59">
        <v>602764811</v>
      </c>
      <c r="N39" s="59">
        <v>602758156</v>
      </c>
      <c r="O39" s="59">
        <v>602758156</v>
      </c>
      <c r="P39" s="59">
        <v>0</v>
      </c>
      <c r="Q39" s="59">
        <v>602758156</v>
      </c>
      <c r="R39" s="59">
        <v>0</v>
      </c>
      <c r="S39" s="59">
        <v>0</v>
      </c>
      <c r="T39" s="59">
        <v>0</v>
      </c>
      <c r="U39" s="59">
        <v>0</v>
      </c>
      <c r="V39" s="59">
        <v>602758156</v>
      </c>
      <c r="W39" s="59">
        <v>419809874</v>
      </c>
      <c r="X39" s="59">
        <v>182948282</v>
      </c>
      <c r="Y39" s="60">
        <v>43.58</v>
      </c>
      <c r="Z39" s="61">
        <v>559746498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141156861</v>
      </c>
      <c r="C42" s="18">
        <v>0</v>
      </c>
      <c r="D42" s="58">
        <v>55221623</v>
      </c>
      <c r="E42" s="59">
        <v>55221623</v>
      </c>
      <c r="F42" s="59">
        <v>21901099</v>
      </c>
      <c r="G42" s="59">
        <v>-3775161</v>
      </c>
      <c r="H42" s="59">
        <v>-6762452</v>
      </c>
      <c r="I42" s="59">
        <v>11363486</v>
      </c>
      <c r="J42" s="59">
        <v>-6145860</v>
      </c>
      <c r="K42" s="59">
        <v>-3803438</v>
      </c>
      <c r="L42" s="59">
        <v>7824107</v>
      </c>
      <c r="M42" s="59">
        <v>-2125191</v>
      </c>
      <c r="N42" s="59">
        <v>-7208754</v>
      </c>
      <c r="O42" s="59">
        <v>-1527434</v>
      </c>
      <c r="P42" s="59">
        <v>-535987</v>
      </c>
      <c r="Q42" s="59">
        <v>-9272175</v>
      </c>
      <c r="R42" s="59">
        <v>0</v>
      </c>
      <c r="S42" s="59">
        <v>0</v>
      </c>
      <c r="T42" s="59">
        <v>0</v>
      </c>
      <c r="U42" s="59">
        <v>0</v>
      </c>
      <c r="V42" s="59">
        <v>-33880</v>
      </c>
      <c r="W42" s="59">
        <v>58856400</v>
      </c>
      <c r="X42" s="59">
        <v>-58890280</v>
      </c>
      <c r="Y42" s="60">
        <v>-100.06</v>
      </c>
      <c r="Z42" s="61">
        <v>55221623</v>
      </c>
    </row>
    <row r="43" spans="1:26" ht="13.5">
      <c r="A43" s="57" t="s">
        <v>59</v>
      </c>
      <c r="B43" s="18">
        <v>-153139246</v>
      </c>
      <c r="C43" s="18">
        <v>0</v>
      </c>
      <c r="D43" s="58">
        <v>-72932448</v>
      </c>
      <c r="E43" s="59">
        <v>-72932448</v>
      </c>
      <c r="F43" s="59">
        <v>-10884510</v>
      </c>
      <c r="G43" s="59">
        <v>0</v>
      </c>
      <c r="H43" s="59">
        <v>-6786649</v>
      </c>
      <c r="I43" s="59">
        <v>-17671159</v>
      </c>
      <c r="J43" s="59">
        <v>-10811848</v>
      </c>
      <c r="K43" s="59">
        <v>-6910755</v>
      </c>
      <c r="L43" s="59">
        <v>-13667160</v>
      </c>
      <c r="M43" s="59">
        <v>-31389763</v>
      </c>
      <c r="N43" s="59">
        <v>0</v>
      </c>
      <c r="O43" s="59">
        <v>-7006986</v>
      </c>
      <c r="P43" s="59">
        <v>-692149</v>
      </c>
      <c r="Q43" s="59">
        <v>-7699135</v>
      </c>
      <c r="R43" s="59">
        <v>0</v>
      </c>
      <c r="S43" s="59">
        <v>0</v>
      </c>
      <c r="T43" s="59">
        <v>0</v>
      </c>
      <c r="U43" s="59">
        <v>0</v>
      </c>
      <c r="V43" s="59">
        <v>-56760057</v>
      </c>
      <c r="W43" s="59">
        <v>-54699336</v>
      </c>
      <c r="X43" s="59">
        <v>-2060721</v>
      </c>
      <c r="Y43" s="60">
        <v>3.77</v>
      </c>
      <c r="Z43" s="61">
        <v>-72932448</v>
      </c>
    </row>
    <row r="44" spans="1:26" ht="13.5">
      <c r="A44" s="57" t="s">
        <v>60</v>
      </c>
      <c r="B44" s="18">
        <v>-363276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-7861402</v>
      </c>
      <c r="C45" s="21">
        <v>0</v>
      </c>
      <c r="D45" s="98">
        <v>-17710826</v>
      </c>
      <c r="E45" s="99">
        <v>-17710826</v>
      </c>
      <c r="F45" s="99">
        <v>15782690</v>
      </c>
      <c r="G45" s="99">
        <v>12007529</v>
      </c>
      <c r="H45" s="99">
        <v>-1541572</v>
      </c>
      <c r="I45" s="99">
        <v>-1541572</v>
      </c>
      <c r="J45" s="99">
        <v>-18499280</v>
      </c>
      <c r="K45" s="99">
        <v>-29213473</v>
      </c>
      <c r="L45" s="99">
        <v>-35056526</v>
      </c>
      <c r="M45" s="99">
        <v>-35056526</v>
      </c>
      <c r="N45" s="99">
        <v>-42265280</v>
      </c>
      <c r="O45" s="99">
        <v>-50799700</v>
      </c>
      <c r="P45" s="99">
        <v>-52027836</v>
      </c>
      <c r="Q45" s="99">
        <v>-52027836</v>
      </c>
      <c r="R45" s="99">
        <v>0</v>
      </c>
      <c r="S45" s="99">
        <v>0</v>
      </c>
      <c r="T45" s="99">
        <v>0</v>
      </c>
      <c r="U45" s="99">
        <v>0</v>
      </c>
      <c r="V45" s="99">
        <v>-52027836</v>
      </c>
      <c r="W45" s="99">
        <v>4157063</v>
      </c>
      <c r="X45" s="99">
        <v>-56184899</v>
      </c>
      <c r="Y45" s="100">
        <v>-1351.55</v>
      </c>
      <c r="Z45" s="101">
        <v>-17710826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4808507</v>
      </c>
      <c r="C49" s="51">
        <v>0</v>
      </c>
      <c r="D49" s="128">
        <v>4376403</v>
      </c>
      <c r="E49" s="53">
        <v>4086684</v>
      </c>
      <c r="F49" s="53">
        <v>0</v>
      </c>
      <c r="G49" s="53">
        <v>0</v>
      </c>
      <c r="H49" s="53">
        <v>0</v>
      </c>
      <c r="I49" s="53">
        <v>3820661</v>
      </c>
      <c r="J49" s="53">
        <v>0</v>
      </c>
      <c r="K49" s="53">
        <v>0</v>
      </c>
      <c r="L49" s="53">
        <v>0</v>
      </c>
      <c r="M49" s="53">
        <v>3860921</v>
      </c>
      <c r="N49" s="53">
        <v>0</v>
      </c>
      <c r="O49" s="53">
        <v>0</v>
      </c>
      <c r="P49" s="53">
        <v>0</v>
      </c>
      <c r="Q49" s="53">
        <v>3730978</v>
      </c>
      <c r="R49" s="53">
        <v>0</v>
      </c>
      <c r="S49" s="53">
        <v>0</v>
      </c>
      <c r="T49" s="53">
        <v>0</v>
      </c>
      <c r="U49" s="53">
        <v>0</v>
      </c>
      <c r="V49" s="53">
        <v>21728859</v>
      </c>
      <c r="W49" s="53">
        <v>98835264</v>
      </c>
      <c r="X49" s="53">
        <v>145248277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3277485</v>
      </c>
      <c r="C51" s="51">
        <v>0</v>
      </c>
      <c r="D51" s="128">
        <v>1643975</v>
      </c>
      <c r="E51" s="53">
        <v>654970</v>
      </c>
      <c r="F51" s="53">
        <v>0</v>
      </c>
      <c r="G51" s="53">
        <v>0</v>
      </c>
      <c r="H51" s="53">
        <v>0</v>
      </c>
      <c r="I51" s="53">
        <v>5733241</v>
      </c>
      <c r="J51" s="53">
        <v>0</v>
      </c>
      <c r="K51" s="53">
        <v>0</v>
      </c>
      <c r="L51" s="53">
        <v>0</v>
      </c>
      <c r="M51" s="53">
        <v>270521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17452436</v>
      </c>
      <c r="W51" s="53">
        <v>17864058</v>
      </c>
      <c r="X51" s="53">
        <v>46896686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36.72591267822597</v>
      </c>
      <c r="C58" s="5">
        <f>IF(C67=0,0,+(C76/C67)*100)</f>
        <v>0</v>
      </c>
      <c r="D58" s="6">
        <f aca="true" t="shared" si="6" ref="D58:Z58">IF(D67=0,0,+(D76/D67)*100)</f>
        <v>54.60622023748115</v>
      </c>
      <c r="E58" s="7">
        <f t="shared" si="6"/>
        <v>54.60622023748115</v>
      </c>
      <c r="F58" s="7">
        <f t="shared" si="6"/>
        <v>15.281378688926974</v>
      </c>
      <c r="G58" s="7">
        <f t="shared" si="6"/>
        <v>49.56661546472515</v>
      </c>
      <c r="H58" s="7">
        <f t="shared" si="6"/>
        <v>23.142791521687002</v>
      </c>
      <c r="I58" s="7">
        <f t="shared" si="6"/>
        <v>22.78459561556024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1195.962189574534</v>
      </c>
      <c r="N58" s="7">
        <f t="shared" si="6"/>
        <v>43.62425668148393</v>
      </c>
      <c r="O58" s="7">
        <f t="shared" si="6"/>
        <v>61.81312301410977</v>
      </c>
      <c r="P58" s="7">
        <f t="shared" si="6"/>
        <v>33.44896902030566</v>
      </c>
      <c r="Q58" s="7">
        <f t="shared" si="6"/>
        <v>46.47379153004073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42.333705070708035</v>
      </c>
      <c r="W58" s="7">
        <f t="shared" si="6"/>
        <v>65.59182621413075</v>
      </c>
      <c r="X58" s="7">
        <f t="shared" si="6"/>
        <v>0</v>
      </c>
      <c r="Y58" s="7">
        <f t="shared" si="6"/>
        <v>0</v>
      </c>
      <c r="Z58" s="8">
        <f t="shared" si="6"/>
        <v>54.60622023748115</v>
      </c>
    </row>
    <row r="59" spans="1:26" ht="13.5">
      <c r="A59" s="36" t="s">
        <v>31</v>
      </c>
      <c r="B59" s="9">
        <f aca="true" t="shared" si="7" ref="B59:Z66">IF(B68=0,0,+(B77/B68)*100)</f>
        <v>34.960723661360475</v>
      </c>
      <c r="C59" s="9">
        <f t="shared" si="7"/>
        <v>0</v>
      </c>
      <c r="D59" s="2">
        <f t="shared" si="7"/>
        <v>73.61465471163311</v>
      </c>
      <c r="E59" s="10">
        <f t="shared" si="7"/>
        <v>73.61465471163311</v>
      </c>
      <c r="F59" s="10">
        <f t="shared" si="7"/>
        <v>3.2053082053082056</v>
      </c>
      <c r="G59" s="10">
        <f t="shared" si="7"/>
        <v>0</v>
      </c>
      <c r="H59" s="10">
        <f t="shared" si="7"/>
        <v>63.74088068887293</v>
      </c>
      <c r="I59" s="10">
        <f t="shared" si="7"/>
        <v>6.602629792121164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212.38016313139627</v>
      </c>
      <c r="N59" s="10">
        <f t="shared" si="7"/>
        <v>9918.781725888324</v>
      </c>
      <c r="O59" s="10">
        <f t="shared" si="7"/>
        <v>7124.9283667621785</v>
      </c>
      <c r="P59" s="10">
        <f t="shared" si="7"/>
        <v>1877.7974608798345</v>
      </c>
      <c r="Q59" s="10">
        <f t="shared" si="7"/>
        <v>4256.425485961123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39.00678467272775</v>
      </c>
      <c r="W59" s="10">
        <f t="shared" si="7"/>
        <v>74.83082483412853</v>
      </c>
      <c r="X59" s="10">
        <f t="shared" si="7"/>
        <v>0</v>
      </c>
      <c r="Y59" s="10">
        <f t="shared" si="7"/>
        <v>0</v>
      </c>
      <c r="Z59" s="11">
        <f t="shared" si="7"/>
        <v>73.61465471163311</v>
      </c>
    </row>
    <row r="60" spans="1:26" ht="13.5">
      <c r="A60" s="37" t="s">
        <v>32</v>
      </c>
      <c r="B60" s="12">
        <f t="shared" si="7"/>
        <v>20.202283671546557</v>
      </c>
      <c r="C60" s="12">
        <f t="shared" si="7"/>
        <v>0</v>
      </c>
      <c r="D60" s="3">
        <f t="shared" si="7"/>
        <v>72.55453415364069</v>
      </c>
      <c r="E60" s="13">
        <f t="shared" si="7"/>
        <v>72.55453415364069</v>
      </c>
      <c r="F60" s="13">
        <f t="shared" si="7"/>
        <v>34.12897092560111</v>
      </c>
      <c r="G60" s="13">
        <f t="shared" si="7"/>
        <v>49.52369753518433</v>
      </c>
      <c r="H60" s="13">
        <f t="shared" si="7"/>
        <v>31.989183352245693</v>
      </c>
      <c r="I60" s="13">
        <f t="shared" si="7"/>
        <v>37.08512206264976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7678.735503179948</v>
      </c>
      <c r="N60" s="13">
        <f t="shared" si="7"/>
        <v>51.53977834460787</v>
      </c>
      <c r="O60" s="13">
        <f t="shared" si="7"/>
        <v>72.59028917303941</v>
      </c>
      <c r="P60" s="13">
        <f t="shared" si="7"/>
        <v>39.47310251065418</v>
      </c>
      <c r="Q60" s="13">
        <f t="shared" si="7"/>
        <v>54.83951513523989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57.416734809187666</v>
      </c>
      <c r="W60" s="13">
        <f t="shared" si="7"/>
        <v>72.4644415489105</v>
      </c>
      <c r="X60" s="13">
        <f t="shared" si="7"/>
        <v>0</v>
      </c>
      <c r="Y60" s="13">
        <f t="shared" si="7"/>
        <v>0</v>
      </c>
      <c r="Z60" s="14">
        <f t="shared" si="7"/>
        <v>72.55453415364069</v>
      </c>
    </row>
    <row r="61" spans="1:26" ht="13.5">
      <c r="A61" s="38" t="s">
        <v>106</v>
      </c>
      <c r="B61" s="12">
        <f t="shared" si="7"/>
        <v>4.629552456207941</v>
      </c>
      <c r="C61" s="12">
        <f t="shared" si="7"/>
        <v>0</v>
      </c>
      <c r="D61" s="3">
        <f t="shared" si="7"/>
        <v>101.08039931212713</v>
      </c>
      <c r="E61" s="13">
        <f t="shared" si="7"/>
        <v>101.08039931212713</v>
      </c>
      <c r="F61" s="13">
        <f t="shared" si="7"/>
        <v>68.85443953587348</v>
      </c>
      <c r="G61" s="13">
        <f t="shared" si="7"/>
        <v>87.75908831777585</v>
      </c>
      <c r="H61" s="13">
        <f t="shared" si="7"/>
        <v>105.0502780665209</v>
      </c>
      <c r="I61" s="13">
        <f t="shared" si="7"/>
        <v>84.65614598501222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104.60010947866911</v>
      </c>
      <c r="O61" s="13">
        <f t="shared" si="7"/>
        <v>157.57473881528347</v>
      </c>
      <c r="P61" s="13">
        <f t="shared" si="7"/>
        <v>105.55490945908043</v>
      </c>
      <c r="Q61" s="13">
        <f t="shared" si="7"/>
        <v>123.19167858597113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130.16854218930305</v>
      </c>
      <c r="W61" s="13">
        <f t="shared" si="7"/>
        <v>101.10029766986266</v>
      </c>
      <c r="X61" s="13">
        <f t="shared" si="7"/>
        <v>0</v>
      </c>
      <c r="Y61" s="13">
        <f t="shared" si="7"/>
        <v>0</v>
      </c>
      <c r="Z61" s="14">
        <f t="shared" si="7"/>
        <v>101.08039931212713</v>
      </c>
    </row>
    <row r="62" spans="1:26" ht="13.5">
      <c r="A62" s="38" t="s">
        <v>107</v>
      </c>
      <c r="B62" s="12">
        <f t="shared" si="7"/>
        <v>18.94504722583335</v>
      </c>
      <c r="C62" s="12">
        <f t="shared" si="7"/>
        <v>0</v>
      </c>
      <c r="D62" s="3">
        <f t="shared" si="7"/>
        <v>57.375239478248176</v>
      </c>
      <c r="E62" s="13">
        <f t="shared" si="7"/>
        <v>57.375239478248176</v>
      </c>
      <c r="F62" s="13">
        <f t="shared" si="7"/>
        <v>-363.9571402179937</v>
      </c>
      <c r="G62" s="13">
        <f t="shared" si="7"/>
        <v>3.9274963336506548</v>
      </c>
      <c r="H62" s="13">
        <f t="shared" si="7"/>
        <v>3.9274963336506548</v>
      </c>
      <c r="I62" s="13">
        <f t="shared" si="7"/>
        <v>9.123381960407768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20.130604088198506</v>
      </c>
      <c r="O62" s="13">
        <f t="shared" si="7"/>
        <v>44.78522607688137</v>
      </c>
      <c r="P62" s="13">
        <f t="shared" si="7"/>
        <v>8.001093054950225</v>
      </c>
      <c r="Q62" s="13">
        <f t="shared" si="7"/>
        <v>24.174391249742254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20.95655362188948</v>
      </c>
      <c r="W62" s="13">
        <f t="shared" si="7"/>
        <v>56.194623333438564</v>
      </c>
      <c r="X62" s="13">
        <f t="shared" si="7"/>
        <v>0</v>
      </c>
      <c r="Y62" s="13">
        <f t="shared" si="7"/>
        <v>0</v>
      </c>
      <c r="Z62" s="14">
        <f t="shared" si="7"/>
        <v>57.375239478248176</v>
      </c>
    </row>
    <row r="63" spans="1:26" ht="13.5">
      <c r="A63" s="38" t="s">
        <v>108</v>
      </c>
      <c r="B63" s="12">
        <f t="shared" si="7"/>
        <v>30.629455130562178</v>
      </c>
      <c r="C63" s="12">
        <f t="shared" si="7"/>
        <v>0</v>
      </c>
      <c r="D63" s="3">
        <f t="shared" si="7"/>
        <v>42.45484113434754</v>
      </c>
      <c r="E63" s="13">
        <f t="shared" si="7"/>
        <v>42.45484113434754</v>
      </c>
      <c r="F63" s="13">
        <f t="shared" si="7"/>
        <v>14.232591274468637</v>
      </c>
      <c r="G63" s="13">
        <f t="shared" si="7"/>
        <v>0</v>
      </c>
      <c r="H63" s="13">
        <f t="shared" si="7"/>
        <v>0</v>
      </c>
      <c r="I63" s="13">
        <f t="shared" si="7"/>
        <v>42.6977738234059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22.041134235403952</v>
      </c>
      <c r="O63" s="13">
        <f t="shared" si="7"/>
        <v>29.710068521142425</v>
      </c>
      <c r="P63" s="13">
        <f t="shared" si="7"/>
        <v>17.94291183314803</v>
      </c>
      <c r="Q63" s="13">
        <f t="shared" si="7"/>
        <v>23.1969245646145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34.28645069740155</v>
      </c>
      <c r="W63" s="13">
        <f t="shared" si="7"/>
        <v>41.98449679430734</v>
      </c>
      <c r="X63" s="13">
        <f t="shared" si="7"/>
        <v>0</v>
      </c>
      <c r="Y63" s="13">
        <f t="shared" si="7"/>
        <v>0</v>
      </c>
      <c r="Z63" s="14">
        <f t="shared" si="7"/>
        <v>42.45484113434754</v>
      </c>
    </row>
    <row r="64" spans="1:26" ht="13.5">
      <c r="A64" s="38" t="s">
        <v>109</v>
      </c>
      <c r="B64" s="12">
        <f t="shared" si="7"/>
        <v>30.824278213303348</v>
      </c>
      <c r="C64" s="12">
        <f t="shared" si="7"/>
        <v>0</v>
      </c>
      <c r="D64" s="3">
        <f t="shared" si="7"/>
        <v>39.5038287017283</v>
      </c>
      <c r="E64" s="13">
        <f t="shared" si="7"/>
        <v>39.5038287017283</v>
      </c>
      <c r="F64" s="13">
        <f t="shared" si="7"/>
        <v>14.575855495629533</v>
      </c>
      <c r="G64" s="13">
        <f t="shared" si="7"/>
        <v>10</v>
      </c>
      <c r="H64" s="13">
        <f t="shared" si="7"/>
        <v>10</v>
      </c>
      <c r="I64" s="13">
        <f t="shared" si="7"/>
        <v>11.525285165209844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23.281456135525584</v>
      </c>
      <c r="O64" s="13">
        <f t="shared" si="7"/>
        <v>30.003775994928045</v>
      </c>
      <c r="P64" s="13">
        <f t="shared" si="7"/>
        <v>16.227839043065046</v>
      </c>
      <c r="Q64" s="13">
        <f t="shared" si="7"/>
        <v>23.12616055366153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21.155031935337732</v>
      </c>
      <c r="W64" s="13">
        <f t="shared" si="7"/>
        <v>40.14758127293054</v>
      </c>
      <c r="X64" s="13">
        <f t="shared" si="7"/>
        <v>0</v>
      </c>
      <c r="Y64" s="13">
        <f t="shared" si="7"/>
        <v>0</v>
      </c>
      <c r="Z64" s="14">
        <f t="shared" si="7"/>
        <v>39.5038287017283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99.99704110000856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112</v>
      </c>
      <c r="B67" s="23">
        <v>53014933</v>
      </c>
      <c r="C67" s="23"/>
      <c r="D67" s="24">
        <v>40420386</v>
      </c>
      <c r="E67" s="25">
        <v>40420386</v>
      </c>
      <c r="F67" s="25">
        <v>7899621</v>
      </c>
      <c r="G67" s="25">
        <v>2147054</v>
      </c>
      <c r="H67" s="25">
        <v>4941785</v>
      </c>
      <c r="I67" s="25">
        <v>14988460</v>
      </c>
      <c r="J67" s="25">
        <v>202907</v>
      </c>
      <c r="K67" s="25"/>
      <c r="L67" s="25"/>
      <c r="M67" s="25">
        <v>202907</v>
      </c>
      <c r="N67" s="25">
        <v>4920838</v>
      </c>
      <c r="O67" s="25">
        <v>4771160</v>
      </c>
      <c r="P67" s="25">
        <v>4542427</v>
      </c>
      <c r="Q67" s="25">
        <v>14234425</v>
      </c>
      <c r="R67" s="25"/>
      <c r="S67" s="25"/>
      <c r="T67" s="25"/>
      <c r="U67" s="25"/>
      <c r="V67" s="25">
        <v>29425792</v>
      </c>
      <c r="W67" s="25">
        <v>25279938</v>
      </c>
      <c r="X67" s="25"/>
      <c r="Y67" s="24"/>
      <c r="Z67" s="26">
        <v>40420386</v>
      </c>
    </row>
    <row r="68" spans="1:26" ht="13.5" hidden="1">
      <c r="A68" s="36" t="s">
        <v>31</v>
      </c>
      <c r="B68" s="18">
        <v>4537592</v>
      </c>
      <c r="C68" s="18"/>
      <c r="D68" s="19">
        <v>4903597</v>
      </c>
      <c r="E68" s="20">
        <v>4903597</v>
      </c>
      <c r="F68" s="20">
        <v>2962960</v>
      </c>
      <c r="G68" s="20"/>
      <c r="H68" s="20">
        <v>148997</v>
      </c>
      <c r="I68" s="20">
        <v>3111957</v>
      </c>
      <c r="J68" s="20">
        <v>176177</v>
      </c>
      <c r="K68" s="20"/>
      <c r="L68" s="20"/>
      <c r="M68" s="20">
        <v>176177</v>
      </c>
      <c r="N68" s="20">
        <v>1970</v>
      </c>
      <c r="O68" s="20">
        <v>4537</v>
      </c>
      <c r="P68" s="20">
        <v>10161</v>
      </c>
      <c r="Q68" s="20">
        <v>16668</v>
      </c>
      <c r="R68" s="20"/>
      <c r="S68" s="20"/>
      <c r="T68" s="20"/>
      <c r="U68" s="20"/>
      <c r="V68" s="20">
        <v>3304802</v>
      </c>
      <c r="W68" s="20">
        <v>3677697</v>
      </c>
      <c r="X68" s="20"/>
      <c r="Y68" s="19"/>
      <c r="Z68" s="22">
        <v>4903597</v>
      </c>
    </row>
    <row r="69" spans="1:26" ht="13.5" hidden="1">
      <c r="A69" s="37" t="s">
        <v>32</v>
      </c>
      <c r="B69" s="18">
        <v>38338438</v>
      </c>
      <c r="C69" s="18"/>
      <c r="D69" s="19">
        <v>25446072</v>
      </c>
      <c r="E69" s="20">
        <v>25446072</v>
      </c>
      <c r="F69" s="20">
        <v>3258812</v>
      </c>
      <c r="G69" s="20">
        <v>2117562</v>
      </c>
      <c r="H69" s="20">
        <v>3278280</v>
      </c>
      <c r="I69" s="20">
        <v>8654654</v>
      </c>
      <c r="J69" s="20">
        <v>26730</v>
      </c>
      <c r="K69" s="20"/>
      <c r="L69" s="20"/>
      <c r="M69" s="20">
        <v>26730</v>
      </c>
      <c r="N69" s="20">
        <v>3785967</v>
      </c>
      <c r="O69" s="20">
        <v>3617488</v>
      </c>
      <c r="P69" s="20">
        <v>3365816</v>
      </c>
      <c r="Q69" s="20">
        <v>10769271</v>
      </c>
      <c r="R69" s="20"/>
      <c r="S69" s="20"/>
      <c r="T69" s="20"/>
      <c r="U69" s="20"/>
      <c r="V69" s="20">
        <v>19450655</v>
      </c>
      <c r="W69" s="20">
        <v>19084563</v>
      </c>
      <c r="X69" s="20"/>
      <c r="Y69" s="19"/>
      <c r="Z69" s="22">
        <v>25446072</v>
      </c>
    </row>
    <row r="70" spans="1:26" ht="13.5" hidden="1">
      <c r="A70" s="38" t="s">
        <v>106</v>
      </c>
      <c r="B70" s="18">
        <v>14109636</v>
      </c>
      <c r="C70" s="18"/>
      <c r="D70" s="19">
        <v>12768057</v>
      </c>
      <c r="E70" s="20">
        <v>12768057</v>
      </c>
      <c r="F70" s="20">
        <v>1106681</v>
      </c>
      <c r="G70" s="20">
        <v>868285</v>
      </c>
      <c r="H70" s="20">
        <v>725366</v>
      </c>
      <c r="I70" s="20">
        <v>2700332</v>
      </c>
      <c r="J70" s="20"/>
      <c r="K70" s="20"/>
      <c r="L70" s="20"/>
      <c r="M70" s="20"/>
      <c r="N70" s="20">
        <v>1346381</v>
      </c>
      <c r="O70" s="20">
        <v>1177902</v>
      </c>
      <c r="P70" s="20">
        <v>877062</v>
      </c>
      <c r="Q70" s="20">
        <v>3401345</v>
      </c>
      <c r="R70" s="20"/>
      <c r="S70" s="20"/>
      <c r="T70" s="20"/>
      <c r="U70" s="20"/>
      <c r="V70" s="20">
        <v>6101677</v>
      </c>
      <c r="W70" s="20">
        <v>9576045</v>
      </c>
      <c r="X70" s="20"/>
      <c r="Y70" s="19"/>
      <c r="Z70" s="22">
        <v>12768057</v>
      </c>
    </row>
    <row r="71" spans="1:26" ht="13.5" hidden="1">
      <c r="A71" s="38" t="s">
        <v>107</v>
      </c>
      <c r="B71" s="18">
        <v>2955374</v>
      </c>
      <c r="C71" s="18"/>
      <c r="D71" s="19">
        <v>2027324</v>
      </c>
      <c r="E71" s="20">
        <v>2027324</v>
      </c>
      <c r="F71" s="20">
        <v>-10826</v>
      </c>
      <c r="G71" s="20">
        <v>388670</v>
      </c>
      <c r="H71" s="20">
        <v>388670</v>
      </c>
      <c r="I71" s="20">
        <v>766514</v>
      </c>
      <c r="J71" s="20"/>
      <c r="K71" s="20"/>
      <c r="L71" s="20"/>
      <c r="M71" s="20"/>
      <c r="N71" s="20">
        <v>282227</v>
      </c>
      <c r="O71" s="20">
        <v>282227</v>
      </c>
      <c r="P71" s="20">
        <v>289098</v>
      </c>
      <c r="Q71" s="20">
        <v>853552</v>
      </c>
      <c r="R71" s="20"/>
      <c r="S71" s="20"/>
      <c r="T71" s="20"/>
      <c r="U71" s="20"/>
      <c r="V71" s="20">
        <v>1620066</v>
      </c>
      <c r="W71" s="20">
        <v>1520496</v>
      </c>
      <c r="X71" s="20"/>
      <c r="Y71" s="19"/>
      <c r="Z71" s="22">
        <v>2027324</v>
      </c>
    </row>
    <row r="72" spans="1:26" ht="13.5" hidden="1">
      <c r="A72" s="38" t="s">
        <v>108</v>
      </c>
      <c r="B72" s="18">
        <v>12795781</v>
      </c>
      <c r="C72" s="18"/>
      <c r="D72" s="19">
        <v>6291511</v>
      </c>
      <c r="E72" s="20">
        <v>6291511</v>
      </c>
      <c r="F72" s="20">
        <v>1302637</v>
      </c>
      <c r="G72" s="20"/>
      <c r="H72" s="20"/>
      <c r="I72" s="20">
        <v>1302637</v>
      </c>
      <c r="J72" s="20"/>
      <c r="K72" s="20"/>
      <c r="L72" s="20"/>
      <c r="M72" s="20"/>
      <c r="N72" s="20">
        <v>1299307</v>
      </c>
      <c r="O72" s="20">
        <v>1299307</v>
      </c>
      <c r="P72" s="20">
        <v>1324863</v>
      </c>
      <c r="Q72" s="20">
        <v>3923477</v>
      </c>
      <c r="R72" s="20"/>
      <c r="S72" s="20"/>
      <c r="T72" s="20"/>
      <c r="U72" s="20"/>
      <c r="V72" s="20">
        <v>5226114</v>
      </c>
      <c r="W72" s="20">
        <v>4718637</v>
      </c>
      <c r="X72" s="20"/>
      <c r="Y72" s="19"/>
      <c r="Z72" s="22">
        <v>6291511</v>
      </c>
    </row>
    <row r="73" spans="1:26" ht="13.5" hidden="1">
      <c r="A73" s="38" t="s">
        <v>109</v>
      </c>
      <c r="B73" s="18">
        <v>8476604</v>
      </c>
      <c r="C73" s="18"/>
      <c r="D73" s="19">
        <v>4359180</v>
      </c>
      <c r="E73" s="20">
        <v>4359180</v>
      </c>
      <c r="F73" s="20">
        <v>860320</v>
      </c>
      <c r="G73" s="20">
        <v>860320</v>
      </c>
      <c r="H73" s="20">
        <v>860320</v>
      </c>
      <c r="I73" s="20">
        <v>2580960</v>
      </c>
      <c r="J73" s="20"/>
      <c r="K73" s="20"/>
      <c r="L73" s="20"/>
      <c r="M73" s="20"/>
      <c r="N73" s="20">
        <v>858052</v>
      </c>
      <c r="O73" s="20">
        <v>858052</v>
      </c>
      <c r="P73" s="20">
        <v>874793</v>
      </c>
      <c r="Q73" s="20">
        <v>2590897</v>
      </c>
      <c r="R73" s="20"/>
      <c r="S73" s="20"/>
      <c r="T73" s="20"/>
      <c r="U73" s="20"/>
      <c r="V73" s="20">
        <v>5171857</v>
      </c>
      <c r="W73" s="20">
        <v>3269385</v>
      </c>
      <c r="X73" s="20"/>
      <c r="Y73" s="19"/>
      <c r="Z73" s="22">
        <v>4359180</v>
      </c>
    </row>
    <row r="74" spans="1:26" ht="13.5" hidden="1">
      <c r="A74" s="38" t="s">
        <v>110</v>
      </c>
      <c r="B74" s="18">
        <v>1043</v>
      </c>
      <c r="C74" s="18"/>
      <c r="D74" s="19"/>
      <c r="E74" s="20"/>
      <c r="F74" s="20"/>
      <c r="G74" s="20">
        <v>287</v>
      </c>
      <c r="H74" s="20">
        <v>1303924</v>
      </c>
      <c r="I74" s="20">
        <v>1304211</v>
      </c>
      <c r="J74" s="20">
        <v>26730</v>
      </c>
      <c r="K74" s="20"/>
      <c r="L74" s="20"/>
      <c r="M74" s="20">
        <v>26730</v>
      </c>
      <c r="N74" s="20"/>
      <c r="O74" s="20"/>
      <c r="P74" s="20"/>
      <c r="Q74" s="20"/>
      <c r="R74" s="20"/>
      <c r="S74" s="20"/>
      <c r="T74" s="20"/>
      <c r="U74" s="20"/>
      <c r="V74" s="20">
        <v>1330941</v>
      </c>
      <c r="W74" s="20"/>
      <c r="X74" s="20"/>
      <c r="Y74" s="19"/>
      <c r="Z74" s="22"/>
    </row>
    <row r="75" spans="1:26" ht="13.5" hidden="1">
      <c r="A75" s="39" t="s">
        <v>111</v>
      </c>
      <c r="B75" s="27">
        <v>10138903</v>
      </c>
      <c r="C75" s="27"/>
      <c r="D75" s="28">
        <v>10070717</v>
      </c>
      <c r="E75" s="29">
        <v>10070717</v>
      </c>
      <c r="F75" s="29">
        <v>1677849</v>
      </c>
      <c r="G75" s="29">
        <v>29492</v>
      </c>
      <c r="H75" s="29">
        <v>1514508</v>
      </c>
      <c r="I75" s="29">
        <v>3221849</v>
      </c>
      <c r="J75" s="29"/>
      <c r="K75" s="29"/>
      <c r="L75" s="29"/>
      <c r="M75" s="29"/>
      <c r="N75" s="29">
        <v>1132901</v>
      </c>
      <c r="O75" s="29">
        <v>1149135</v>
      </c>
      <c r="P75" s="29">
        <v>1166450</v>
      </c>
      <c r="Q75" s="29">
        <v>3448486</v>
      </c>
      <c r="R75" s="29"/>
      <c r="S75" s="29"/>
      <c r="T75" s="29"/>
      <c r="U75" s="29"/>
      <c r="V75" s="29">
        <v>6670335</v>
      </c>
      <c r="W75" s="29">
        <v>2517678</v>
      </c>
      <c r="X75" s="29"/>
      <c r="Y75" s="28"/>
      <c r="Z75" s="30">
        <v>10070717</v>
      </c>
    </row>
    <row r="76" spans="1:26" ht="13.5" hidden="1">
      <c r="A76" s="41" t="s">
        <v>113</v>
      </c>
      <c r="B76" s="31">
        <v>19470218</v>
      </c>
      <c r="C76" s="31"/>
      <c r="D76" s="32">
        <v>22072045</v>
      </c>
      <c r="E76" s="33">
        <v>22072045</v>
      </c>
      <c r="F76" s="33">
        <v>1207171</v>
      </c>
      <c r="G76" s="33">
        <v>1064222</v>
      </c>
      <c r="H76" s="33">
        <v>1143667</v>
      </c>
      <c r="I76" s="33">
        <v>3415060</v>
      </c>
      <c r="J76" s="33"/>
      <c r="K76" s="33">
        <v>677580</v>
      </c>
      <c r="L76" s="33">
        <v>1749111</v>
      </c>
      <c r="M76" s="33">
        <v>2426691</v>
      </c>
      <c r="N76" s="33">
        <v>2146679</v>
      </c>
      <c r="O76" s="33">
        <v>2949203</v>
      </c>
      <c r="P76" s="33">
        <v>1519395</v>
      </c>
      <c r="Q76" s="33">
        <v>6615277</v>
      </c>
      <c r="R76" s="33"/>
      <c r="S76" s="33"/>
      <c r="T76" s="33"/>
      <c r="U76" s="33"/>
      <c r="V76" s="33">
        <v>12457028</v>
      </c>
      <c r="W76" s="33">
        <v>16581573</v>
      </c>
      <c r="X76" s="33"/>
      <c r="Y76" s="32"/>
      <c r="Z76" s="34">
        <v>22072045</v>
      </c>
    </row>
    <row r="77" spans="1:26" ht="13.5" hidden="1">
      <c r="A77" s="36" t="s">
        <v>31</v>
      </c>
      <c r="B77" s="18">
        <v>1586375</v>
      </c>
      <c r="C77" s="18"/>
      <c r="D77" s="19">
        <v>3609766</v>
      </c>
      <c r="E77" s="20">
        <v>3609766</v>
      </c>
      <c r="F77" s="20">
        <v>94972</v>
      </c>
      <c r="G77" s="20">
        <v>15527</v>
      </c>
      <c r="H77" s="20">
        <v>94972</v>
      </c>
      <c r="I77" s="20">
        <v>205471</v>
      </c>
      <c r="J77" s="20"/>
      <c r="K77" s="20">
        <v>152662</v>
      </c>
      <c r="L77" s="20">
        <v>221503</v>
      </c>
      <c r="M77" s="20">
        <v>374165</v>
      </c>
      <c r="N77" s="20">
        <v>195400</v>
      </c>
      <c r="O77" s="20">
        <v>323258</v>
      </c>
      <c r="P77" s="20">
        <v>190803</v>
      </c>
      <c r="Q77" s="20">
        <v>709461</v>
      </c>
      <c r="R77" s="20"/>
      <c r="S77" s="20"/>
      <c r="T77" s="20"/>
      <c r="U77" s="20"/>
      <c r="V77" s="20">
        <v>1289097</v>
      </c>
      <c r="W77" s="20">
        <v>2752051</v>
      </c>
      <c r="X77" s="20"/>
      <c r="Y77" s="19"/>
      <c r="Z77" s="22">
        <v>3609766</v>
      </c>
    </row>
    <row r="78" spans="1:26" ht="13.5" hidden="1">
      <c r="A78" s="37" t="s">
        <v>32</v>
      </c>
      <c r="B78" s="18">
        <v>7745240</v>
      </c>
      <c r="C78" s="18"/>
      <c r="D78" s="19">
        <v>18462279</v>
      </c>
      <c r="E78" s="20">
        <v>18462279</v>
      </c>
      <c r="F78" s="20">
        <v>1112199</v>
      </c>
      <c r="G78" s="20">
        <v>1048695</v>
      </c>
      <c r="H78" s="20">
        <v>1048695</v>
      </c>
      <c r="I78" s="20">
        <v>3209589</v>
      </c>
      <c r="J78" s="20"/>
      <c r="K78" s="20">
        <v>524918</v>
      </c>
      <c r="L78" s="20">
        <v>1527608</v>
      </c>
      <c r="M78" s="20">
        <v>2052526</v>
      </c>
      <c r="N78" s="20">
        <v>1951279</v>
      </c>
      <c r="O78" s="20">
        <v>2625945</v>
      </c>
      <c r="P78" s="20">
        <v>1328592</v>
      </c>
      <c r="Q78" s="20">
        <v>5905816</v>
      </c>
      <c r="R78" s="20"/>
      <c r="S78" s="20"/>
      <c r="T78" s="20"/>
      <c r="U78" s="20"/>
      <c r="V78" s="20">
        <v>11167931</v>
      </c>
      <c r="W78" s="20">
        <v>13829522</v>
      </c>
      <c r="X78" s="20"/>
      <c r="Y78" s="19"/>
      <c r="Z78" s="22">
        <v>18462279</v>
      </c>
    </row>
    <row r="79" spans="1:26" ht="13.5" hidden="1">
      <c r="A79" s="38" t="s">
        <v>106</v>
      </c>
      <c r="B79" s="18">
        <v>653213</v>
      </c>
      <c r="C79" s="18"/>
      <c r="D79" s="19">
        <v>12906003</v>
      </c>
      <c r="E79" s="20">
        <v>12906003</v>
      </c>
      <c r="F79" s="20">
        <v>761999</v>
      </c>
      <c r="G79" s="20">
        <v>761999</v>
      </c>
      <c r="H79" s="20">
        <v>761999</v>
      </c>
      <c r="I79" s="20">
        <v>2285997</v>
      </c>
      <c r="J79" s="20"/>
      <c r="K79" s="20">
        <v>377184</v>
      </c>
      <c r="L79" s="20">
        <v>1089109</v>
      </c>
      <c r="M79" s="20">
        <v>1466293</v>
      </c>
      <c r="N79" s="20">
        <v>1408316</v>
      </c>
      <c r="O79" s="20">
        <v>1856076</v>
      </c>
      <c r="P79" s="20">
        <v>925782</v>
      </c>
      <c r="Q79" s="20">
        <v>4190174</v>
      </c>
      <c r="R79" s="20"/>
      <c r="S79" s="20"/>
      <c r="T79" s="20"/>
      <c r="U79" s="20"/>
      <c r="V79" s="20">
        <v>7942464</v>
      </c>
      <c r="W79" s="20">
        <v>9681410</v>
      </c>
      <c r="X79" s="20"/>
      <c r="Y79" s="19"/>
      <c r="Z79" s="22">
        <v>12906003</v>
      </c>
    </row>
    <row r="80" spans="1:26" ht="13.5" hidden="1">
      <c r="A80" s="38" t="s">
        <v>107</v>
      </c>
      <c r="B80" s="18">
        <v>559897</v>
      </c>
      <c r="C80" s="18"/>
      <c r="D80" s="19">
        <v>1163182</v>
      </c>
      <c r="E80" s="20">
        <v>1163182</v>
      </c>
      <c r="F80" s="20">
        <v>39402</v>
      </c>
      <c r="G80" s="20">
        <v>15265</v>
      </c>
      <c r="H80" s="20">
        <v>15265</v>
      </c>
      <c r="I80" s="20">
        <v>69932</v>
      </c>
      <c r="J80" s="20"/>
      <c r="K80" s="20">
        <v>19684</v>
      </c>
      <c r="L80" s="20">
        <v>43553</v>
      </c>
      <c r="M80" s="20">
        <v>63237</v>
      </c>
      <c r="N80" s="20">
        <v>56814</v>
      </c>
      <c r="O80" s="20">
        <v>126396</v>
      </c>
      <c r="P80" s="20">
        <v>23131</v>
      </c>
      <c r="Q80" s="20">
        <v>206341</v>
      </c>
      <c r="R80" s="20"/>
      <c r="S80" s="20"/>
      <c r="T80" s="20"/>
      <c r="U80" s="20"/>
      <c r="V80" s="20">
        <v>339510</v>
      </c>
      <c r="W80" s="20">
        <v>854437</v>
      </c>
      <c r="X80" s="20"/>
      <c r="Y80" s="19"/>
      <c r="Z80" s="22">
        <v>1163182</v>
      </c>
    </row>
    <row r="81" spans="1:26" ht="13.5" hidden="1">
      <c r="A81" s="38" t="s">
        <v>108</v>
      </c>
      <c r="B81" s="18">
        <v>3919278</v>
      </c>
      <c r="C81" s="18"/>
      <c r="D81" s="19">
        <v>2671051</v>
      </c>
      <c r="E81" s="20">
        <v>2671051</v>
      </c>
      <c r="F81" s="20">
        <v>185399</v>
      </c>
      <c r="G81" s="20">
        <v>185399</v>
      </c>
      <c r="H81" s="20">
        <v>185399</v>
      </c>
      <c r="I81" s="20">
        <v>556197</v>
      </c>
      <c r="J81" s="20"/>
      <c r="K81" s="20">
        <v>81050</v>
      </c>
      <c r="L81" s="20">
        <v>244476</v>
      </c>
      <c r="M81" s="20">
        <v>325526</v>
      </c>
      <c r="N81" s="20">
        <v>286382</v>
      </c>
      <c r="O81" s="20">
        <v>386025</v>
      </c>
      <c r="P81" s="20">
        <v>237719</v>
      </c>
      <c r="Q81" s="20">
        <v>910126</v>
      </c>
      <c r="R81" s="20"/>
      <c r="S81" s="20"/>
      <c r="T81" s="20"/>
      <c r="U81" s="20"/>
      <c r="V81" s="20">
        <v>1791849</v>
      </c>
      <c r="W81" s="20">
        <v>1981096</v>
      </c>
      <c r="X81" s="20"/>
      <c r="Y81" s="19"/>
      <c r="Z81" s="22">
        <v>2671051</v>
      </c>
    </row>
    <row r="82" spans="1:26" ht="13.5" hidden="1">
      <c r="A82" s="38" t="s">
        <v>109</v>
      </c>
      <c r="B82" s="18">
        <v>2612852</v>
      </c>
      <c r="C82" s="18"/>
      <c r="D82" s="19">
        <v>1722043</v>
      </c>
      <c r="E82" s="20">
        <v>1722043</v>
      </c>
      <c r="F82" s="20">
        <v>125399</v>
      </c>
      <c r="G82" s="20">
        <v>86032</v>
      </c>
      <c r="H82" s="20">
        <v>86032</v>
      </c>
      <c r="I82" s="20">
        <v>297463</v>
      </c>
      <c r="J82" s="20"/>
      <c r="K82" s="20">
        <v>47000</v>
      </c>
      <c r="L82" s="20">
        <v>150470</v>
      </c>
      <c r="M82" s="20">
        <v>197470</v>
      </c>
      <c r="N82" s="20">
        <v>199767</v>
      </c>
      <c r="O82" s="20">
        <v>257448</v>
      </c>
      <c r="P82" s="20">
        <v>141960</v>
      </c>
      <c r="Q82" s="20">
        <v>599175</v>
      </c>
      <c r="R82" s="20"/>
      <c r="S82" s="20"/>
      <c r="T82" s="20"/>
      <c r="U82" s="20"/>
      <c r="V82" s="20">
        <v>1094108</v>
      </c>
      <c r="W82" s="20">
        <v>1312579</v>
      </c>
      <c r="X82" s="20"/>
      <c r="Y82" s="19"/>
      <c r="Z82" s="22">
        <v>1722043</v>
      </c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>
        <v>10138603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15853885</v>
      </c>
      <c r="C5" s="18">
        <v>0</v>
      </c>
      <c r="D5" s="58">
        <v>17000000</v>
      </c>
      <c r="E5" s="59">
        <v>17000000</v>
      </c>
      <c r="F5" s="59">
        <v>10500000</v>
      </c>
      <c r="G5" s="59">
        <v>522692</v>
      </c>
      <c r="H5" s="59">
        <v>493042</v>
      </c>
      <c r="I5" s="59">
        <v>11515734</v>
      </c>
      <c r="J5" s="59">
        <v>23807</v>
      </c>
      <c r="K5" s="59">
        <v>23807</v>
      </c>
      <c r="L5" s="59">
        <v>23807</v>
      </c>
      <c r="M5" s="59">
        <v>71421</v>
      </c>
      <c r="N5" s="59">
        <v>682579</v>
      </c>
      <c r="O5" s="59">
        <v>23807</v>
      </c>
      <c r="P5" s="59">
        <v>681608</v>
      </c>
      <c r="Q5" s="59">
        <v>1387994</v>
      </c>
      <c r="R5" s="59">
        <v>0</v>
      </c>
      <c r="S5" s="59">
        <v>0</v>
      </c>
      <c r="T5" s="59">
        <v>0</v>
      </c>
      <c r="U5" s="59">
        <v>0</v>
      </c>
      <c r="V5" s="59">
        <v>12975149</v>
      </c>
      <c r="W5" s="59">
        <v>12750003</v>
      </c>
      <c r="X5" s="59">
        <v>225146</v>
      </c>
      <c r="Y5" s="60">
        <v>1.77</v>
      </c>
      <c r="Z5" s="61">
        <v>17000000</v>
      </c>
    </row>
    <row r="6" spans="1:26" ht="13.5">
      <c r="A6" s="57" t="s">
        <v>32</v>
      </c>
      <c r="B6" s="18">
        <v>48518267</v>
      </c>
      <c r="C6" s="18">
        <v>0</v>
      </c>
      <c r="D6" s="58">
        <v>53227175</v>
      </c>
      <c r="E6" s="59">
        <v>53227000</v>
      </c>
      <c r="F6" s="59">
        <v>3534822</v>
      </c>
      <c r="G6" s="59">
        <v>4374406</v>
      </c>
      <c r="H6" s="59">
        <v>4717600</v>
      </c>
      <c r="I6" s="59">
        <v>12626828</v>
      </c>
      <c r="J6" s="59">
        <v>3094678</v>
      </c>
      <c r="K6" s="59">
        <v>3094678</v>
      </c>
      <c r="L6" s="59">
        <v>3094678</v>
      </c>
      <c r="M6" s="59">
        <v>9284034</v>
      </c>
      <c r="N6" s="59">
        <v>3910487</v>
      </c>
      <c r="O6" s="59">
        <v>3532324</v>
      </c>
      <c r="P6" s="59">
        <v>3623569</v>
      </c>
      <c r="Q6" s="59">
        <v>11066380</v>
      </c>
      <c r="R6" s="59">
        <v>0</v>
      </c>
      <c r="S6" s="59">
        <v>0</v>
      </c>
      <c r="T6" s="59">
        <v>0</v>
      </c>
      <c r="U6" s="59">
        <v>0</v>
      </c>
      <c r="V6" s="59">
        <v>32977242</v>
      </c>
      <c r="W6" s="59">
        <v>39920940</v>
      </c>
      <c r="X6" s="59">
        <v>-6943698</v>
      </c>
      <c r="Y6" s="60">
        <v>-17.39</v>
      </c>
      <c r="Z6" s="61">
        <v>53227000</v>
      </c>
    </row>
    <row r="7" spans="1:26" ht="13.5">
      <c r="A7" s="57" t="s">
        <v>33</v>
      </c>
      <c r="B7" s="18">
        <v>619836</v>
      </c>
      <c r="C7" s="18">
        <v>0</v>
      </c>
      <c r="D7" s="58">
        <v>500000</v>
      </c>
      <c r="E7" s="59">
        <v>500000</v>
      </c>
      <c r="F7" s="59">
        <v>0</v>
      </c>
      <c r="G7" s="59">
        <v>40784</v>
      </c>
      <c r="H7" s="59">
        <v>15820</v>
      </c>
      <c r="I7" s="59">
        <v>56604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56604</v>
      </c>
      <c r="W7" s="59">
        <v>375003</v>
      </c>
      <c r="X7" s="59">
        <v>-318399</v>
      </c>
      <c r="Y7" s="60">
        <v>-84.91</v>
      </c>
      <c r="Z7" s="61">
        <v>500000</v>
      </c>
    </row>
    <row r="8" spans="1:26" ht="13.5">
      <c r="A8" s="57" t="s">
        <v>34</v>
      </c>
      <c r="B8" s="18">
        <v>62527600</v>
      </c>
      <c r="C8" s="18">
        <v>0</v>
      </c>
      <c r="D8" s="58">
        <v>62602000</v>
      </c>
      <c r="E8" s="59">
        <v>62602000</v>
      </c>
      <c r="F8" s="59">
        <v>26777000</v>
      </c>
      <c r="G8" s="59">
        <v>1825000</v>
      </c>
      <c r="H8" s="59">
        <v>0</v>
      </c>
      <c r="I8" s="59">
        <v>28602000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28602000</v>
      </c>
      <c r="W8" s="59">
        <v>46951497</v>
      </c>
      <c r="X8" s="59">
        <v>-18349497</v>
      </c>
      <c r="Y8" s="60">
        <v>-39.08</v>
      </c>
      <c r="Z8" s="61">
        <v>62602000</v>
      </c>
    </row>
    <row r="9" spans="1:26" ht="13.5">
      <c r="A9" s="57" t="s">
        <v>35</v>
      </c>
      <c r="B9" s="18">
        <v>2916459</v>
      </c>
      <c r="C9" s="18">
        <v>0</v>
      </c>
      <c r="D9" s="58">
        <v>8068475</v>
      </c>
      <c r="E9" s="59">
        <v>8092250</v>
      </c>
      <c r="F9" s="59">
        <v>1243170</v>
      </c>
      <c r="G9" s="59">
        <v>164329</v>
      </c>
      <c r="H9" s="59">
        <v>623388</v>
      </c>
      <c r="I9" s="59">
        <v>2030887</v>
      </c>
      <c r="J9" s="59">
        <v>249787</v>
      </c>
      <c r="K9" s="59">
        <v>249787</v>
      </c>
      <c r="L9" s="59">
        <v>249787</v>
      </c>
      <c r="M9" s="59">
        <v>749361</v>
      </c>
      <c r="N9" s="59">
        <v>249787</v>
      </c>
      <c r="O9" s="59">
        <v>249787</v>
      </c>
      <c r="P9" s="59">
        <v>100625</v>
      </c>
      <c r="Q9" s="59">
        <v>600199</v>
      </c>
      <c r="R9" s="59">
        <v>0</v>
      </c>
      <c r="S9" s="59">
        <v>0</v>
      </c>
      <c r="T9" s="59">
        <v>0</v>
      </c>
      <c r="U9" s="59">
        <v>0</v>
      </c>
      <c r="V9" s="59">
        <v>3380447</v>
      </c>
      <c r="W9" s="59">
        <v>6050079</v>
      </c>
      <c r="X9" s="59">
        <v>-2669632</v>
      </c>
      <c r="Y9" s="60">
        <v>-44.13</v>
      </c>
      <c r="Z9" s="61">
        <v>8092250</v>
      </c>
    </row>
    <row r="10" spans="1:26" ht="25.5">
      <c r="A10" s="62" t="s">
        <v>98</v>
      </c>
      <c r="B10" s="63">
        <f>SUM(B5:B9)</f>
        <v>130436047</v>
      </c>
      <c r="C10" s="63">
        <f>SUM(C5:C9)</f>
        <v>0</v>
      </c>
      <c r="D10" s="64">
        <f aca="true" t="shared" si="0" ref="D10:Z10">SUM(D5:D9)</f>
        <v>141397650</v>
      </c>
      <c r="E10" s="65">
        <f t="shared" si="0"/>
        <v>141421250</v>
      </c>
      <c r="F10" s="65">
        <f t="shared" si="0"/>
        <v>42054992</v>
      </c>
      <c r="G10" s="65">
        <f t="shared" si="0"/>
        <v>6927211</v>
      </c>
      <c r="H10" s="65">
        <f t="shared" si="0"/>
        <v>5849850</v>
      </c>
      <c r="I10" s="65">
        <f t="shared" si="0"/>
        <v>54832053</v>
      </c>
      <c r="J10" s="65">
        <f t="shared" si="0"/>
        <v>3368272</v>
      </c>
      <c r="K10" s="65">
        <f t="shared" si="0"/>
        <v>3368272</v>
      </c>
      <c r="L10" s="65">
        <f t="shared" si="0"/>
        <v>3368272</v>
      </c>
      <c r="M10" s="65">
        <f t="shared" si="0"/>
        <v>10104816</v>
      </c>
      <c r="N10" s="65">
        <f t="shared" si="0"/>
        <v>4842853</v>
      </c>
      <c r="O10" s="65">
        <f t="shared" si="0"/>
        <v>3805918</v>
      </c>
      <c r="P10" s="65">
        <f t="shared" si="0"/>
        <v>4405802</v>
      </c>
      <c r="Q10" s="65">
        <f t="shared" si="0"/>
        <v>13054573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77991442</v>
      </c>
      <c r="W10" s="65">
        <f t="shared" si="0"/>
        <v>106047522</v>
      </c>
      <c r="X10" s="65">
        <f t="shared" si="0"/>
        <v>-28056080</v>
      </c>
      <c r="Y10" s="66">
        <f>+IF(W10&lt;&gt;0,(X10/W10)*100,0)</f>
        <v>-26.456139163723225</v>
      </c>
      <c r="Z10" s="67">
        <f t="shared" si="0"/>
        <v>141421250</v>
      </c>
    </row>
    <row r="11" spans="1:26" ht="13.5">
      <c r="A11" s="57" t="s">
        <v>36</v>
      </c>
      <c r="B11" s="18">
        <v>58384699</v>
      </c>
      <c r="C11" s="18">
        <v>0</v>
      </c>
      <c r="D11" s="58">
        <v>59122346</v>
      </c>
      <c r="E11" s="59">
        <v>59620326</v>
      </c>
      <c r="F11" s="59">
        <v>4798035</v>
      </c>
      <c r="G11" s="59">
        <v>4862552</v>
      </c>
      <c r="H11" s="59">
        <v>5035053</v>
      </c>
      <c r="I11" s="59">
        <v>14695640</v>
      </c>
      <c r="J11" s="59">
        <v>4867364</v>
      </c>
      <c r="K11" s="59">
        <v>4867364</v>
      </c>
      <c r="L11" s="59">
        <v>4867364</v>
      </c>
      <c r="M11" s="59">
        <v>14602092</v>
      </c>
      <c r="N11" s="59">
        <v>4867364</v>
      </c>
      <c r="O11" s="59">
        <v>4867364</v>
      </c>
      <c r="P11" s="59">
        <v>4845237</v>
      </c>
      <c r="Q11" s="59">
        <v>14579965</v>
      </c>
      <c r="R11" s="59">
        <v>0</v>
      </c>
      <c r="S11" s="59">
        <v>0</v>
      </c>
      <c r="T11" s="59">
        <v>0</v>
      </c>
      <c r="U11" s="59">
        <v>0</v>
      </c>
      <c r="V11" s="59">
        <v>43877697</v>
      </c>
      <c r="W11" s="59">
        <v>44341722</v>
      </c>
      <c r="X11" s="59">
        <v>-464025</v>
      </c>
      <c r="Y11" s="60">
        <v>-1.05</v>
      </c>
      <c r="Z11" s="61">
        <v>59620326</v>
      </c>
    </row>
    <row r="12" spans="1:26" ht="13.5">
      <c r="A12" s="57" t="s">
        <v>37</v>
      </c>
      <c r="B12" s="18">
        <v>4782759</v>
      </c>
      <c r="C12" s="18">
        <v>0</v>
      </c>
      <c r="D12" s="58">
        <v>6135000</v>
      </c>
      <c r="E12" s="59">
        <v>6135000</v>
      </c>
      <c r="F12" s="59">
        <v>407602</v>
      </c>
      <c r="G12" s="59">
        <v>373126</v>
      </c>
      <c r="H12" s="59">
        <v>0</v>
      </c>
      <c r="I12" s="59">
        <v>780728</v>
      </c>
      <c r="J12" s="59">
        <v>420794</v>
      </c>
      <c r="K12" s="59">
        <v>420794</v>
      </c>
      <c r="L12" s="59">
        <v>420794</v>
      </c>
      <c r="M12" s="59">
        <v>1262382</v>
      </c>
      <c r="N12" s="59">
        <v>420794</v>
      </c>
      <c r="O12" s="59">
        <v>420794</v>
      </c>
      <c r="P12" s="59">
        <v>336089</v>
      </c>
      <c r="Q12" s="59">
        <v>1177677</v>
      </c>
      <c r="R12" s="59">
        <v>0</v>
      </c>
      <c r="S12" s="59">
        <v>0</v>
      </c>
      <c r="T12" s="59">
        <v>0</v>
      </c>
      <c r="U12" s="59">
        <v>0</v>
      </c>
      <c r="V12" s="59">
        <v>3220787</v>
      </c>
      <c r="W12" s="59">
        <v>4601475</v>
      </c>
      <c r="X12" s="59">
        <v>-1380688</v>
      </c>
      <c r="Y12" s="60">
        <v>-30.01</v>
      </c>
      <c r="Z12" s="61">
        <v>6135000</v>
      </c>
    </row>
    <row r="13" spans="1:26" ht="13.5">
      <c r="A13" s="57" t="s">
        <v>99</v>
      </c>
      <c r="B13" s="18">
        <v>26782816</v>
      </c>
      <c r="C13" s="18">
        <v>0</v>
      </c>
      <c r="D13" s="58">
        <v>19669000</v>
      </c>
      <c r="E13" s="59">
        <v>19669000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14751747</v>
      </c>
      <c r="X13" s="59">
        <v>-14751747</v>
      </c>
      <c r="Y13" s="60">
        <v>-100</v>
      </c>
      <c r="Z13" s="61">
        <v>19669000</v>
      </c>
    </row>
    <row r="14" spans="1:26" ht="13.5">
      <c r="A14" s="57" t="s">
        <v>38</v>
      </c>
      <c r="B14" s="18">
        <v>3932200</v>
      </c>
      <c r="C14" s="18">
        <v>0</v>
      </c>
      <c r="D14" s="58">
        <v>2178000</v>
      </c>
      <c r="E14" s="59">
        <v>2878000</v>
      </c>
      <c r="F14" s="59">
        <v>1006500</v>
      </c>
      <c r="G14" s="59">
        <v>125</v>
      </c>
      <c r="H14" s="59">
        <v>0</v>
      </c>
      <c r="I14" s="59">
        <v>1006625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568694</v>
      </c>
      <c r="Q14" s="59">
        <v>568694</v>
      </c>
      <c r="R14" s="59">
        <v>0</v>
      </c>
      <c r="S14" s="59">
        <v>0</v>
      </c>
      <c r="T14" s="59">
        <v>0</v>
      </c>
      <c r="U14" s="59">
        <v>0</v>
      </c>
      <c r="V14" s="59">
        <v>1575319</v>
      </c>
      <c r="W14" s="59">
        <v>1633500</v>
      </c>
      <c r="X14" s="59">
        <v>-58181</v>
      </c>
      <c r="Y14" s="60">
        <v>-3.56</v>
      </c>
      <c r="Z14" s="61">
        <v>2878000</v>
      </c>
    </row>
    <row r="15" spans="1:26" ht="13.5">
      <c r="A15" s="57" t="s">
        <v>39</v>
      </c>
      <c r="B15" s="18">
        <v>41926022</v>
      </c>
      <c r="C15" s="18">
        <v>0</v>
      </c>
      <c r="D15" s="58">
        <v>40239500</v>
      </c>
      <c r="E15" s="59">
        <v>39279500</v>
      </c>
      <c r="F15" s="59">
        <v>5540382</v>
      </c>
      <c r="G15" s="59">
        <v>4227881</v>
      </c>
      <c r="H15" s="59">
        <v>3911902</v>
      </c>
      <c r="I15" s="59">
        <v>13680165</v>
      </c>
      <c r="J15" s="59">
        <v>212420</v>
      </c>
      <c r="K15" s="59">
        <v>212420</v>
      </c>
      <c r="L15" s="59">
        <v>212420</v>
      </c>
      <c r="M15" s="59">
        <v>637260</v>
      </c>
      <c r="N15" s="59">
        <v>212420</v>
      </c>
      <c r="O15" s="59">
        <v>212420</v>
      </c>
      <c r="P15" s="59">
        <v>3133879</v>
      </c>
      <c r="Q15" s="59">
        <v>3558719</v>
      </c>
      <c r="R15" s="59">
        <v>0</v>
      </c>
      <c r="S15" s="59">
        <v>0</v>
      </c>
      <c r="T15" s="59">
        <v>0</v>
      </c>
      <c r="U15" s="59">
        <v>0</v>
      </c>
      <c r="V15" s="59">
        <v>17876144</v>
      </c>
      <c r="W15" s="59">
        <v>30179628</v>
      </c>
      <c r="X15" s="59">
        <v>-12303484</v>
      </c>
      <c r="Y15" s="60">
        <v>-40.77</v>
      </c>
      <c r="Z15" s="61">
        <v>39279500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12500</v>
      </c>
      <c r="G16" s="59">
        <v>60259</v>
      </c>
      <c r="H16" s="59">
        <v>327315</v>
      </c>
      <c r="I16" s="59">
        <v>400074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39500</v>
      </c>
      <c r="Q16" s="59">
        <v>39500</v>
      </c>
      <c r="R16" s="59">
        <v>0</v>
      </c>
      <c r="S16" s="59">
        <v>0</v>
      </c>
      <c r="T16" s="59">
        <v>0</v>
      </c>
      <c r="U16" s="59">
        <v>0</v>
      </c>
      <c r="V16" s="59">
        <v>439574</v>
      </c>
      <c r="W16" s="59"/>
      <c r="X16" s="59">
        <v>439574</v>
      </c>
      <c r="Y16" s="60">
        <v>0</v>
      </c>
      <c r="Z16" s="61">
        <v>0</v>
      </c>
    </row>
    <row r="17" spans="1:26" ht="13.5">
      <c r="A17" s="57" t="s">
        <v>41</v>
      </c>
      <c r="B17" s="18">
        <v>46223254</v>
      </c>
      <c r="C17" s="18">
        <v>0</v>
      </c>
      <c r="D17" s="58">
        <v>39280290</v>
      </c>
      <c r="E17" s="59">
        <v>44263891</v>
      </c>
      <c r="F17" s="59">
        <v>9197984</v>
      </c>
      <c r="G17" s="59">
        <v>1331435</v>
      </c>
      <c r="H17" s="59">
        <v>5720007</v>
      </c>
      <c r="I17" s="59">
        <v>16249426</v>
      </c>
      <c r="J17" s="59">
        <v>798491</v>
      </c>
      <c r="K17" s="59">
        <v>798491</v>
      </c>
      <c r="L17" s="59">
        <v>798491</v>
      </c>
      <c r="M17" s="59">
        <v>2395473</v>
      </c>
      <c r="N17" s="59">
        <v>798491</v>
      </c>
      <c r="O17" s="59">
        <v>798491</v>
      </c>
      <c r="P17" s="59">
        <v>2276816</v>
      </c>
      <c r="Q17" s="59">
        <v>3873798</v>
      </c>
      <c r="R17" s="59">
        <v>0</v>
      </c>
      <c r="S17" s="59">
        <v>0</v>
      </c>
      <c r="T17" s="59">
        <v>0</v>
      </c>
      <c r="U17" s="59">
        <v>0</v>
      </c>
      <c r="V17" s="59">
        <v>22518697</v>
      </c>
      <c r="W17" s="59">
        <v>29460195</v>
      </c>
      <c r="X17" s="59">
        <v>-6941498</v>
      </c>
      <c r="Y17" s="60">
        <v>-23.56</v>
      </c>
      <c r="Z17" s="61">
        <v>44263891</v>
      </c>
    </row>
    <row r="18" spans="1:26" ht="13.5">
      <c r="A18" s="69" t="s">
        <v>42</v>
      </c>
      <c r="B18" s="70">
        <f>SUM(B11:B17)</f>
        <v>182031750</v>
      </c>
      <c r="C18" s="70">
        <f>SUM(C11:C17)</f>
        <v>0</v>
      </c>
      <c r="D18" s="71">
        <f aca="true" t="shared" si="1" ref="D18:Z18">SUM(D11:D17)</f>
        <v>166624136</v>
      </c>
      <c r="E18" s="72">
        <f t="shared" si="1"/>
        <v>171845717</v>
      </c>
      <c r="F18" s="72">
        <f t="shared" si="1"/>
        <v>20963003</v>
      </c>
      <c r="G18" s="72">
        <f t="shared" si="1"/>
        <v>10855378</v>
      </c>
      <c r="H18" s="72">
        <f t="shared" si="1"/>
        <v>14994277</v>
      </c>
      <c r="I18" s="72">
        <f t="shared" si="1"/>
        <v>46812658</v>
      </c>
      <c r="J18" s="72">
        <f t="shared" si="1"/>
        <v>6299069</v>
      </c>
      <c r="K18" s="72">
        <f t="shared" si="1"/>
        <v>6299069</v>
      </c>
      <c r="L18" s="72">
        <f t="shared" si="1"/>
        <v>6299069</v>
      </c>
      <c r="M18" s="72">
        <f t="shared" si="1"/>
        <v>18897207</v>
      </c>
      <c r="N18" s="72">
        <f t="shared" si="1"/>
        <v>6299069</v>
      </c>
      <c r="O18" s="72">
        <f t="shared" si="1"/>
        <v>6299069</v>
      </c>
      <c r="P18" s="72">
        <f t="shared" si="1"/>
        <v>11200215</v>
      </c>
      <c r="Q18" s="72">
        <f t="shared" si="1"/>
        <v>23798353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89508218</v>
      </c>
      <c r="W18" s="72">
        <f t="shared" si="1"/>
        <v>124968267</v>
      </c>
      <c r="X18" s="72">
        <f t="shared" si="1"/>
        <v>-35460049</v>
      </c>
      <c r="Y18" s="66">
        <f>+IF(W18&lt;&gt;0,(X18/W18)*100,0)</f>
        <v>-28.375242652600758</v>
      </c>
      <c r="Z18" s="73">
        <f t="shared" si="1"/>
        <v>171845717</v>
      </c>
    </row>
    <row r="19" spans="1:26" ht="13.5">
      <c r="A19" s="69" t="s">
        <v>43</v>
      </c>
      <c r="B19" s="74">
        <f>+B10-B18</f>
        <v>-51595703</v>
      </c>
      <c r="C19" s="74">
        <f>+C10-C18</f>
        <v>0</v>
      </c>
      <c r="D19" s="75">
        <f aca="true" t="shared" si="2" ref="D19:Z19">+D10-D18</f>
        <v>-25226486</v>
      </c>
      <c r="E19" s="76">
        <f t="shared" si="2"/>
        <v>-30424467</v>
      </c>
      <c r="F19" s="76">
        <f t="shared" si="2"/>
        <v>21091989</v>
      </c>
      <c r="G19" s="76">
        <f t="shared" si="2"/>
        <v>-3928167</v>
      </c>
      <c r="H19" s="76">
        <f t="shared" si="2"/>
        <v>-9144427</v>
      </c>
      <c r="I19" s="76">
        <f t="shared" si="2"/>
        <v>8019395</v>
      </c>
      <c r="J19" s="76">
        <f t="shared" si="2"/>
        <v>-2930797</v>
      </c>
      <c r="K19" s="76">
        <f t="shared" si="2"/>
        <v>-2930797</v>
      </c>
      <c r="L19" s="76">
        <f t="shared" si="2"/>
        <v>-2930797</v>
      </c>
      <c r="M19" s="76">
        <f t="shared" si="2"/>
        <v>-8792391</v>
      </c>
      <c r="N19" s="76">
        <f t="shared" si="2"/>
        <v>-1456216</v>
      </c>
      <c r="O19" s="76">
        <f t="shared" si="2"/>
        <v>-2493151</v>
      </c>
      <c r="P19" s="76">
        <f t="shared" si="2"/>
        <v>-6794413</v>
      </c>
      <c r="Q19" s="76">
        <f t="shared" si="2"/>
        <v>-10743780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-11516776</v>
      </c>
      <c r="W19" s="76">
        <f>IF(E10=E18,0,W10-W18)</f>
        <v>-18920745</v>
      </c>
      <c r="X19" s="76">
        <f t="shared" si="2"/>
        <v>7403969</v>
      </c>
      <c r="Y19" s="77">
        <f>+IF(W19&lt;&gt;0,(X19/W19)*100,0)</f>
        <v>-39.13148768719202</v>
      </c>
      <c r="Z19" s="78">
        <f t="shared" si="2"/>
        <v>-30424467</v>
      </c>
    </row>
    <row r="20" spans="1:26" ht="13.5">
      <c r="A20" s="57" t="s">
        <v>44</v>
      </c>
      <c r="B20" s="18">
        <v>33834757</v>
      </c>
      <c r="C20" s="18">
        <v>0</v>
      </c>
      <c r="D20" s="58">
        <v>51704000</v>
      </c>
      <c r="E20" s="59">
        <v>51704000</v>
      </c>
      <c r="F20" s="59">
        <v>8405000</v>
      </c>
      <c r="G20" s="59">
        <v>0</v>
      </c>
      <c r="H20" s="59">
        <v>0</v>
      </c>
      <c r="I20" s="59">
        <v>8405000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8405000</v>
      </c>
      <c r="W20" s="59">
        <v>38778003</v>
      </c>
      <c r="X20" s="59">
        <v>-30373003</v>
      </c>
      <c r="Y20" s="60">
        <v>-78.33</v>
      </c>
      <c r="Z20" s="61">
        <v>51704000</v>
      </c>
    </row>
    <row r="21" spans="1:26" ht="13.5">
      <c r="A21" s="57" t="s">
        <v>100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101</v>
      </c>
      <c r="B22" s="85">
        <f>SUM(B19:B21)</f>
        <v>-17760946</v>
      </c>
      <c r="C22" s="85">
        <f>SUM(C19:C21)</f>
        <v>0</v>
      </c>
      <c r="D22" s="86">
        <f aca="true" t="shared" si="3" ref="D22:Z22">SUM(D19:D21)</f>
        <v>26477514</v>
      </c>
      <c r="E22" s="87">
        <f t="shared" si="3"/>
        <v>21279533</v>
      </c>
      <c r="F22" s="87">
        <f t="shared" si="3"/>
        <v>29496989</v>
      </c>
      <c r="G22" s="87">
        <f t="shared" si="3"/>
        <v>-3928167</v>
      </c>
      <c r="H22" s="87">
        <f t="shared" si="3"/>
        <v>-9144427</v>
      </c>
      <c r="I22" s="87">
        <f t="shared" si="3"/>
        <v>16424395</v>
      </c>
      <c r="J22" s="87">
        <f t="shared" si="3"/>
        <v>-2930797</v>
      </c>
      <c r="K22" s="87">
        <f t="shared" si="3"/>
        <v>-2930797</v>
      </c>
      <c r="L22" s="87">
        <f t="shared" si="3"/>
        <v>-2930797</v>
      </c>
      <c r="M22" s="87">
        <f t="shared" si="3"/>
        <v>-8792391</v>
      </c>
      <c r="N22" s="87">
        <f t="shared" si="3"/>
        <v>-1456216</v>
      </c>
      <c r="O22" s="87">
        <f t="shared" si="3"/>
        <v>-2493151</v>
      </c>
      <c r="P22" s="87">
        <f t="shared" si="3"/>
        <v>-6794413</v>
      </c>
      <c r="Q22" s="87">
        <f t="shared" si="3"/>
        <v>-10743780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-3111776</v>
      </c>
      <c r="W22" s="87">
        <f t="shared" si="3"/>
        <v>19857258</v>
      </c>
      <c r="X22" s="87">
        <f t="shared" si="3"/>
        <v>-22969034</v>
      </c>
      <c r="Y22" s="88">
        <f>+IF(W22&lt;&gt;0,(X22/W22)*100,0)</f>
        <v>-115.6707235208406</v>
      </c>
      <c r="Z22" s="89">
        <f t="shared" si="3"/>
        <v>21279533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-17760946</v>
      </c>
      <c r="C24" s="74">
        <f>SUM(C22:C23)</f>
        <v>0</v>
      </c>
      <c r="D24" s="75">
        <f aca="true" t="shared" si="4" ref="D24:Z24">SUM(D22:D23)</f>
        <v>26477514</v>
      </c>
      <c r="E24" s="76">
        <f t="shared" si="4"/>
        <v>21279533</v>
      </c>
      <c r="F24" s="76">
        <f t="shared" si="4"/>
        <v>29496989</v>
      </c>
      <c r="G24" s="76">
        <f t="shared" si="4"/>
        <v>-3928167</v>
      </c>
      <c r="H24" s="76">
        <f t="shared" si="4"/>
        <v>-9144427</v>
      </c>
      <c r="I24" s="76">
        <f t="shared" si="4"/>
        <v>16424395</v>
      </c>
      <c r="J24" s="76">
        <f t="shared" si="4"/>
        <v>-2930797</v>
      </c>
      <c r="K24" s="76">
        <f t="shared" si="4"/>
        <v>-2930797</v>
      </c>
      <c r="L24" s="76">
        <f t="shared" si="4"/>
        <v>-2930797</v>
      </c>
      <c r="M24" s="76">
        <f t="shared" si="4"/>
        <v>-8792391</v>
      </c>
      <c r="N24" s="76">
        <f t="shared" si="4"/>
        <v>-1456216</v>
      </c>
      <c r="O24" s="76">
        <f t="shared" si="4"/>
        <v>-2493151</v>
      </c>
      <c r="P24" s="76">
        <f t="shared" si="4"/>
        <v>-6794413</v>
      </c>
      <c r="Q24" s="76">
        <f t="shared" si="4"/>
        <v>-10743780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-3111776</v>
      </c>
      <c r="W24" s="76">
        <f t="shared" si="4"/>
        <v>19857258</v>
      </c>
      <c r="X24" s="76">
        <f t="shared" si="4"/>
        <v>-22969034</v>
      </c>
      <c r="Y24" s="77">
        <f>+IF(W24&lt;&gt;0,(X24/W24)*100,0)</f>
        <v>-115.6707235208406</v>
      </c>
      <c r="Z24" s="78">
        <f t="shared" si="4"/>
        <v>21279533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102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33331179</v>
      </c>
      <c r="C27" s="21">
        <v>0</v>
      </c>
      <c r="D27" s="98">
        <v>51964000</v>
      </c>
      <c r="E27" s="99">
        <v>51964000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1063987</v>
      </c>
      <c r="Q27" s="99">
        <v>1063987</v>
      </c>
      <c r="R27" s="99">
        <v>0</v>
      </c>
      <c r="S27" s="99">
        <v>0</v>
      </c>
      <c r="T27" s="99">
        <v>0</v>
      </c>
      <c r="U27" s="99">
        <v>0</v>
      </c>
      <c r="V27" s="99">
        <v>1063987</v>
      </c>
      <c r="W27" s="99">
        <v>38973000</v>
      </c>
      <c r="X27" s="99">
        <v>-37909013</v>
      </c>
      <c r="Y27" s="100">
        <v>-97.27</v>
      </c>
      <c r="Z27" s="101">
        <v>51964000</v>
      </c>
    </row>
    <row r="28" spans="1:26" ht="13.5">
      <c r="A28" s="102" t="s">
        <v>44</v>
      </c>
      <c r="B28" s="18">
        <v>30770993</v>
      </c>
      <c r="C28" s="18">
        <v>0</v>
      </c>
      <c r="D28" s="58">
        <v>51704000</v>
      </c>
      <c r="E28" s="59">
        <v>51874000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1041492</v>
      </c>
      <c r="Q28" s="59">
        <v>1041492</v>
      </c>
      <c r="R28" s="59">
        <v>0</v>
      </c>
      <c r="S28" s="59">
        <v>0</v>
      </c>
      <c r="T28" s="59">
        <v>0</v>
      </c>
      <c r="U28" s="59">
        <v>0</v>
      </c>
      <c r="V28" s="59">
        <v>1041492</v>
      </c>
      <c r="W28" s="59">
        <v>38905500</v>
      </c>
      <c r="X28" s="59">
        <v>-37864008</v>
      </c>
      <c r="Y28" s="60">
        <v>-97.32</v>
      </c>
      <c r="Z28" s="61">
        <v>51874000</v>
      </c>
    </row>
    <row r="29" spans="1:26" ht="13.5">
      <c r="A29" s="57" t="s">
        <v>103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2560186</v>
      </c>
      <c r="C31" s="18">
        <v>0</v>
      </c>
      <c r="D31" s="58">
        <v>260000</v>
      </c>
      <c r="E31" s="59">
        <v>90000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22495</v>
      </c>
      <c r="Q31" s="59">
        <v>22495</v>
      </c>
      <c r="R31" s="59">
        <v>0</v>
      </c>
      <c r="S31" s="59">
        <v>0</v>
      </c>
      <c r="T31" s="59">
        <v>0</v>
      </c>
      <c r="U31" s="59">
        <v>0</v>
      </c>
      <c r="V31" s="59">
        <v>22495</v>
      </c>
      <c r="W31" s="59">
        <v>67500</v>
      </c>
      <c r="X31" s="59">
        <v>-45005</v>
      </c>
      <c r="Y31" s="60">
        <v>-66.67</v>
      </c>
      <c r="Z31" s="61">
        <v>90000</v>
      </c>
    </row>
    <row r="32" spans="1:26" ht="13.5">
      <c r="A32" s="69" t="s">
        <v>50</v>
      </c>
      <c r="B32" s="21">
        <f>SUM(B28:B31)</f>
        <v>33331179</v>
      </c>
      <c r="C32" s="21">
        <f>SUM(C28:C31)</f>
        <v>0</v>
      </c>
      <c r="D32" s="98">
        <f aca="true" t="shared" si="5" ref="D32:Z32">SUM(D28:D31)</f>
        <v>51964000</v>
      </c>
      <c r="E32" s="99">
        <f t="shared" si="5"/>
        <v>51964000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1063987</v>
      </c>
      <c r="Q32" s="99">
        <f t="shared" si="5"/>
        <v>1063987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1063987</v>
      </c>
      <c r="W32" s="99">
        <f t="shared" si="5"/>
        <v>38973000</v>
      </c>
      <c r="X32" s="99">
        <f t="shared" si="5"/>
        <v>-37909013</v>
      </c>
      <c r="Y32" s="100">
        <f>+IF(W32&lt;&gt;0,(X32/W32)*100,0)</f>
        <v>-97.2699381623175</v>
      </c>
      <c r="Z32" s="101">
        <f t="shared" si="5"/>
        <v>51964000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28447470</v>
      </c>
      <c r="C35" s="18">
        <v>0</v>
      </c>
      <c r="D35" s="58">
        <v>7550000</v>
      </c>
      <c r="E35" s="59">
        <v>7548000</v>
      </c>
      <c r="F35" s="59">
        <v>34968309</v>
      </c>
      <c r="G35" s="59">
        <v>26612825</v>
      </c>
      <c r="H35" s="59">
        <v>26489012</v>
      </c>
      <c r="I35" s="59">
        <v>26489012</v>
      </c>
      <c r="J35" s="59">
        <v>29977529</v>
      </c>
      <c r="K35" s="59">
        <v>29674600</v>
      </c>
      <c r="L35" s="59">
        <v>29977529</v>
      </c>
      <c r="M35" s="59">
        <v>29977529</v>
      </c>
      <c r="N35" s="59">
        <v>29977529</v>
      </c>
      <c r="O35" s="59">
        <v>28336123</v>
      </c>
      <c r="P35" s="59">
        <v>17607275</v>
      </c>
      <c r="Q35" s="59">
        <v>17607275</v>
      </c>
      <c r="R35" s="59">
        <v>0</v>
      </c>
      <c r="S35" s="59">
        <v>0</v>
      </c>
      <c r="T35" s="59">
        <v>0</v>
      </c>
      <c r="U35" s="59">
        <v>0</v>
      </c>
      <c r="V35" s="59">
        <v>17607275</v>
      </c>
      <c r="W35" s="59">
        <v>5661000</v>
      </c>
      <c r="X35" s="59">
        <v>11946275</v>
      </c>
      <c r="Y35" s="60">
        <v>211.03</v>
      </c>
      <c r="Z35" s="61">
        <v>7548000</v>
      </c>
    </row>
    <row r="36" spans="1:26" ht="13.5">
      <c r="A36" s="57" t="s">
        <v>53</v>
      </c>
      <c r="B36" s="18">
        <v>585113590</v>
      </c>
      <c r="C36" s="18">
        <v>0</v>
      </c>
      <c r="D36" s="58">
        <v>526293500</v>
      </c>
      <c r="E36" s="59">
        <v>585601691</v>
      </c>
      <c r="F36" s="59">
        <v>585113590</v>
      </c>
      <c r="G36" s="59">
        <v>585113590</v>
      </c>
      <c r="H36" s="59">
        <v>585113590</v>
      </c>
      <c r="I36" s="59">
        <v>585113590</v>
      </c>
      <c r="J36" s="59">
        <v>585113590</v>
      </c>
      <c r="K36" s="59">
        <v>585113590</v>
      </c>
      <c r="L36" s="59">
        <v>585113590</v>
      </c>
      <c r="M36" s="59">
        <v>585113590</v>
      </c>
      <c r="N36" s="59">
        <v>585113590</v>
      </c>
      <c r="O36" s="59">
        <v>585113590</v>
      </c>
      <c r="P36" s="59">
        <v>654839503</v>
      </c>
      <c r="Q36" s="59">
        <v>654839503</v>
      </c>
      <c r="R36" s="59">
        <v>0</v>
      </c>
      <c r="S36" s="59">
        <v>0</v>
      </c>
      <c r="T36" s="59">
        <v>0</v>
      </c>
      <c r="U36" s="59">
        <v>0</v>
      </c>
      <c r="V36" s="59">
        <v>654839503</v>
      </c>
      <c r="W36" s="59">
        <v>439201268</v>
      </c>
      <c r="X36" s="59">
        <v>215638235</v>
      </c>
      <c r="Y36" s="60">
        <v>49.1</v>
      </c>
      <c r="Z36" s="61">
        <v>585601691</v>
      </c>
    </row>
    <row r="37" spans="1:26" ht="13.5">
      <c r="A37" s="57" t="s">
        <v>54</v>
      </c>
      <c r="B37" s="18">
        <v>68105774</v>
      </c>
      <c r="C37" s="18">
        <v>0</v>
      </c>
      <c r="D37" s="58">
        <v>24862000</v>
      </c>
      <c r="E37" s="59">
        <v>25912000</v>
      </c>
      <c r="F37" s="59">
        <v>67872581</v>
      </c>
      <c r="G37" s="59">
        <v>67872581</v>
      </c>
      <c r="H37" s="59">
        <v>67872581</v>
      </c>
      <c r="I37" s="59">
        <v>67872581</v>
      </c>
      <c r="J37" s="59">
        <v>67872581</v>
      </c>
      <c r="K37" s="59">
        <v>67872581</v>
      </c>
      <c r="L37" s="59">
        <v>67872581</v>
      </c>
      <c r="M37" s="59">
        <v>67872581</v>
      </c>
      <c r="N37" s="59">
        <v>67872581</v>
      </c>
      <c r="O37" s="59">
        <v>68317070</v>
      </c>
      <c r="P37" s="59">
        <v>53139084</v>
      </c>
      <c r="Q37" s="59">
        <v>53139084</v>
      </c>
      <c r="R37" s="59">
        <v>0</v>
      </c>
      <c r="S37" s="59">
        <v>0</v>
      </c>
      <c r="T37" s="59">
        <v>0</v>
      </c>
      <c r="U37" s="59">
        <v>0</v>
      </c>
      <c r="V37" s="59">
        <v>53139084</v>
      </c>
      <c r="W37" s="59">
        <v>19434000</v>
      </c>
      <c r="X37" s="59">
        <v>33705084</v>
      </c>
      <c r="Y37" s="60">
        <v>173.43</v>
      </c>
      <c r="Z37" s="61">
        <v>25912000</v>
      </c>
    </row>
    <row r="38" spans="1:26" ht="13.5">
      <c r="A38" s="57" t="s">
        <v>55</v>
      </c>
      <c r="B38" s="18">
        <v>25820262</v>
      </c>
      <c r="C38" s="18">
        <v>0</v>
      </c>
      <c r="D38" s="58">
        <v>20280000</v>
      </c>
      <c r="E38" s="59">
        <v>20280000</v>
      </c>
      <c r="F38" s="59">
        <v>25820262</v>
      </c>
      <c r="G38" s="59">
        <v>25820262</v>
      </c>
      <c r="H38" s="59">
        <v>25820262</v>
      </c>
      <c r="I38" s="59">
        <v>25820262</v>
      </c>
      <c r="J38" s="59">
        <v>25820262</v>
      </c>
      <c r="K38" s="59">
        <v>25820262</v>
      </c>
      <c r="L38" s="59">
        <v>25820262</v>
      </c>
      <c r="M38" s="59">
        <v>25820262</v>
      </c>
      <c r="N38" s="59">
        <v>25820262</v>
      </c>
      <c r="O38" s="59">
        <v>25820262</v>
      </c>
      <c r="P38" s="59">
        <v>25820262</v>
      </c>
      <c r="Q38" s="59">
        <v>25820262</v>
      </c>
      <c r="R38" s="59">
        <v>0</v>
      </c>
      <c r="S38" s="59">
        <v>0</v>
      </c>
      <c r="T38" s="59">
        <v>0</v>
      </c>
      <c r="U38" s="59">
        <v>0</v>
      </c>
      <c r="V38" s="59">
        <v>25820262</v>
      </c>
      <c r="W38" s="59">
        <v>15210000</v>
      </c>
      <c r="X38" s="59">
        <v>10610262</v>
      </c>
      <c r="Y38" s="60">
        <v>69.76</v>
      </c>
      <c r="Z38" s="61">
        <v>20280000</v>
      </c>
    </row>
    <row r="39" spans="1:26" ht="13.5">
      <c r="A39" s="57" t="s">
        <v>56</v>
      </c>
      <c r="B39" s="18">
        <v>519635024</v>
      </c>
      <c r="C39" s="18">
        <v>0</v>
      </c>
      <c r="D39" s="58">
        <v>488701500</v>
      </c>
      <c r="E39" s="59">
        <v>546957691</v>
      </c>
      <c r="F39" s="59">
        <v>526389056</v>
      </c>
      <c r="G39" s="59">
        <v>518033572</v>
      </c>
      <c r="H39" s="59">
        <v>517909759</v>
      </c>
      <c r="I39" s="59">
        <v>517909759</v>
      </c>
      <c r="J39" s="59">
        <v>521398276</v>
      </c>
      <c r="K39" s="59">
        <v>521095347</v>
      </c>
      <c r="L39" s="59">
        <v>521398276</v>
      </c>
      <c r="M39" s="59">
        <v>521398276</v>
      </c>
      <c r="N39" s="59">
        <v>521398276</v>
      </c>
      <c r="O39" s="59">
        <v>519312381</v>
      </c>
      <c r="P39" s="59">
        <v>593487432</v>
      </c>
      <c r="Q39" s="59">
        <v>593487432</v>
      </c>
      <c r="R39" s="59">
        <v>0</v>
      </c>
      <c r="S39" s="59">
        <v>0</v>
      </c>
      <c r="T39" s="59">
        <v>0</v>
      </c>
      <c r="U39" s="59">
        <v>0</v>
      </c>
      <c r="V39" s="59">
        <v>593487432</v>
      </c>
      <c r="W39" s="59">
        <v>410218268</v>
      </c>
      <c r="X39" s="59">
        <v>183269164</v>
      </c>
      <c r="Y39" s="60">
        <v>44.68</v>
      </c>
      <c r="Z39" s="61">
        <v>546957691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32353551</v>
      </c>
      <c r="C42" s="18">
        <v>0</v>
      </c>
      <c r="D42" s="58">
        <v>44152000</v>
      </c>
      <c r="E42" s="59">
        <v>47622395</v>
      </c>
      <c r="F42" s="59">
        <v>18545028</v>
      </c>
      <c r="G42" s="59">
        <v>-7332511</v>
      </c>
      <c r="H42" s="59">
        <v>1899047</v>
      </c>
      <c r="I42" s="59">
        <v>13111564</v>
      </c>
      <c r="J42" s="59">
        <v>-4712872</v>
      </c>
      <c r="K42" s="59">
        <v>2754235</v>
      </c>
      <c r="L42" s="59">
        <v>374982</v>
      </c>
      <c r="M42" s="59">
        <v>-1583655</v>
      </c>
      <c r="N42" s="59">
        <v>-578826</v>
      </c>
      <c r="O42" s="59">
        <v>-3416955</v>
      </c>
      <c r="P42" s="59">
        <v>13827751</v>
      </c>
      <c r="Q42" s="59">
        <v>9831970</v>
      </c>
      <c r="R42" s="59">
        <v>0</v>
      </c>
      <c r="S42" s="59">
        <v>0</v>
      </c>
      <c r="T42" s="59">
        <v>0</v>
      </c>
      <c r="U42" s="59">
        <v>0</v>
      </c>
      <c r="V42" s="59">
        <v>21359879</v>
      </c>
      <c r="W42" s="59">
        <v>59949193</v>
      </c>
      <c r="X42" s="59">
        <v>-38589314</v>
      </c>
      <c r="Y42" s="60">
        <v>-64.37</v>
      </c>
      <c r="Z42" s="61">
        <v>47622395</v>
      </c>
    </row>
    <row r="43" spans="1:26" ht="13.5">
      <c r="A43" s="57" t="s">
        <v>59</v>
      </c>
      <c r="B43" s="18">
        <v>-32788615</v>
      </c>
      <c r="C43" s="18">
        <v>0</v>
      </c>
      <c r="D43" s="58">
        <v>-47714000</v>
      </c>
      <c r="E43" s="59">
        <v>-47713600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-300053</v>
      </c>
      <c r="M43" s="59">
        <v>-300053</v>
      </c>
      <c r="N43" s="59">
        <v>-1573222</v>
      </c>
      <c r="O43" s="59">
        <v>0</v>
      </c>
      <c r="P43" s="59">
        <v>-1063987</v>
      </c>
      <c r="Q43" s="59">
        <v>-2637209</v>
      </c>
      <c r="R43" s="59">
        <v>0</v>
      </c>
      <c r="S43" s="59">
        <v>0</v>
      </c>
      <c r="T43" s="59">
        <v>0</v>
      </c>
      <c r="U43" s="59">
        <v>0</v>
      </c>
      <c r="V43" s="59">
        <v>-2937262</v>
      </c>
      <c r="W43" s="59">
        <v>-34722700</v>
      </c>
      <c r="X43" s="59">
        <v>31785438</v>
      </c>
      <c r="Y43" s="60">
        <v>-91.54</v>
      </c>
      <c r="Z43" s="61">
        <v>-47713600</v>
      </c>
    </row>
    <row r="44" spans="1:26" ht="13.5">
      <c r="A44" s="57" t="s">
        <v>60</v>
      </c>
      <c r="B44" s="18">
        <v>-486500</v>
      </c>
      <c r="C44" s="18">
        <v>0</v>
      </c>
      <c r="D44" s="58">
        <v>-830000</v>
      </c>
      <c r="E44" s="59">
        <v>-830000</v>
      </c>
      <c r="F44" s="59">
        <v>-357000</v>
      </c>
      <c r="G44" s="59">
        <v>0</v>
      </c>
      <c r="H44" s="59">
        <v>0</v>
      </c>
      <c r="I44" s="59">
        <v>-357000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-357000</v>
      </c>
      <c r="W44" s="59">
        <v>-380000</v>
      </c>
      <c r="X44" s="59">
        <v>23000</v>
      </c>
      <c r="Y44" s="60">
        <v>-6.05</v>
      </c>
      <c r="Z44" s="61">
        <v>-830000</v>
      </c>
    </row>
    <row r="45" spans="1:26" ht="13.5">
      <c r="A45" s="69" t="s">
        <v>61</v>
      </c>
      <c r="B45" s="21">
        <v>3300468</v>
      </c>
      <c r="C45" s="21">
        <v>0</v>
      </c>
      <c r="D45" s="98">
        <v>3558000</v>
      </c>
      <c r="E45" s="99">
        <v>2379023</v>
      </c>
      <c r="F45" s="99">
        <v>21488366</v>
      </c>
      <c r="G45" s="99">
        <v>14155855</v>
      </c>
      <c r="H45" s="99">
        <v>16054902</v>
      </c>
      <c r="I45" s="99">
        <v>16054902</v>
      </c>
      <c r="J45" s="99">
        <v>11342030</v>
      </c>
      <c r="K45" s="99">
        <v>14096265</v>
      </c>
      <c r="L45" s="99">
        <v>14171194</v>
      </c>
      <c r="M45" s="99">
        <v>14171194</v>
      </c>
      <c r="N45" s="99">
        <v>12019146</v>
      </c>
      <c r="O45" s="99">
        <v>8602191</v>
      </c>
      <c r="P45" s="99">
        <v>21365955</v>
      </c>
      <c r="Q45" s="99">
        <v>21365955</v>
      </c>
      <c r="R45" s="99">
        <v>0</v>
      </c>
      <c r="S45" s="99">
        <v>0</v>
      </c>
      <c r="T45" s="99">
        <v>0</v>
      </c>
      <c r="U45" s="99">
        <v>0</v>
      </c>
      <c r="V45" s="99">
        <v>21365955</v>
      </c>
      <c r="W45" s="99">
        <v>28146721</v>
      </c>
      <c r="X45" s="99">
        <v>-6780766</v>
      </c>
      <c r="Y45" s="100">
        <v>-24.09</v>
      </c>
      <c r="Z45" s="101">
        <v>2379023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104</v>
      </c>
      <c r="B47" s="114" t="s">
        <v>89</v>
      </c>
      <c r="C47" s="114"/>
      <c r="D47" s="115" t="s">
        <v>90</v>
      </c>
      <c r="E47" s="116" t="s">
        <v>91</v>
      </c>
      <c r="F47" s="117"/>
      <c r="G47" s="117"/>
      <c r="H47" s="117"/>
      <c r="I47" s="118" t="s">
        <v>92</v>
      </c>
      <c r="J47" s="117"/>
      <c r="K47" s="117"/>
      <c r="L47" s="117"/>
      <c r="M47" s="118" t="s">
        <v>93</v>
      </c>
      <c r="N47" s="119"/>
      <c r="O47" s="119"/>
      <c r="P47" s="119"/>
      <c r="Q47" s="118" t="s">
        <v>94</v>
      </c>
      <c r="R47" s="119"/>
      <c r="S47" s="119"/>
      <c r="T47" s="119"/>
      <c r="U47" s="119"/>
      <c r="V47" s="118" t="s">
        <v>95</v>
      </c>
      <c r="W47" s="118" t="s">
        <v>96</v>
      </c>
      <c r="X47" s="118" t="s">
        <v>97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9557483</v>
      </c>
      <c r="C49" s="51">
        <v>0</v>
      </c>
      <c r="D49" s="128">
        <v>3053115</v>
      </c>
      <c r="E49" s="53">
        <v>2426073</v>
      </c>
      <c r="F49" s="53">
        <v>0</v>
      </c>
      <c r="G49" s="53">
        <v>0</v>
      </c>
      <c r="H49" s="53">
        <v>0</v>
      </c>
      <c r="I49" s="53">
        <v>1970305</v>
      </c>
      <c r="J49" s="53">
        <v>0</v>
      </c>
      <c r="K49" s="53">
        <v>0</v>
      </c>
      <c r="L49" s="53">
        <v>0</v>
      </c>
      <c r="M49" s="53">
        <v>1565044</v>
      </c>
      <c r="N49" s="53">
        <v>0</v>
      </c>
      <c r="O49" s="53">
        <v>0</v>
      </c>
      <c r="P49" s="53">
        <v>0</v>
      </c>
      <c r="Q49" s="53">
        <v>98796</v>
      </c>
      <c r="R49" s="53">
        <v>0</v>
      </c>
      <c r="S49" s="53">
        <v>0</v>
      </c>
      <c r="T49" s="53">
        <v>0</v>
      </c>
      <c r="U49" s="53">
        <v>0</v>
      </c>
      <c r="V49" s="53">
        <v>12089183</v>
      </c>
      <c r="W49" s="53">
        <v>44287901</v>
      </c>
      <c r="X49" s="53">
        <v>75047900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12265211</v>
      </c>
      <c r="E51" s="53">
        <v>2577794</v>
      </c>
      <c r="F51" s="53">
        <v>0</v>
      </c>
      <c r="G51" s="53">
        <v>0</v>
      </c>
      <c r="H51" s="53">
        <v>0</v>
      </c>
      <c r="I51" s="53">
        <v>25995866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842075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41680946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105</v>
      </c>
      <c r="B58" s="5">
        <f>IF(B67=0,0,+(B76/B67)*100)</f>
        <v>72.54583086885373</v>
      </c>
      <c r="C58" s="5">
        <f>IF(C67=0,0,+(C76/C67)*100)</f>
        <v>0</v>
      </c>
      <c r="D58" s="6">
        <f aca="true" t="shared" si="6" ref="D58:Z58">IF(D67=0,0,+(D76/D67)*100)</f>
        <v>90.14115750063091</v>
      </c>
      <c r="E58" s="7">
        <f t="shared" si="6"/>
        <v>50.52240723321213</v>
      </c>
      <c r="F58" s="7">
        <f t="shared" si="6"/>
        <v>21.539040537884986</v>
      </c>
      <c r="G58" s="7">
        <f t="shared" si="6"/>
        <v>69.52094923737577</v>
      </c>
      <c r="H58" s="7">
        <f t="shared" si="6"/>
        <v>120.73939776722457</v>
      </c>
      <c r="I58" s="7">
        <f t="shared" si="6"/>
        <v>53.12235727389448</v>
      </c>
      <c r="J58" s="7">
        <f t="shared" si="6"/>
        <v>42.854462984429944</v>
      </c>
      <c r="K58" s="7">
        <f t="shared" si="6"/>
        <v>72.33390572665894</v>
      </c>
      <c r="L58" s="7">
        <f t="shared" si="6"/>
        <v>39.44909146588808</v>
      </c>
      <c r="M58" s="7">
        <f t="shared" si="6"/>
        <v>51.54582005899232</v>
      </c>
      <c r="N58" s="7">
        <f t="shared" si="6"/>
        <v>140.81378321147574</v>
      </c>
      <c r="O58" s="7">
        <f t="shared" si="6"/>
        <v>132.99015137518836</v>
      </c>
      <c r="P58" s="7">
        <f t="shared" si="6"/>
        <v>98.97162255417923</v>
      </c>
      <c r="Q58" s="7">
        <f t="shared" si="6"/>
        <v>124.11889471802182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71.93228654663486</v>
      </c>
      <c r="W58" s="7">
        <f t="shared" si="6"/>
        <v>46.87485469181186</v>
      </c>
      <c r="X58" s="7">
        <f t="shared" si="6"/>
        <v>0</v>
      </c>
      <c r="Y58" s="7">
        <f t="shared" si="6"/>
        <v>0</v>
      </c>
      <c r="Z58" s="8">
        <f t="shared" si="6"/>
        <v>50.52240723321213</v>
      </c>
    </row>
    <row r="59" spans="1:26" ht="13.5">
      <c r="A59" s="36" t="s">
        <v>31</v>
      </c>
      <c r="B59" s="9">
        <f aca="true" t="shared" si="7" ref="B59:Z66">IF(B68=0,0,+(B77/B68)*100)</f>
        <v>70.86444742093184</v>
      </c>
      <c r="C59" s="9">
        <f t="shared" si="7"/>
        <v>0</v>
      </c>
      <c r="D59" s="2">
        <f t="shared" si="7"/>
        <v>90</v>
      </c>
      <c r="E59" s="10">
        <f t="shared" si="7"/>
        <v>94.11764705882352</v>
      </c>
      <c r="F59" s="10">
        <f t="shared" si="7"/>
        <v>4.003666666666667</v>
      </c>
      <c r="G59" s="10">
        <f t="shared" si="7"/>
        <v>152.87167203630437</v>
      </c>
      <c r="H59" s="10">
        <f t="shared" si="7"/>
        <v>463.0684606990886</v>
      </c>
      <c r="I59" s="10">
        <f t="shared" si="7"/>
        <v>30.415386461687984</v>
      </c>
      <c r="J59" s="10">
        <f t="shared" si="7"/>
        <v>1876.6539253160836</v>
      </c>
      <c r="K59" s="10">
        <f t="shared" si="7"/>
        <v>1105.6874028647037</v>
      </c>
      <c r="L59" s="10">
        <f t="shared" si="7"/>
        <v>2600.4200445247197</v>
      </c>
      <c r="M59" s="10">
        <f t="shared" si="7"/>
        <v>1860.9204575685023</v>
      </c>
      <c r="N59" s="10">
        <f t="shared" si="7"/>
        <v>295.6177966213434</v>
      </c>
      <c r="O59" s="10">
        <f t="shared" si="7"/>
        <v>5608.106859327088</v>
      </c>
      <c r="P59" s="10">
        <f t="shared" si="7"/>
        <v>99.99014997037641</v>
      </c>
      <c r="Q59" s="10">
        <f t="shared" si="7"/>
        <v>290.86389819030467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68.32819706141836</v>
      </c>
      <c r="W59" s="10">
        <f t="shared" si="7"/>
        <v>89.9999788235344</v>
      </c>
      <c r="X59" s="10">
        <f t="shared" si="7"/>
        <v>0</v>
      </c>
      <c r="Y59" s="10">
        <f t="shared" si="7"/>
        <v>0</v>
      </c>
      <c r="Z59" s="11">
        <f t="shared" si="7"/>
        <v>94.11764705882352</v>
      </c>
    </row>
    <row r="60" spans="1:26" ht="13.5">
      <c r="A60" s="37" t="s">
        <v>32</v>
      </c>
      <c r="B60" s="12">
        <f t="shared" si="7"/>
        <v>74.14554604763603</v>
      </c>
      <c r="C60" s="12">
        <f t="shared" si="7"/>
        <v>0</v>
      </c>
      <c r="D60" s="3">
        <f t="shared" si="7"/>
        <v>90.00101921621804</v>
      </c>
      <c r="E60" s="13">
        <f t="shared" si="7"/>
        <v>35.669857403197625</v>
      </c>
      <c r="F60" s="13">
        <f t="shared" si="7"/>
        <v>73.62693227551486</v>
      </c>
      <c r="G60" s="13">
        <f t="shared" si="7"/>
        <v>61.87683539205094</v>
      </c>
      <c r="H60" s="13">
        <f t="shared" si="7"/>
        <v>88.08237239274207</v>
      </c>
      <c r="I60" s="13">
        <f t="shared" si="7"/>
        <v>74.95705968276435</v>
      </c>
      <c r="J60" s="13">
        <f t="shared" si="7"/>
        <v>28.747255772652274</v>
      </c>
      <c r="K60" s="13">
        <f t="shared" si="7"/>
        <v>64.38443676531128</v>
      </c>
      <c r="L60" s="13">
        <f t="shared" si="7"/>
        <v>19.747838062635275</v>
      </c>
      <c r="M60" s="13">
        <f t="shared" si="7"/>
        <v>37.62651020019961</v>
      </c>
      <c r="N60" s="13">
        <f t="shared" si="7"/>
        <v>113.79260434825638</v>
      </c>
      <c r="O60" s="13">
        <f t="shared" si="7"/>
        <v>96.08920359514019</v>
      </c>
      <c r="P60" s="13">
        <f t="shared" si="7"/>
        <v>98.78042890862572</v>
      </c>
      <c r="Q60" s="13">
        <f t="shared" si="7"/>
        <v>103.22620405227366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73.93389962690027</v>
      </c>
      <c r="W60" s="13">
        <f t="shared" si="7"/>
        <v>32.104173899712784</v>
      </c>
      <c r="X60" s="13">
        <f t="shared" si="7"/>
        <v>0</v>
      </c>
      <c r="Y60" s="13">
        <f t="shared" si="7"/>
        <v>0</v>
      </c>
      <c r="Z60" s="14">
        <f t="shared" si="7"/>
        <v>35.669857403197625</v>
      </c>
    </row>
    <row r="61" spans="1:26" ht="13.5">
      <c r="A61" s="38" t="s">
        <v>106</v>
      </c>
      <c r="B61" s="12">
        <f t="shared" si="7"/>
        <v>87.66999990197525</v>
      </c>
      <c r="C61" s="12">
        <f t="shared" si="7"/>
        <v>0</v>
      </c>
      <c r="D61" s="3">
        <f t="shared" si="7"/>
        <v>89.99983207351967</v>
      </c>
      <c r="E61" s="13">
        <f t="shared" si="7"/>
        <v>23.816462720130836</v>
      </c>
      <c r="F61" s="13">
        <f t="shared" si="7"/>
        <v>90.76436924420435</v>
      </c>
      <c r="G61" s="13">
        <f t="shared" si="7"/>
        <v>73.25021456411685</v>
      </c>
      <c r="H61" s="13">
        <f t="shared" si="7"/>
        <v>105.3639030450978</v>
      </c>
      <c r="I61" s="13">
        <f t="shared" si="7"/>
        <v>90.26965568240432</v>
      </c>
      <c r="J61" s="13">
        <f t="shared" si="7"/>
        <v>29.983844047541265</v>
      </c>
      <c r="K61" s="13">
        <f t="shared" si="7"/>
        <v>72.9997038641067</v>
      </c>
      <c r="L61" s="13">
        <f t="shared" si="7"/>
        <v>17.841720880465466</v>
      </c>
      <c r="M61" s="13">
        <f t="shared" si="7"/>
        <v>40.27508959737115</v>
      </c>
      <c r="N61" s="13">
        <f t="shared" si="7"/>
        <v>132.37840554758588</v>
      </c>
      <c r="O61" s="13">
        <f t="shared" si="7"/>
        <v>98.21959182504413</v>
      </c>
      <c r="P61" s="13">
        <f t="shared" si="7"/>
        <v>98.63466408064045</v>
      </c>
      <c r="Q61" s="13">
        <f t="shared" si="7"/>
        <v>110.08567561881736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82.44204004419163</v>
      </c>
      <c r="W61" s="13">
        <f t="shared" si="7"/>
        <v>21.435578104865037</v>
      </c>
      <c r="X61" s="13">
        <f t="shared" si="7"/>
        <v>0</v>
      </c>
      <c r="Y61" s="13">
        <f t="shared" si="7"/>
        <v>0</v>
      </c>
      <c r="Z61" s="14">
        <f t="shared" si="7"/>
        <v>23.816462720130836</v>
      </c>
    </row>
    <row r="62" spans="1:26" ht="13.5">
      <c r="A62" s="38" t="s">
        <v>107</v>
      </c>
      <c r="B62" s="12">
        <f t="shared" si="7"/>
        <v>87.06428729627488</v>
      </c>
      <c r="C62" s="12">
        <f t="shared" si="7"/>
        <v>0</v>
      </c>
      <c r="D62" s="3">
        <f t="shared" si="7"/>
        <v>90.00833864717713</v>
      </c>
      <c r="E62" s="13">
        <f t="shared" si="7"/>
        <v>81.31210300429184</v>
      </c>
      <c r="F62" s="13">
        <f t="shared" si="7"/>
        <v>52.77150319814946</v>
      </c>
      <c r="G62" s="13">
        <f t="shared" si="7"/>
        <v>71.00258297964339</v>
      </c>
      <c r="H62" s="13">
        <f t="shared" si="7"/>
        <v>78.17079301634196</v>
      </c>
      <c r="I62" s="13">
        <f t="shared" si="7"/>
        <v>67.63892451212452</v>
      </c>
      <c r="J62" s="13">
        <f t="shared" si="7"/>
        <v>20.298719141958074</v>
      </c>
      <c r="K62" s="13">
        <f t="shared" si="7"/>
        <v>34.71975438469256</v>
      </c>
      <c r="L62" s="13">
        <f t="shared" si="7"/>
        <v>20.334376876060162</v>
      </c>
      <c r="M62" s="13">
        <f t="shared" si="7"/>
        <v>25.117616800903598</v>
      </c>
      <c r="N62" s="13">
        <f t="shared" si="7"/>
        <v>87.39627101147003</v>
      </c>
      <c r="O62" s="13">
        <f t="shared" si="7"/>
        <v>79.43619207772795</v>
      </c>
      <c r="P62" s="13">
        <f t="shared" si="7"/>
        <v>98.76508801978291</v>
      </c>
      <c r="Q62" s="13">
        <f t="shared" si="7"/>
        <v>88.25870121814256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58.49694658701588</v>
      </c>
      <c r="W62" s="13">
        <f t="shared" si="7"/>
        <v>73.18350097998247</v>
      </c>
      <c r="X62" s="13">
        <f t="shared" si="7"/>
        <v>0</v>
      </c>
      <c r="Y62" s="13">
        <f t="shared" si="7"/>
        <v>0</v>
      </c>
      <c r="Z62" s="14">
        <f t="shared" si="7"/>
        <v>81.31210300429184</v>
      </c>
    </row>
    <row r="63" spans="1:26" ht="13.5">
      <c r="A63" s="38" t="s">
        <v>108</v>
      </c>
      <c r="B63" s="12">
        <f t="shared" si="7"/>
        <v>29.93416540238102</v>
      </c>
      <c r="C63" s="12">
        <f t="shared" si="7"/>
        <v>0</v>
      </c>
      <c r="D63" s="3">
        <f t="shared" si="7"/>
        <v>89.99879358185548</v>
      </c>
      <c r="E63" s="13">
        <f t="shared" si="7"/>
        <v>63.33883275524054</v>
      </c>
      <c r="F63" s="13">
        <f t="shared" si="7"/>
        <v>31.471174344239504</v>
      </c>
      <c r="G63" s="13">
        <f t="shared" si="7"/>
        <v>21.095058369174055</v>
      </c>
      <c r="H63" s="13">
        <f t="shared" si="7"/>
        <v>32.164109154264516</v>
      </c>
      <c r="I63" s="13">
        <f t="shared" si="7"/>
        <v>27.951261425096845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48.38496423518834</v>
      </c>
      <c r="O63" s="13">
        <f t="shared" si="7"/>
        <v>0</v>
      </c>
      <c r="P63" s="13">
        <f t="shared" si="7"/>
        <v>99.02278848852183</v>
      </c>
      <c r="Q63" s="13">
        <f t="shared" si="7"/>
        <v>93.96092455895946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56.92754918538221</v>
      </c>
      <c r="W63" s="13">
        <f t="shared" si="7"/>
        <v>57.006803952082805</v>
      </c>
      <c r="X63" s="13">
        <f t="shared" si="7"/>
        <v>0</v>
      </c>
      <c r="Y63" s="13">
        <f t="shared" si="7"/>
        <v>0</v>
      </c>
      <c r="Z63" s="14">
        <f t="shared" si="7"/>
        <v>63.33883275524054</v>
      </c>
    </row>
    <row r="64" spans="1:26" ht="13.5">
      <c r="A64" s="38" t="s">
        <v>109</v>
      </c>
      <c r="B64" s="12">
        <f t="shared" si="7"/>
        <v>30.61173903217262</v>
      </c>
      <c r="C64" s="12">
        <f t="shared" si="7"/>
        <v>0</v>
      </c>
      <c r="D64" s="3">
        <f t="shared" si="7"/>
        <v>90</v>
      </c>
      <c r="E64" s="13">
        <f t="shared" si="7"/>
        <v>0</v>
      </c>
      <c r="F64" s="13">
        <f t="shared" si="7"/>
        <v>24.581432129287933</v>
      </c>
      <c r="G64" s="13">
        <f t="shared" si="7"/>
        <v>22.828132070528646</v>
      </c>
      <c r="H64" s="13">
        <f t="shared" si="7"/>
        <v>34.05860068349803</v>
      </c>
      <c r="I64" s="13">
        <f t="shared" si="7"/>
        <v>27.41021968082422</v>
      </c>
      <c r="J64" s="13">
        <f t="shared" si="7"/>
        <v>12.468395878408064</v>
      </c>
      <c r="K64" s="13">
        <f t="shared" si="7"/>
        <v>15.309658219558495</v>
      </c>
      <c r="L64" s="13">
        <f t="shared" si="7"/>
        <v>12.974061823879039</v>
      </c>
      <c r="M64" s="13">
        <f t="shared" si="7"/>
        <v>13.584038640615198</v>
      </c>
      <c r="N64" s="13">
        <f t="shared" si="7"/>
        <v>42.600238782210724</v>
      </c>
      <c r="O64" s="13">
        <f t="shared" si="7"/>
        <v>36.91532801326562</v>
      </c>
      <c r="P64" s="13">
        <f t="shared" si="7"/>
        <v>100</v>
      </c>
      <c r="Q64" s="13">
        <f t="shared" si="7"/>
        <v>59.81300140760549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32.82989211339557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110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111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99.96000000000001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99.96039984159937</v>
      </c>
      <c r="X66" s="16">
        <f t="shared" si="7"/>
        <v>0</v>
      </c>
      <c r="Y66" s="16">
        <f t="shared" si="7"/>
        <v>0</v>
      </c>
      <c r="Z66" s="17">
        <f t="shared" si="7"/>
        <v>99.96000000000001</v>
      </c>
    </row>
    <row r="67" spans="1:26" ht="13.5" hidden="1">
      <c r="A67" s="40" t="s">
        <v>112</v>
      </c>
      <c r="B67" s="23">
        <v>65074590</v>
      </c>
      <c r="C67" s="23"/>
      <c r="D67" s="24">
        <v>71227175</v>
      </c>
      <c r="E67" s="25">
        <v>71227000</v>
      </c>
      <c r="F67" s="25">
        <v>14034822</v>
      </c>
      <c r="G67" s="25">
        <v>5042785</v>
      </c>
      <c r="H67" s="25">
        <v>5332556</v>
      </c>
      <c r="I67" s="25">
        <v>24410163</v>
      </c>
      <c r="J67" s="25">
        <v>3118485</v>
      </c>
      <c r="K67" s="25">
        <v>3118485</v>
      </c>
      <c r="L67" s="25">
        <v>3118485</v>
      </c>
      <c r="M67" s="25">
        <v>9355455</v>
      </c>
      <c r="N67" s="25">
        <v>4593066</v>
      </c>
      <c r="O67" s="25">
        <v>3556131</v>
      </c>
      <c r="P67" s="25">
        <v>4303770</v>
      </c>
      <c r="Q67" s="25">
        <v>12452967</v>
      </c>
      <c r="R67" s="25"/>
      <c r="S67" s="25"/>
      <c r="T67" s="25"/>
      <c r="U67" s="25"/>
      <c r="V67" s="25">
        <v>46218585</v>
      </c>
      <c r="W67" s="25">
        <v>53420940</v>
      </c>
      <c r="X67" s="25"/>
      <c r="Y67" s="24"/>
      <c r="Z67" s="26">
        <v>71227000</v>
      </c>
    </row>
    <row r="68" spans="1:26" ht="13.5" hidden="1">
      <c r="A68" s="36" t="s">
        <v>31</v>
      </c>
      <c r="B68" s="18">
        <v>15853885</v>
      </c>
      <c r="C68" s="18"/>
      <c r="D68" s="19">
        <v>17000000</v>
      </c>
      <c r="E68" s="20">
        <v>17000000</v>
      </c>
      <c r="F68" s="20">
        <v>10500000</v>
      </c>
      <c r="G68" s="20">
        <v>522692</v>
      </c>
      <c r="H68" s="20">
        <v>493042</v>
      </c>
      <c r="I68" s="20">
        <v>11515734</v>
      </c>
      <c r="J68" s="20">
        <v>23807</v>
      </c>
      <c r="K68" s="20">
        <v>23807</v>
      </c>
      <c r="L68" s="20">
        <v>23807</v>
      </c>
      <c r="M68" s="20">
        <v>71421</v>
      </c>
      <c r="N68" s="20">
        <v>682579</v>
      </c>
      <c r="O68" s="20">
        <v>23807</v>
      </c>
      <c r="P68" s="20">
        <v>680201</v>
      </c>
      <c r="Q68" s="20">
        <v>1386587</v>
      </c>
      <c r="R68" s="20"/>
      <c r="S68" s="20"/>
      <c r="T68" s="20"/>
      <c r="U68" s="20"/>
      <c r="V68" s="20">
        <v>12973742</v>
      </c>
      <c r="W68" s="20">
        <v>12750003</v>
      </c>
      <c r="X68" s="20"/>
      <c r="Y68" s="19"/>
      <c r="Z68" s="22">
        <v>17000000</v>
      </c>
    </row>
    <row r="69" spans="1:26" ht="13.5" hidden="1">
      <c r="A69" s="37" t="s">
        <v>32</v>
      </c>
      <c r="B69" s="18">
        <v>48518267</v>
      </c>
      <c r="C69" s="18"/>
      <c r="D69" s="19">
        <v>53227175</v>
      </c>
      <c r="E69" s="20">
        <v>53227000</v>
      </c>
      <c r="F69" s="20">
        <v>3534822</v>
      </c>
      <c r="G69" s="20">
        <v>4374406</v>
      </c>
      <c r="H69" s="20">
        <v>4717600</v>
      </c>
      <c r="I69" s="20">
        <v>12626828</v>
      </c>
      <c r="J69" s="20">
        <v>3094678</v>
      </c>
      <c r="K69" s="20">
        <v>3094678</v>
      </c>
      <c r="L69" s="20">
        <v>3094678</v>
      </c>
      <c r="M69" s="20">
        <v>9284034</v>
      </c>
      <c r="N69" s="20">
        <v>3910487</v>
      </c>
      <c r="O69" s="20">
        <v>3532324</v>
      </c>
      <c r="P69" s="20">
        <v>3623569</v>
      </c>
      <c r="Q69" s="20">
        <v>11066380</v>
      </c>
      <c r="R69" s="20"/>
      <c r="S69" s="20"/>
      <c r="T69" s="20"/>
      <c r="U69" s="20"/>
      <c r="V69" s="20">
        <v>32977242</v>
      </c>
      <c r="W69" s="20">
        <v>39920940</v>
      </c>
      <c r="X69" s="20"/>
      <c r="Y69" s="19"/>
      <c r="Z69" s="22">
        <v>53227000</v>
      </c>
    </row>
    <row r="70" spans="1:26" ht="13.5" hidden="1">
      <c r="A70" s="38" t="s">
        <v>106</v>
      </c>
      <c r="B70" s="18">
        <v>31318621</v>
      </c>
      <c r="C70" s="18"/>
      <c r="D70" s="19">
        <v>34241175</v>
      </c>
      <c r="E70" s="20">
        <v>34241000</v>
      </c>
      <c r="F70" s="20">
        <v>2386399</v>
      </c>
      <c r="G70" s="20">
        <v>2987452</v>
      </c>
      <c r="H70" s="20">
        <v>3290272</v>
      </c>
      <c r="I70" s="20">
        <v>8664123</v>
      </c>
      <c r="J70" s="20">
        <v>2357026</v>
      </c>
      <c r="K70" s="20">
        <v>2357026</v>
      </c>
      <c r="L70" s="20">
        <v>2357026</v>
      </c>
      <c r="M70" s="20">
        <v>7071078</v>
      </c>
      <c r="N70" s="20">
        <v>2862939</v>
      </c>
      <c r="O70" s="20">
        <v>2862939</v>
      </c>
      <c r="P70" s="20">
        <v>2606831</v>
      </c>
      <c r="Q70" s="20">
        <v>8332709</v>
      </c>
      <c r="R70" s="20"/>
      <c r="S70" s="20"/>
      <c r="T70" s="20"/>
      <c r="U70" s="20"/>
      <c r="V70" s="20">
        <v>24067910</v>
      </c>
      <c r="W70" s="20">
        <v>25680609</v>
      </c>
      <c r="X70" s="20"/>
      <c r="Y70" s="19"/>
      <c r="Z70" s="22">
        <v>34241000</v>
      </c>
    </row>
    <row r="71" spans="1:26" ht="13.5" hidden="1">
      <c r="A71" s="38" t="s">
        <v>107</v>
      </c>
      <c r="B71" s="18">
        <v>5842554</v>
      </c>
      <c r="C71" s="18"/>
      <c r="D71" s="19">
        <v>8154800</v>
      </c>
      <c r="E71" s="20">
        <v>8155000</v>
      </c>
      <c r="F71" s="20">
        <v>441818</v>
      </c>
      <c r="G71" s="20">
        <v>439415</v>
      </c>
      <c r="H71" s="20">
        <v>483357</v>
      </c>
      <c r="I71" s="20">
        <v>1364590</v>
      </c>
      <c r="J71" s="20">
        <v>496386</v>
      </c>
      <c r="K71" s="20">
        <v>496386</v>
      </c>
      <c r="L71" s="20">
        <v>496386</v>
      </c>
      <c r="M71" s="20">
        <v>1489158</v>
      </c>
      <c r="N71" s="20">
        <v>428159</v>
      </c>
      <c r="O71" s="20">
        <v>428160</v>
      </c>
      <c r="P71" s="20">
        <v>394684</v>
      </c>
      <c r="Q71" s="20">
        <v>1251003</v>
      </c>
      <c r="R71" s="20"/>
      <c r="S71" s="20"/>
      <c r="T71" s="20"/>
      <c r="U71" s="20"/>
      <c r="V71" s="20">
        <v>4104751</v>
      </c>
      <c r="W71" s="20">
        <v>6116436</v>
      </c>
      <c r="X71" s="20"/>
      <c r="Y71" s="19"/>
      <c r="Z71" s="22">
        <v>8155000</v>
      </c>
    </row>
    <row r="72" spans="1:26" ht="13.5" hidden="1">
      <c r="A72" s="38" t="s">
        <v>108</v>
      </c>
      <c r="B72" s="18">
        <v>6830603</v>
      </c>
      <c r="C72" s="18"/>
      <c r="D72" s="19">
        <v>6631200</v>
      </c>
      <c r="E72" s="20">
        <v>6631000</v>
      </c>
      <c r="F72" s="20">
        <v>431560</v>
      </c>
      <c r="G72" s="20">
        <v>569650</v>
      </c>
      <c r="H72" s="20">
        <v>566501</v>
      </c>
      <c r="I72" s="20">
        <v>1567711</v>
      </c>
      <c r="J72" s="20"/>
      <c r="K72" s="20"/>
      <c r="L72" s="20"/>
      <c r="M72" s="20"/>
      <c r="N72" s="20">
        <v>378165</v>
      </c>
      <c r="O72" s="20"/>
      <c r="P72" s="20">
        <v>381289</v>
      </c>
      <c r="Q72" s="20">
        <v>759454</v>
      </c>
      <c r="R72" s="20"/>
      <c r="S72" s="20"/>
      <c r="T72" s="20"/>
      <c r="U72" s="20"/>
      <c r="V72" s="20">
        <v>2327165</v>
      </c>
      <c r="W72" s="20">
        <v>4973580</v>
      </c>
      <c r="X72" s="20"/>
      <c r="Y72" s="19"/>
      <c r="Z72" s="22">
        <v>6631000</v>
      </c>
    </row>
    <row r="73" spans="1:26" ht="13.5" hidden="1">
      <c r="A73" s="38" t="s">
        <v>109</v>
      </c>
      <c r="B73" s="18">
        <v>4526489</v>
      </c>
      <c r="C73" s="18"/>
      <c r="D73" s="19">
        <v>4200000</v>
      </c>
      <c r="E73" s="20">
        <v>4200000</v>
      </c>
      <c r="F73" s="20">
        <v>275045</v>
      </c>
      <c r="G73" s="20">
        <v>377889</v>
      </c>
      <c r="H73" s="20">
        <v>377470</v>
      </c>
      <c r="I73" s="20">
        <v>1030404</v>
      </c>
      <c r="J73" s="20">
        <v>241266</v>
      </c>
      <c r="K73" s="20">
        <v>241266</v>
      </c>
      <c r="L73" s="20">
        <v>241266</v>
      </c>
      <c r="M73" s="20">
        <v>723798</v>
      </c>
      <c r="N73" s="20">
        <v>241224</v>
      </c>
      <c r="O73" s="20">
        <v>241225</v>
      </c>
      <c r="P73" s="20">
        <v>240765</v>
      </c>
      <c r="Q73" s="20">
        <v>723214</v>
      </c>
      <c r="R73" s="20"/>
      <c r="S73" s="20"/>
      <c r="T73" s="20"/>
      <c r="U73" s="20"/>
      <c r="V73" s="20">
        <v>2477416</v>
      </c>
      <c r="W73" s="20">
        <v>3150315</v>
      </c>
      <c r="X73" s="20"/>
      <c r="Y73" s="19"/>
      <c r="Z73" s="22">
        <v>4200000</v>
      </c>
    </row>
    <row r="74" spans="1:26" ht="13.5" hidden="1">
      <c r="A74" s="38" t="s">
        <v>110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111</v>
      </c>
      <c r="B75" s="27">
        <v>702438</v>
      </c>
      <c r="C75" s="27"/>
      <c r="D75" s="28">
        <v>1000000</v>
      </c>
      <c r="E75" s="29">
        <v>1000000</v>
      </c>
      <c r="F75" s="29"/>
      <c r="G75" s="29">
        <v>145687</v>
      </c>
      <c r="H75" s="29">
        <v>121914</v>
      </c>
      <c r="I75" s="29">
        <v>267601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267601</v>
      </c>
      <c r="W75" s="29">
        <v>749997</v>
      </c>
      <c r="X75" s="29"/>
      <c r="Y75" s="28"/>
      <c r="Z75" s="30">
        <v>1000000</v>
      </c>
    </row>
    <row r="76" spans="1:26" ht="13.5" hidden="1">
      <c r="A76" s="41" t="s">
        <v>113</v>
      </c>
      <c r="B76" s="31">
        <v>47208902</v>
      </c>
      <c r="C76" s="31"/>
      <c r="D76" s="32">
        <v>64205000</v>
      </c>
      <c r="E76" s="33">
        <v>35985595</v>
      </c>
      <c r="F76" s="33">
        <v>3022966</v>
      </c>
      <c r="G76" s="33">
        <v>3505792</v>
      </c>
      <c r="H76" s="33">
        <v>6438496</v>
      </c>
      <c r="I76" s="33">
        <v>12967254</v>
      </c>
      <c r="J76" s="33">
        <v>1336410</v>
      </c>
      <c r="K76" s="33">
        <v>2255722</v>
      </c>
      <c r="L76" s="33">
        <v>1230214</v>
      </c>
      <c r="M76" s="33">
        <v>4822346</v>
      </c>
      <c r="N76" s="33">
        <v>6467670</v>
      </c>
      <c r="O76" s="33">
        <v>4729304</v>
      </c>
      <c r="P76" s="33">
        <v>4259511</v>
      </c>
      <c r="Q76" s="33">
        <v>15456485</v>
      </c>
      <c r="R76" s="33"/>
      <c r="S76" s="33"/>
      <c r="T76" s="33"/>
      <c r="U76" s="33"/>
      <c r="V76" s="33">
        <v>33246085</v>
      </c>
      <c r="W76" s="33">
        <v>25040988</v>
      </c>
      <c r="X76" s="33"/>
      <c r="Y76" s="32"/>
      <c r="Z76" s="34">
        <v>35985595</v>
      </c>
    </row>
    <row r="77" spans="1:26" ht="13.5" hidden="1">
      <c r="A77" s="36" t="s">
        <v>31</v>
      </c>
      <c r="B77" s="18">
        <v>11234768</v>
      </c>
      <c r="C77" s="18"/>
      <c r="D77" s="19">
        <v>15300000</v>
      </c>
      <c r="E77" s="20">
        <v>16000000</v>
      </c>
      <c r="F77" s="20">
        <v>420385</v>
      </c>
      <c r="G77" s="20">
        <v>799048</v>
      </c>
      <c r="H77" s="20">
        <v>2283122</v>
      </c>
      <c r="I77" s="20">
        <v>3502555</v>
      </c>
      <c r="J77" s="20">
        <v>446775</v>
      </c>
      <c r="K77" s="20">
        <v>263231</v>
      </c>
      <c r="L77" s="20">
        <v>619082</v>
      </c>
      <c r="M77" s="20">
        <v>1329088</v>
      </c>
      <c r="N77" s="20">
        <v>2017825</v>
      </c>
      <c r="O77" s="20">
        <v>1335122</v>
      </c>
      <c r="P77" s="20">
        <v>680134</v>
      </c>
      <c r="Q77" s="20">
        <v>4033081</v>
      </c>
      <c r="R77" s="20"/>
      <c r="S77" s="20"/>
      <c r="T77" s="20"/>
      <c r="U77" s="20"/>
      <c r="V77" s="20">
        <v>8864724</v>
      </c>
      <c r="W77" s="20">
        <v>11475000</v>
      </c>
      <c r="X77" s="20"/>
      <c r="Y77" s="19"/>
      <c r="Z77" s="22">
        <v>16000000</v>
      </c>
    </row>
    <row r="78" spans="1:26" ht="13.5" hidden="1">
      <c r="A78" s="37" t="s">
        <v>32</v>
      </c>
      <c r="B78" s="18">
        <v>35974134</v>
      </c>
      <c r="C78" s="18"/>
      <c r="D78" s="19">
        <v>47905000</v>
      </c>
      <c r="E78" s="20">
        <v>18985995</v>
      </c>
      <c r="F78" s="20">
        <v>2602581</v>
      </c>
      <c r="G78" s="20">
        <v>2706744</v>
      </c>
      <c r="H78" s="20">
        <v>4155374</v>
      </c>
      <c r="I78" s="20">
        <v>9464699</v>
      </c>
      <c r="J78" s="20">
        <v>889635</v>
      </c>
      <c r="K78" s="20">
        <v>1992491</v>
      </c>
      <c r="L78" s="20">
        <v>611132</v>
      </c>
      <c r="M78" s="20">
        <v>3493258</v>
      </c>
      <c r="N78" s="20">
        <v>4449845</v>
      </c>
      <c r="O78" s="20">
        <v>3394182</v>
      </c>
      <c r="P78" s="20">
        <v>3579377</v>
      </c>
      <c r="Q78" s="20">
        <v>11423404</v>
      </c>
      <c r="R78" s="20"/>
      <c r="S78" s="20"/>
      <c r="T78" s="20"/>
      <c r="U78" s="20"/>
      <c r="V78" s="20">
        <v>24381361</v>
      </c>
      <c r="W78" s="20">
        <v>12816288</v>
      </c>
      <c r="X78" s="20"/>
      <c r="Y78" s="19"/>
      <c r="Z78" s="22">
        <v>18985995</v>
      </c>
    </row>
    <row r="79" spans="1:26" ht="13.5" hidden="1">
      <c r="A79" s="38" t="s">
        <v>106</v>
      </c>
      <c r="B79" s="18">
        <v>27457035</v>
      </c>
      <c r="C79" s="18"/>
      <c r="D79" s="19">
        <v>30817000</v>
      </c>
      <c r="E79" s="20">
        <v>8154995</v>
      </c>
      <c r="F79" s="20">
        <v>2166000</v>
      </c>
      <c r="G79" s="20">
        <v>2188315</v>
      </c>
      <c r="H79" s="20">
        <v>3466759</v>
      </c>
      <c r="I79" s="20">
        <v>7821074</v>
      </c>
      <c r="J79" s="20">
        <v>706727</v>
      </c>
      <c r="K79" s="20">
        <v>1720622</v>
      </c>
      <c r="L79" s="20">
        <v>420534</v>
      </c>
      <c r="M79" s="20">
        <v>2847883</v>
      </c>
      <c r="N79" s="20">
        <v>3789913</v>
      </c>
      <c r="O79" s="20">
        <v>2811967</v>
      </c>
      <c r="P79" s="20">
        <v>2571239</v>
      </c>
      <c r="Q79" s="20">
        <v>9173119</v>
      </c>
      <c r="R79" s="20"/>
      <c r="S79" s="20"/>
      <c r="T79" s="20"/>
      <c r="U79" s="20"/>
      <c r="V79" s="20">
        <v>19842076</v>
      </c>
      <c r="W79" s="20">
        <v>5504787</v>
      </c>
      <c r="X79" s="20"/>
      <c r="Y79" s="19"/>
      <c r="Z79" s="22">
        <v>8154995</v>
      </c>
    </row>
    <row r="80" spans="1:26" ht="13.5" hidden="1">
      <c r="A80" s="38" t="s">
        <v>107</v>
      </c>
      <c r="B80" s="18">
        <v>5086778</v>
      </c>
      <c r="C80" s="18"/>
      <c r="D80" s="19">
        <v>7340000</v>
      </c>
      <c r="E80" s="20">
        <v>6631002</v>
      </c>
      <c r="F80" s="20">
        <v>233154</v>
      </c>
      <c r="G80" s="20">
        <v>311996</v>
      </c>
      <c r="H80" s="20">
        <v>377844</v>
      </c>
      <c r="I80" s="20">
        <v>922994</v>
      </c>
      <c r="J80" s="20">
        <v>100760</v>
      </c>
      <c r="K80" s="20">
        <v>172344</v>
      </c>
      <c r="L80" s="20">
        <v>100937</v>
      </c>
      <c r="M80" s="20">
        <v>374041</v>
      </c>
      <c r="N80" s="20">
        <v>374195</v>
      </c>
      <c r="O80" s="20">
        <v>340114</v>
      </c>
      <c r="P80" s="20">
        <v>389810</v>
      </c>
      <c r="Q80" s="20">
        <v>1104119</v>
      </c>
      <c r="R80" s="20"/>
      <c r="S80" s="20"/>
      <c r="T80" s="20"/>
      <c r="U80" s="20"/>
      <c r="V80" s="20">
        <v>2401154</v>
      </c>
      <c r="W80" s="20">
        <v>4476222</v>
      </c>
      <c r="X80" s="20"/>
      <c r="Y80" s="19"/>
      <c r="Z80" s="22">
        <v>6631002</v>
      </c>
    </row>
    <row r="81" spans="1:26" ht="13.5" hidden="1">
      <c r="A81" s="38" t="s">
        <v>108</v>
      </c>
      <c r="B81" s="18">
        <v>2044684</v>
      </c>
      <c r="C81" s="18"/>
      <c r="D81" s="19">
        <v>5968000</v>
      </c>
      <c r="E81" s="20">
        <v>4199998</v>
      </c>
      <c r="F81" s="20">
        <v>135817</v>
      </c>
      <c r="G81" s="20">
        <v>120168</v>
      </c>
      <c r="H81" s="20">
        <v>182210</v>
      </c>
      <c r="I81" s="20">
        <v>438195</v>
      </c>
      <c r="J81" s="20">
        <v>52066</v>
      </c>
      <c r="K81" s="20">
        <v>62588</v>
      </c>
      <c r="L81" s="20">
        <v>58359</v>
      </c>
      <c r="M81" s="20">
        <v>173013</v>
      </c>
      <c r="N81" s="20">
        <v>182975</v>
      </c>
      <c r="O81" s="20">
        <v>153052</v>
      </c>
      <c r="P81" s="20">
        <v>377563</v>
      </c>
      <c r="Q81" s="20">
        <v>713590</v>
      </c>
      <c r="R81" s="20"/>
      <c r="S81" s="20"/>
      <c r="T81" s="20"/>
      <c r="U81" s="20"/>
      <c r="V81" s="20">
        <v>1324798</v>
      </c>
      <c r="W81" s="20">
        <v>2835279</v>
      </c>
      <c r="X81" s="20"/>
      <c r="Y81" s="19"/>
      <c r="Z81" s="22">
        <v>4199998</v>
      </c>
    </row>
    <row r="82" spans="1:26" ht="13.5" hidden="1">
      <c r="A82" s="38" t="s">
        <v>109</v>
      </c>
      <c r="B82" s="18">
        <v>1385637</v>
      </c>
      <c r="C82" s="18"/>
      <c r="D82" s="19">
        <v>3780000</v>
      </c>
      <c r="E82" s="20"/>
      <c r="F82" s="20">
        <v>67610</v>
      </c>
      <c r="G82" s="20">
        <v>86265</v>
      </c>
      <c r="H82" s="20">
        <v>128561</v>
      </c>
      <c r="I82" s="20">
        <v>282436</v>
      </c>
      <c r="J82" s="20">
        <v>30082</v>
      </c>
      <c r="K82" s="20">
        <v>36937</v>
      </c>
      <c r="L82" s="20">
        <v>31302</v>
      </c>
      <c r="M82" s="20">
        <v>98321</v>
      </c>
      <c r="N82" s="20">
        <v>102762</v>
      </c>
      <c r="O82" s="20">
        <v>89049</v>
      </c>
      <c r="P82" s="20">
        <v>240765</v>
      </c>
      <c r="Q82" s="20">
        <v>432576</v>
      </c>
      <c r="R82" s="20"/>
      <c r="S82" s="20"/>
      <c r="T82" s="20"/>
      <c r="U82" s="20"/>
      <c r="V82" s="20">
        <v>813333</v>
      </c>
      <c r="W82" s="20"/>
      <c r="X82" s="20"/>
      <c r="Y82" s="19"/>
      <c r="Z82" s="22"/>
    </row>
    <row r="83" spans="1:26" ht="13.5" hidden="1">
      <c r="A83" s="38" t="s">
        <v>110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111</v>
      </c>
      <c r="B84" s="27"/>
      <c r="C84" s="27"/>
      <c r="D84" s="28">
        <v>1000000</v>
      </c>
      <c r="E84" s="29">
        <v>999600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749700</v>
      </c>
      <c r="X84" s="29"/>
      <c r="Y84" s="28"/>
      <c r="Z84" s="30">
        <v>999600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2018-05-09T07:36:48Z</dcterms:created>
  <dcterms:modified xsi:type="dcterms:W3CDTF">2018-05-17T13:21:58Z</dcterms:modified>
  <cp:category/>
  <cp:version/>
  <cp:contentType/>
  <cp:contentStatus/>
</cp:coreProperties>
</file>