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'DC42'!$A$1:$Z$66</definedName>
    <definedName name="_xlnm.Print_Area" localSheetId="11">'DC48'!$A$1:$Z$66</definedName>
    <definedName name="_xlnm.Print_Area" localSheetId="1">'EKU'!$A$1:$Z$66</definedName>
    <definedName name="_xlnm.Print_Area" localSheetId="4">'GT421'!$A$1:$Z$66</definedName>
    <definedName name="_xlnm.Print_Area" localSheetId="5">'GT422'!$A$1:$Z$66</definedName>
    <definedName name="_xlnm.Print_Area" localSheetId="6">'GT423'!$A$1:$Z$66</definedName>
    <definedName name="_xlnm.Print_Area" localSheetId="8">'GT481'!$A$1:$Z$66</definedName>
    <definedName name="_xlnm.Print_Area" localSheetId="9">'GT484'!$A$1:$Z$66</definedName>
    <definedName name="_xlnm.Print_Area" localSheetId="10">'GT485'!$A$1:$Z$66</definedName>
    <definedName name="_xlnm.Print_Area" localSheetId="2">'JHB'!$A$1:$Z$66</definedName>
    <definedName name="_xlnm.Print_Area" localSheetId="0">'Summary'!$A$1:$Z$66</definedName>
    <definedName name="_xlnm.Print_Area" localSheetId="3">'TSH'!$A$1:$Z$66</definedName>
  </definedNames>
  <calcPr fullCalcOnLoad="1"/>
</workbook>
</file>

<file path=xl/sharedStrings.xml><?xml version="1.0" encoding="utf-8"?>
<sst xmlns="http://schemas.openxmlformats.org/spreadsheetml/2006/main" count="1332" uniqueCount="102">
  <si>
    <t>Gauteng: City of Ekurhuleni(EKU)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</si>
  <si>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</si>
  <si>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</si>
  <si>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</si>
  <si>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</si>
  <si>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</si>
  <si>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</si>
  <si>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</si>
  <si>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</si>
  <si>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</si>
  <si>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</si>
  <si>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</si>
  <si>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</si>
  <si>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</si>
  <si>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</si>
  <si>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</si>
  <si>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</si>
  <si>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</si>
  <si>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</si>
  <si>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</si>
  <si>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</si>
  <si>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</si>
  <si>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</si>
  <si>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</si>
  <si>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</si>
  <si>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</si>
  <si>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</si>
  <si>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</si>
  <si>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</si>
  <si>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</si>
  <si>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</si>
  <si>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</si>
  <si>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</si>
  <si>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</si>
  <si>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</si>
  <si>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</si>
  <si>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</si>
  <si>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</si>
  <si>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</si>
  <si>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</si>
  <si>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</si>
  <si>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</si>
  <si>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</si>
  <si>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</si>
  <si>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</si>
  <si>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</si>
  <si>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</si>
  <si>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</si>
  <si>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</si>
  <si>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</si>
  <si>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</si>
  <si>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</si>
  <si>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</si>
  <si>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</si>
  <si>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</si>
  <si>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</si>
  <si>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</si>
  <si>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</si>
  <si>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</si>
  <si>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</si>
  <si>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</si>
  <si>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</si>
  <si>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</si>
  <si>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</si>
  <si>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</si>
  <si>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</si>
  <si>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C1 Schedule Quarterly Budget Statement Summary for 3rd Quarter ended 31 March 2018 (Figures Finalised as at 2018/05/07)</t>
  </si>
  <si>
    <t>Gauteng: City Of Tshwane(TSH) - Table C1 Schedule Quarterly Budget Statement Summary for 3rd Quarter ended 31 March 2018 (Figures Finalised as at 2018/05/07)</t>
  </si>
  <si>
    <t>Gauteng: Emfuleni(GT421) - Table C1 Schedule Quarterly Budget Statement Summary for 3rd Quarter ended 31 March 2018 (Figures Finalised as at 2018/05/07)</t>
  </si>
  <si>
    <t>Gauteng: Midvaal(GT422) - Table C1 Schedule Quarterly Budget Statement Summary for 3rd Quarter ended 31 March 2018 (Figures Finalised as at 2018/05/07)</t>
  </si>
  <si>
    <t>Gauteng: Lesedi(GT423) - Table C1 Schedule Quarterly Budget Statement Summary for 3rd Quarter ended 31 March 2018 (Figures Finalised as at 2018/05/07)</t>
  </si>
  <si>
    <t>Gauteng: Sedibeng(DC42) - Table C1 Schedule Quarterly Budget Statement Summary for 3rd Quarter ended 31 March 2018 (Figures Finalised as at 2018/05/07)</t>
  </si>
  <si>
    <t>Gauteng: Mogale City(GT481) - Table C1 Schedule Quarterly Budget Statement Summary for 3rd Quarter ended 31 March 2018 (Figures Finalised as at 2018/05/07)</t>
  </si>
  <si>
    <t>Gauteng: Merafong City(GT484) - Table C1 Schedule Quarterly Budget Statement Summary for 3rd Quarter ended 31 March 2018 (Figures Finalised as at 2018/05/07)</t>
  </si>
  <si>
    <t>Gauteng: Rand West City(GT485) - Table C1 Schedule Quarterly Budget Statement Summary for 3rd Quarter ended 31 March 2018 (Figures Finalised as at 2018/05/07)</t>
  </si>
  <si>
    <t>Gauteng: West Rand(DC48) - Table C1 Schedule Quarterly Budget Statement Summary for 3rd Quarter ended 31 March 2018 (Figures Finalised as at 2018/05/07)</t>
  </si>
  <si>
    <t>Summary - Table C1 Schedule Quarterly Budget Statement Summary for 3rd Quarter ended 31 March 2018 (Figures Finalised as at 2018/05/07)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</si>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</sst>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19469812835</v>
      </c>
      <c r="C5" s="18">
        <v>0</v>
      </c>
      <c r="D5" s="58">
        <v>22651822038</v>
      </c>
      <c r="E5" s="59">
        <v>22828389700</v>
      </c>
      <c r="F5" s="59">
        <v>2022219450</v>
      </c>
      <c r="G5" s="59">
        <v>1908897342</v>
      </c>
      <c r="H5" s="59">
        <v>1810908875</v>
      </c>
      <c r="I5" s="59">
        <v>5742025667</v>
      </c>
      <c r="J5" s="59">
        <v>1909639174</v>
      </c>
      <c r="K5" s="59">
        <v>1886144102</v>
      </c>
      <c r="L5" s="59">
        <v>1963043105</v>
      </c>
      <c r="M5" s="59">
        <v>5758826381</v>
      </c>
      <c r="N5" s="59">
        <v>1825046605</v>
      </c>
      <c r="O5" s="59">
        <v>1754889145</v>
      </c>
      <c r="P5" s="59">
        <v>1954151253</v>
      </c>
      <c r="Q5" s="59">
        <v>5534087003</v>
      </c>
      <c r="R5" s="59">
        <v>0</v>
      </c>
      <c r="S5" s="59">
        <v>0</v>
      </c>
      <c r="T5" s="59">
        <v>0</v>
      </c>
      <c r="U5" s="59">
        <v>0</v>
      </c>
      <c r="V5" s="59">
        <v>17034939051</v>
      </c>
      <c r="W5" s="59">
        <v>16003486206</v>
      </c>
      <c r="X5" s="59">
        <v>1031452845</v>
      </c>
      <c r="Y5" s="60">
        <v>6.45</v>
      </c>
      <c r="Z5" s="61">
        <v>22828389700</v>
      </c>
    </row>
    <row r="6" spans="1:26" ht="13.5">
      <c r="A6" s="57" t="s">
        <v>32</v>
      </c>
      <c r="B6" s="18">
        <v>67535169495</v>
      </c>
      <c r="C6" s="18">
        <v>0</v>
      </c>
      <c r="D6" s="58">
        <v>74539451152</v>
      </c>
      <c r="E6" s="59">
        <v>72389146717</v>
      </c>
      <c r="F6" s="59">
        <v>6687564398</v>
      </c>
      <c r="G6" s="59">
        <v>6528357112</v>
      </c>
      <c r="H6" s="59">
        <v>6172788570</v>
      </c>
      <c r="I6" s="59">
        <v>19388710080</v>
      </c>
      <c r="J6" s="59">
        <v>5792480722</v>
      </c>
      <c r="K6" s="59">
        <v>5409883856</v>
      </c>
      <c r="L6" s="59">
        <v>5697019236</v>
      </c>
      <c r="M6" s="59">
        <v>16899383814</v>
      </c>
      <c r="N6" s="59">
        <v>5030811523</v>
      </c>
      <c r="O6" s="59">
        <v>5055752385</v>
      </c>
      <c r="P6" s="59">
        <v>5293189320</v>
      </c>
      <c r="Q6" s="59">
        <v>15379753228</v>
      </c>
      <c r="R6" s="59">
        <v>0</v>
      </c>
      <c r="S6" s="59">
        <v>0</v>
      </c>
      <c r="T6" s="59">
        <v>0</v>
      </c>
      <c r="U6" s="59">
        <v>0</v>
      </c>
      <c r="V6" s="59">
        <v>51667847122</v>
      </c>
      <c r="W6" s="59">
        <v>55554069754</v>
      </c>
      <c r="X6" s="59">
        <v>-3886222632</v>
      </c>
      <c r="Y6" s="60">
        <v>-7</v>
      </c>
      <c r="Z6" s="61">
        <v>72389146717</v>
      </c>
    </row>
    <row r="7" spans="1:26" ht="13.5">
      <c r="A7" s="57" t="s">
        <v>33</v>
      </c>
      <c r="B7" s="18">
        <v>1317466188</v>
      </c>
      <c r="C7" s="18">
        <v>0</v>
      </c>
      <c r="D7" s="58">
        <v>795300462</v>
      </c>
      <c r="E7" s="59">
        <v>847762628</v>
      </c>
      <c r="F7" s="59">
        <v>55653569</v>
      </c>
      <c r="G7" s="59">
        <v>79091001</v>
      </c>
      <c r="H7" s="59">
        <v>28765437</v>
      </c>
      <c r="I7" s="59">
        <v>163510007</v>
      </c>
      <c r="J7" s="59">
        <v>74167122</v>
      </c>
      <c r="K7" s="59">
        <v>76944645</v>
      </c>
      <c r="L7" s="59">
        <v>473824687</v>
      </c>
      <c r="M7" s="59">
        <v>624936454</v>
      </c>
      <c r="N7" s="59">
        <v>-337945275</v>
      </c>
      <c r="O7" s="59">
        <v>346142509</v>
      </c>
      <c r="P7" s="59">
        <v>100782487</v>
      </c>
      <c r="Q7" s="59">
        <v>108979721</v>
      </c>
      <c r="R7" s="59">
        <v>0</v>
      </c>
      <c r="S7" s="59">
        <v>0</v>
      </c>
      <c r="T7" s="59">
        <v>0</v>
      </c>
      <c r="U7" s="59">
        <v>0</v>
      </c>
      <c r="V7" s="59">
        <v>897426182</v>
      </c>
      <c r="W7" s="59">
        <v>477905397</v>
      </c>
      <c r="X7" s="59">
        <v>419520785</v>
      </c>
      <c r="Y7" s="60">
        <v>87.78</v>
      </c>
      <c r="Z7" s="61">
        <v>847762628</v>
      </c>
    </row>
    <row r="8" spans="1:26" ht="13.5">
      <c r="A8" s="57" t="s">
        <v>34</v>
      </c>
      <c r="B8" s="18">
        <v>17807708599</v>
      </c>
      <c r="C8" s="18">
        <v>0</v>
      </c>
      <c r="D8" s="58">
        <v>19007837685</v>
      </c>
      <c r="E8" s="59">
        <v>19729432183</v>
      </c>
      <c r="F8" s="59">
        <v>4640904281</v>
      </c>
      <c r="G8" s="59">
        <v>1460447204</v>
      </c>
      <c r="H8" s="59">
        <v>432339177</v>
      </c>
      <c r="I8" s="59">
        <v>6533690662</v>
      </c>
      <c r="J8" s="59">
        <v>487803916</v>
      </c>
      <c r="K8" s="59">
        <v>716623441</v>
      </c>
      <c r="L8" s="59">
        <v>2859419090</v>
      </c>
      <c r="M8" s="59">
        <v>4063846447</v>
      </c>
      <c r="N8" s="59">
        <v>2349433245</v>
      </c>
      <c r="O8" s="59">
        <v>394051979</v>
      </c>
      <c r="P8" s="59">
        <v>4111173504</v>
      </c>
      <c r="Q8" s="59">
        <v>6854658728</v>
      </c>
      <c r="R8" s="59">
        <v>0</v>
      </c>
      <c r="S8" s="59">
        <v>0</v>
      </c>
      <c r="T8" s="59">
        <v>0</v>
      </c>
      <c r="U8" s="59">
        <v>0</v>
      </c>
      <c r="V8" s="59">
        <v>17452195837</v>
      </c>
      <c r="W8" s="59">
        <v>14111112912</v>
      </c>
      <c r="X8" s="59">
        <v>3341082925</v>
      </c>
      <c r="Y8" s="60">
        <v>23.68</v>
      </c>
      <c r="Z8" s="61">
        <v>19729432183</v>
      </c>
    </row>
    <row r="9" spans="1:26" ht="13.5">
      <c r="A9" s="57" t="s">
        <v>35</v>
      </c>
      <c r="B9" s="18">
        <v>6792758878</v>
      </c>
      <c r="C9" s="18">
        <v>0</v>
      </c>
      <c r="D9" s="58">
        <v>8414411767</v>
      </c>
      <c r="E9" s="59">
        <v>8785521034</v>
      </c>
      <c r="F9" s="59">
        <v>424365295</v>
      </c>
      <c r="G9" s="59">
        <v>542276324</v>
      </c>
      <c r="H9" s="59">
        <v>768811076</v>
      </c>
      <c r="I9" s="59">
        <v>1735452695</v>
      </c>
      <c r="J9" s="59">
        <v>680960861</v>
      </c>
      <c r="K9" s="59">
        <v>626457874</v>
      </c>
      <c r="L9" s="59">
        <v>558742227</v>
      </c>
      <c r="M9" s="59">
        <v>1866160962</v>
      </c>
      <c r="N9" s="59">
        <v>498895951</v>
      </c>
      <c r="O9" s="59">
        <v>613283004</v>
      </c>
      <c r="P9" s="59">
        <v>700480235</v>
      </c>
      <c r="Q9" s="59">
        <v>1812659190</v>
      </c>
      <c r="R9" s="59">
        <v>0</v>
      </c>
      <c r="S9" s="59">
        <v>0</v>
      </c>
      <c r="T9" s="59">
        <v>0</v>
      </c>
      <c r="U9" s="59">
        <v>0</v>
      </c>
      <c r="V9" s="59">
        <v>5414272847</v>
      </c>
      <c r="W9" s="59">
        <v>5732934636</v>
      </c>
      <c r="X9" s="59">
        <v>-318661789</v>
      </c>
      <c r="Y9" s="60">
        <v>-5.56</v>
      </c>
      <c r="Z9" s="61">
        <v>8785521034</v>
      </c>
    </row>
    <row r="10" spans="1:26" ht="25.5">
      <c r="A10" s="62" t="s">
        <v>86</v>
      </c>
      <c r="B10" s="63">
        <f>SUM(B5:B9)</f>
        <v>112922915995</v>
      </c>
      <c r="C10" s="63">
        <f>SUM(C5:C9)</f>
        <v>0</v>
      </c>
      <c r="D10" s="64">
        <f aca="true" t="shared" si="0" ref="D10:Z10">SUM(D5:D9)</f>
        <v>125408823104</v>
      </c>
      <c r="E10" s="65">
        <f t="shared" si="0"/>
        <v>124580252262</v>
      </c>
      <c r="F10" s="65">
        <f t="shared" si="0"/>
        <v>13830706993</v>
      </c>
      <c r="G10" s="65">
        <f t="shared" si="0"/>
        <v>10519068983</v>
      </c>
      <c r="H10" s="65">
        <f t="shared" si="0"/>
        <v>9213613135</v>
      </c>
      <c r="I10" s="65">
        <f t="shared" si="0"/>
        <v>33563389111</v>
      </c>
      <c r="J10" s="65">
        <f t="shared" si="0"/>
        <v>8945051795</v>
      </c>
      <c r="K10" s="65">
        <f t="shared" si="0"/>
        <v>8716053918</v>
      </c>
      <c r="L10" s="65">
        <f t="shared" si="0"/>
        <v>11552048345</v>
      </c>
      <c r="M10" s="65">
        <f t="shared" si="0"/>
        <v>29213154058</v>
      </c>
      <c r="N10" s="65">
        <f t="shared" si="0"/>
        <v>9366242049</v>
      </c>
      <c r="O10" s="65">
        <f t="shared" si="0"/>
        <v>8164119022</v>
      </c>
      <c r="P10" s="65">
        <f t="shared" si="0"/>
        <v>12159776799</v>
      </c>
      <c r="Q10" s="65">
        <f t="shared" si="0"/>
        <v>29690137870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92466681039</v>
      </c>
      <c r="W10" s="65">
        <f t="shared" si="0"/>
        <v>91879508905</v>
      </c>
      <c r="X10" s="65">
        <f t="shared" si="0"/>
        <v>587172134</v>
      </c>
      <c r="Y10" s="66">
        <f>+IF(W10&lt;&gt;0,(X10/W10)*100,0)</f>
        <v>0.6390675581506582</v>
      </c>
      <c r="Z10" s="67">
        <f t="shared" si="0"/>
        <v>124580252262</v>
      </c>
    </row>
    <row r="11" spans="1:26" ht="13.5">
      <c r="A11" s="57" t="s">
        <v>36</v>
      </c>
      <c r="B11" s="18">
        <v>27237236578</v>
      </c>
      <c r="C11" s="18">
        <v>0</v>
      </c>
      <c r="D11" s="58">
        <v>31618372483</v>
      </c>
      <c r="E11" s="59">
        <v>31626150467</v>
      </c>
      <c r="F11" s="59">
        <v>2328955537</v>
      </c>
      <c r="G11" s="59">
        <v>2389781251</v>
      </c>
      <c r="H11" s="59">
        <v>2555829734</v>
      </c>
      <c r="I11" s="59">
        <v>7274566522</v>
      </c>
      <c r="J11" s="59">
        <v>2414911313</v>
      </c>
      <c r="K11" s="59">
        <v>3173488172</v>
      </c>
      <c r="L11" s="59">
        <v>2350587125</v>
      </c>
      <c r="M11" s="59">
        <v>7938986610</v>
      </c>
      <c r="N11" s="59">
        <v>2523342847</v>
      </c>
      <c r="O11" s="59">
        <v>2493861464</v>
      </c>
      <c r="P11" s="59">
        <v>2514507756</v>
      </c>
      <c r="Q11" s="59">
        <v>7531712067</v>
      </c>
      <c r="R11" s="59">
        <v>0</v>
      </c>
      <c r="S11" s="59">
        <v>0</v>
      </c>
      <c r="T11" s="59">
        <v>0</v>
      </c>
      <c r="U11" s="59">
        <v>0</v>
      </c>
      <c r="V11" s="59">
        <v>22745265199</v>
      </c>
      <c r="W11" s="59">
        <v>22951967398</v>
      </c>
      <c r="X11" s="59">
        <v>-206702199</v>
      </c>
      <c r="Y11" s="60">
        <v>-0.9</v>
      </c>
      <c r="Z11" s="61">
        <v>31626150467</v>
      </c>
    </row>
    <row r="12" spans="1:26" ht="13.5">
      <c r="A12" s="57" t="s">
        <v>37</v>
      </c>
      <c r="B12" s="18">
        <v>539156786</v>
      </c>
      <c r="C12" s="18">
        <v>0</v>
      </c>
      <c r="D12" s="58">
        <v>609359693</v>
      </c>
      <c r="E12" s="59">
        <v>606131655</v>
      </c>
      <c r="F12" s="59">
        <v>40791059</v>
      </c>
      <c r="G12" s="59">
        <v>44891750</v>
      </c>
      <c r="H12" s="59">
        <v>42050676</v>
      </c>
      <c r="I12" s="59">
        <v>127733485</v>
      </c>
      <c r="J12" s="59">
        <v>42181549</v>
      </c>
      <c r="K12" s="59">
        <v>57075778</v>
      </c>
      <c r="L12" s="59">
        <v>39098339</v>
      </c>
      <c r="M12" s="59">
        <v>138355666</v>
      </c>
      <c r="N12" s="59">
        <v>47532559</v>
      </c>
      <c r="O12" s="59">
        <v>70910028</v>
      </c>
      <c r="P12" s="59">
        <v>48885751</v>
      </c>
      <c r="Q12" s="59">
        <v>167328338</v>
      </c>
      <c r="R12" s="59">
        <v>0</v>
      </c>
      <c r="S12" s="59">
        <v>0</v>
      </c>
      <c r="T12" s="59">
        <v>0</v>
      </c>
      <c r="U12" s="59">
        <v>0</v>
      </c>
      <c r="V12" s="59">
        <v>433417489</v>
      </c>
      <c r="W12" s="59">
        <v>441070940</v>
      </c>
      <c r="X12" s="59">
        <v>-7653451</v>
      </c>
      <c r="Y12" s="60">
        <v>-1.74</v>
      </c>
      <c r="Z12" s="61">
        <v>606131655</v>
      </c>
    </row>
    <row r="13" spans="1:26" ht="13.5">
      <c r="A13" s="57" t="s">
        <v>87</v>
      </c>
      <c r="B13" s="18">
        <v>7741457463</v>
      </c>
      <c r="C13" s="18">
        <v>0</v>
      </c>
      <c r="D13" s="58">
        <v>9021756752</v>
      </c>
      <c r="E13" s="59">
        <v>9020108050</v>
      </c>
      <c r="F13" s="59">
        <v>536055066</v>
      </c>
      <c r="G13" s="59">
        <v>543159675</v>
      </c>
      <c r="H13" s="59">
        <v>526677220</v>
      </c>
      <c r="I13" s="59">
        <v>1605891961</v>
      </c>
      <c r="J13" s="59">
        <v>636403494</v>
      </c>
      <c r="K13" s="59">
        <v>524160065</v>
      </c>
      <c r="L13" s="59">
        <v>579559533</v>
      </c>
      <c r="M13" s="59">
        <v>1740123092</v>
      </c>
      <c r="N13" s="59">
        <v>573141525</v>
      </c>
      <c r="O13" s="59">
        <v>577856753</v>
      </c>
      <c r="P13" s="59">
        <v>568130305</v>
      </c>
      <c r="Q13" s="59">
        <v>1719128583</v>
      </c>
      <c r="R13" s="59">
        <v>0</v>
      </c>
      <c r="S13" s="59">
        <v>0</v>
      </c>
      <c r="T13" s="59">
        <v>0</v>
      </c>
      <c r="U13" s="59">
        <v>0</v>
      </c>
      <c r="V13" s="59">
        <v>5065143636</v>
      </c>
      <c r="W13" s="59">
        <v>6506399371</v>
      </c>
      <c r="X13" s="59">
        <v>-1441255735</v>
      </c>
      <c r="Y13" s="60">
        <v>-22.15</v>
      </c>
      <c r="Z13" s="61">
        <v>9020108050</v>
      </c>
    </row>
    <row r="14" spans="1:26" ht="13.5">
      <c r="A14" s="57" t="s">
        <v>38</v>
      </c>
      <c r="B14" s="18">
        <v>4882986941</v>
      </c>
      <c r="C14" s="18">
        <v>0</v>
      </c>
      <c r="D14" s="58">
        <v>4824098022</v>
      </c>
      <c r="E14" s="59">
        <v>4711711255</v>
      </c>
      <c r="F14" s="59">
        <v>239406674</v>
      </c>
      <c r="G14" s="59">
        <v>229594179</v>
      </c>
      <c r="H14" s="59">
        <v>381637502</v>
      </c>
      <c r="I14" s="59">
        <v>850638355</v>
      </c>
      <c r="J14" s="59">
        <v>426038475</v>
      </c>
      <c r="K14" s="59">
        <v>743190766</v>
      </c>
      <c r="L14" s="59">
        <v>556623793</v>
      </c>
      <c r="M14" s="59">
        <v>1725853034</v>
      </c>
      <c r="N14" s="59">
        <v>302879894</v>
      </c>
      <c r="O14" s="59">
        <v>369643252</v>
      </c>
      <c r="P14" s="59">
        <v>400913548</v>
      </c>
      <c r="Q14" s="59">
        <v>1073436694</v>
      </c>
      <c r="R14" s="59">
        <v>0</v>
      </c>
      <c r="S14" s="59">
        <v>0</v>
      </c>
      <c r="T14" s="59">
        <v>0</v>
      </c>
      <c r="U14" s="59">
        <v>0</v>
      </c>
      <c r="V14" s="59">
        <v>3649928083</v>
      </c>
      <c r="W14" s="59">
        <v>3293160847</v>
      </c>
      <c r="X14" s="59">
        <v>356767236</v>
      </c>
      <c r="Y14" s="60">
        <v>10.83</v>
      </c>
      <c r="Z14" s="61">
        <v>4711711255</v>
      </c>
    </row>
    <row r="15" spans="1:26" ht="13.5">
      <c r="A15" s="57" t="s">
        <v>39</v>
      </c>
      <c r="B15" s="18">
        <v>45527636353</v>
      </c>
      <c r="C15" s="18">
        <v>0</v>
      </c>
      <c r="D15" s="58">
        <v>49923814229</v>
      </c>
      <c r="E15" s="59">
        <v>47614087393</v>
      </c>
      <c r="F15" s="59">
        <v>2899598344</v>
      </c>
      <c r="G15" s="59">
        <v>5247415493</v>
      </c>
      <c r="H15" s="59">
        <v>3762944949</v>
      </c>
      <c r="I15" s="59">
        <v>11909958786</v>
      </c>
      <c r="J15" s="59">
        <v>4533085643</v>
      </c>
      <c r="K15" s="59">
        <v>3542086271</v>
      </c>
      <c r="L15" s="59">
        <v>3293345638</v>
      </c>
      <c r="M15" s="59">
        <v>11368517552</v>
      </c>
      <c r="N15" s="59">
        <v>3607132526</v>
      </c>
      <c r="O15" s="59">
        <v>3280931112</v>
      </c>
      <c r="P15" s="59">
        <v>3209565922</v>
      </c>
      <c r="Q15" s="59">
        <v>10097629560</v>
      </c>
      <c r="R15" s="59">
        <v>0</v>
      </c>
      <c r="S15" s="59">
        <v>0</v>
      </c>
      <c r="T15" s="59">
        <v>0</v>
      </c>
      <c r="U15" s="59">
        <v>0</v>
      </c>
      <c r="V15" s="59">
        <v>33376105898</v>
      </c>
      <c r="W15" s="59">
        <v>36230986185</v>
      </c>
      <c r="X15" s="59">
        <v>-2854880287</v>
      </c>
      <c r="Y15" s="60">
        <v>-7.88</v>
      </c>
      <c r="Z15" s="61">
        <v>47614087393</v>
      </c>
    </row>
    <row r="16" spans="1:26" ht="13.5">
      <c r="A16" s="68" t="s">
        <v>40</v>
      </c>
      <c r="B16" s="18">
        <v>1786045852</v>
      </c>
      <c r="C16" s="18">
        <v>0</v>
      </c>
      <c r="D16" s="58">
        <v>1455834643</v>
      </c>
      <c r="E16" s="59">
        <v>1353078711</v>
      </c>
      <c r="F16" s="59">
        <v>8681434</v>
      </c>
      <c r="G16" s="59">
        <v>66993767</v>
      </c>
      <c r="H16" s="59">
        <v>164763301</v>
      </c>
      <c r="I16" s="59">
        <v>240438502</v>
      </c>
      <c r="J16" s="59">
        <v>134416419</v>
      </c>
      <c r="K16" s="59">
        <v>100045922</v>
      </c>
      <c r="L16" s="59">
        <v>73657459</v>
      </c>
      <c r="M16" s="59">
        <v>308119800</v>
      </c>
      <c r="N16" s="59">
        <v>68757185</v>
      </c>
      <c r="O16" s="59">
        <v>120111666</v>
      </c>
      <c r="P16" s="59">
        <v>122700955</v>
      </c>
      <c r="Q16" s="59">
        <v>311569806</v>
      </c>
      <c r="R16" s="59">
        <v>0</v>
      </c>
      <c r="S16" s="59">
        <v>0</v>
      </c>
      <c r="T16" s="59">
        <v>0</v>
      </c>
      <c r="U16" s="59">
        <v>0</v>
      </c>
      <c r="V16" s="59">
        <v>860128108</v>
      </c>
      <c r="W16" s="59">
        <v>1031839025</v>
      </c>
      <c r="X16" s="59">
        <v>-171710917</v>
      </c>
      <c r="Y16" s="60">
        <v>-16.64</v>
      </c>
      <c r="Z16" s="61">
        <v>1353078711</v>
      </c>
    </row>
    <row r="17" spans="1:26" ht="13.5">
      <c r="A17" s="57" t="s">
        <v>41</v>
      </c>
      <c r="B17" s="18">
        <v>28139425177</v>
      </c>
      <c r="C17" s="18">
        <v>0</v>
      </c>
      <c r="D17" s="58">
        <v>26660654914</v>
      </c>
      <c r="E17" s="59">
        <v>28845511810</v>
      </c>
      <c r="F17" s="59">
        <v>1861077483</v>
      </c>
      <c r="G17" s="59">
        <v>1724015666</v>
      </c>
      <c r="H17" s="59">
        <v>2339430834</v>
      </c>
      <c r="I17" s="59">
        <v>5924523983</v>
      </c>
      <c r="J17" s="59">
        <v>2695424973</v>
      </c>
      <c r="K17" s="59">
        <v>2378985704</v>
      </c>
      <c r="L17" s="59">
        <v>2240264351</v>
      </c>
      <c r="M17" s="59">
        <v>7314675028</v>
      </c>
      <c r="N17" s="59">
        <v>2012541528</v>
      </c>
      <c r="O17" s="59">
        <v>1970266969</v>
      </c>
      <c r="P17" s="59">
        <v>1900443347</v>
      </c>
      <c r="Q17" s="59">
        <v>5883251844</v>
      </c>
      <c r="R17" s="59">
        <v>0</v>
      </c>
      <c r="S17" s="59">
        <v>0</v>
      </c>
      <c r="T17" s="59">
        <v>0</v>
      </c>
      <c r="U17" s="59">
        <v>0</v>
      </c>
      <c r="V17" s="59">
        <v>19122450855</v>
      </c>
      <c r="W17" s="59">
        <v>19612521247</v>
      </c>
      <c r="X17" s="59">
        <v>-490070392</v>
      </c>
      <c r="Y17" s="60">
        <v>-2.5</v>
      </c>
      <c r="Z17" s="61">
        <v>28845511810</v>
      </c>
    </row>
    <row r="18" spans="1:26" ht="13.5">
      <c r="A18" s="69" t="s">
        <v>42</v>
      </c>
      <c r="B18" s="70">
        <f>SUM(B11:B17)</f>
        <v>115853945150</v>
      </c>
      <c r="C18" s="70">
        <f>SUM(C11:C17)</f>
        <v>0</v>
      </c>
      <c r="D18" s="71">
        <f aca="true" t="shared" si="1" ref="D18:Z18">SUM(D11:D17)</f>
        <v>124113890736</v>
      </c>
      <c r="E18" s="72">
        <f t="shared" si="1"/>
        <v>123776779341</v>
      </c>
      <c r="F18" s="72">
        <f t="shared" si="1"/>
        <v>7914565597</v>
      </c>
      <c r="G18" s="72">
        <f t="shared" si="1"/>
        <v>10245851781</v>
      </c>
      <c r="H18" s="72">
        <f t="shared" si="1"/>
        <v>9773334216</v>
      </c>
      <c r="I18" s="72">
        <f t="shared" si="1"/>
        <v>27933751594</v>
      </c>
      <c r="J18" s="72">
        <f t="shared" si="1"/>
        <v>10882461866</v>
      </c>
      <c r="K18" s="72">
        <f t="shared" si="1"/>
        <v>10519032678</v>
      </c>
      <c r="L18" s="72">
        <f t="shared" si="1"/>
        <v>9133136238</v>
      </c>
      <c r="M18" s="72">
        <f t="shared" si="1"/>
        <v>30534630782</v>
      </c>
      <c r="N18" s="72">
        <f t="shared" si="1"/>
        <v>9135328064</v>
      </c>
      <c r="O18" s="72">
        <f t="shared" si="1"/>
        <v>8883581244</v>
      </c>
      <c r="P18" s="72">
        <f t="shared" si="1"/>
        <v>8765147584</v>
      </c>
      <c r="Q18" s="72">
        <f t="shared" si="1"/>
        <v>26784056892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85252439268</v>
      </c>
      <c r="W18" s="72">
        <f t="shared" si="1"/>
        <v>90067945013</v>
      </c>
      <c r="X18" s="72">
        <f t="shared" si="1"/>
        <v>-4815505745</v>
      </c>
      <c r="Y18" s="66">
        <f>+IF(W18&lt;&gt;0,(X18/W18)*100,0)</f>
        <v>-5.346525608311539</v>
      </c>
      <c r="Z18" s="73">
        <f t="shared" si="1"/>
        <v>123776779341</v>
      </c>
    </row>
    <row r="19" spans="1:26" ht="13.5">
      <c r="A19" s="69" t="s">
        <v>43</v>
      </c>
      <c r="B19" s="74">
        <f>+B10-B18</f>
        <v>-2931029155</v>
      </c>
      <c r="C19" s="74">
        <f>+C10-C18</f>
        <v>0</v>
      </c>
      <c r="D19" s="75">
        <f aca="true" t="shared" si="2" ref="D19:Z19">+D10-D18</f>
        <v>1294932368</v>
      </c>
      <c r="E19" s="76">
        <f t="shared" si="2"/>
        <v>803472921</v>
      </c>
      <c r="F19" s="76">
        <f t="shared" si="2"/>
        <v>5916141396</v>
      </c>
      <c r="G19" s="76">
        <f t="shared" si="2"/>
        <v>273217202</v>
      </c>
      <c r="H19" s="76">
        <f t="shared" si="2"/>
        <v>-559721081</v>
      </c>
      <c r="I19" s="76">
        <f t="shared" si="2"/>
        <v>5629637517</v>
      </c>
      <c r="J19" s="76">
        <f t="shared" si="2"/>
        <v>-1937410071</v>
      </c>
      <c r="K19" s="76">
        <f t="shared" si="2"/>
        <v>-1802978760</v>
      </c>
      <c r="L19" s="76">
        <f t="shared" si="2"/>
        <v>2418912107</v>
      </c>
      <c r="M19" s="76">
        <f t="shared" si="2"/>
        <v>-1321476724</v>
      </c>
      <c r="N19" s="76">
        <f t="shared" si="2"/>
        <v>230913985</v>
      </c>
      <c r="O19" s="76">
        <f t="shared" si="2"/>
        <v>-719462222</v>
      </c>
      <c r="P19" s="76">
        <f t="shared" si="2"/>
        <v>3394629215</v>
      </c>
      <c r="Q19" s="76">
        <f t="shared" si="2"/>
        <v>2906080978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7214241771</v>
      </c>
      <c r="W19" s="76">
        <f>IF(E10=E18,0,W10-W18)</f>
        <v>1811563892</v>
      </c>
      <c r="X19" s="76">
        <f t="shared" si="2"/>
        <v>5402677879</v>
      </c>
      <c r="Y19" s="77">
        <f>+IF(W19&lt;&gt;0,(X19/W19)*100,0)</f>
        <v>298.23280883763607</v>
      </c>
      <c r="Z19" s="78">
        <f t="shared" si="2"/>
        <v>803472921</v>
      </c>
    </row>
    <row r="20" spans="1:26" ht="13.5">
      <c r="A20" s="57" t="s">
        <v>44</v>
      </c>
      <c r="B20" s="18">
        <v>7820438063</v>
      </c>
      <c r="C20" s="18">
        <v>0</v>
      </c>
      <c r="D20" s="58">
        <v>9001310745</v>
      </c>
      <c r="E20" s="59">
        <v>8791835464</v>
      </c>
      <c r="F20" s="59">
        <v>186096870</v>
      </c>
      <c r="G20" s="59">
        <v>81382235</v>
      </c>
      <c r="H20" s="59">
        <v>161458721</v>
      </c>
      <c r="I20" s="59">
        <v>428937826</v>
      </c>
      <c r="J20" s="59">
        <v>236938788</v>
      </c>
      <c r="K20" s="59">
        <v>863320304</v>
      </c>
      <c r="L20" s="59">
        <v>740919508</v>
      </c>
      <c r="M20" s="59">
        <v>1841178600</v>
      </c>
      <c r="N20" s="59">
        <v>436124719</v>
      </c>
      <c r="O20" s="59">
        <v>561689684</v>
      </c>
      <c r="P20" s="59">
        <v>680206886</v>
      </c>
      <c r="Q20" s="59">
        <v>1678021289</v>
      </c>
      <c r="R20" s="59">
        <v>0</v>
      </c>
      <c r="S20" s="59">
        <v>0</v>
      </c>
      <c r="T20" s="59">
        <v>0</v>
      </c>
      <c r="U20" s="59">
        <v>0</v>
      </c>
      <c r="V20" s="59">
        <v>3948137715</v>
      </c>
      <c r="W20" s="59">
        <v>6372221244</v>
      </c>
      <c r="X20" s="59">
        <v>-2424083529</v>
      </c>
      <c r="Y20" s="60">
        <v>-38.04</v>
      </c>
      <c r="Z20" s="61">
        <v>8791835464</v>
      </c>
    </row>
    <row r="21" spans="1:26" ht="13.5">
      <c r="A21" s="57" t="s">
        <v>88</v>
      </c>
      <c r="B21" s="79">
        <v>0</v>
      </c>
      <c r="C21" s="79">
        <v>0</v>
      </c>
      <c r="D21" s="80">
        <v>32815800</v>
      </c>
      <c r="E21" s="81">
        <v>0</v>
      </c>
      <c r="F21" s="81">
        <v>0</v>
      </c>
      <c r="G21" s="81">
        <v>0</v>
      </c>
      <c r="H21" s="81">
        <v>7170070</v>
      </c>
      <c r="I21" s="81">
        <v>7170070</v>
      </c>
      <c r="J21" s="81">
        <v>-3170474</v>
      </c>
      <c r="K21" s="81">
        <v>-3514517</v>
      </c>
      <c r="L21" s="81">
        <v>1704600</v>
      </c>
      <c r="M21" s="81">
        <v>-4980391</v>
      </c>
      <c r="N21" s="81">
        <v>-4243971</v>
      </c>
      <c r="O21" s="81">
        <v>-6966464</v>
      </c>
      <c r="P21" s="81">
        <v>-63284</v>
      </c>
      <c r="Q21" s="81">
        <v>-11273719</v>
      </c>
      <c r="R21" s="81">
        <v>0</v>
      </c>
      <c r="S21" s="81">
        <v>0</v>
      </c>
      <c r="T21" s="81">
        <v>0</v>
      </c>
      <c r="U21" s="81">
        <v>0</v>
      </c>
      <c r="V21" s="81">
        <v>-9084040</v>
      </c>
      <c r="W21" s="81">
        <v>193741542</v>
      </c>
      <c r="X21" s="81">
        <v>-202825582</v>
      </c>
      <c r="Y21" s="82">
        <v>-104.69</v>
      </c>
      <c r="Z21" s="83">
        <v>0</v>
      </c>
    </row>
    <row r="22" spans="1:26" ht="25.5">
      <c r="A22" s="84" t="s">
        <v>89</v>
      </c>
      <c r="B22" s="85">
        <f>SUM(B19:B21)</f>
        <v>4889408908</v>
      </c>
      <c r="C22" s="85">
        <f>SUM(C19:C21)</f>
        <v>0</v>
      </c>
      <c r="D22" s="86">
        <f aca="true" t="shared" si="3" ref="D22:Z22">SUM(D19:D21)</f>
        <v>10329058913</v>
      </c>
      <c r="E22" s="87">
        <f t="shared" si="3"/>
        <v>9595308385</v>
      </c>
      <c r="F22" s="87">
        <f t="shared" si="3"/>
        <v>6102238266</v>
      </c>
      <c r="G22" s="87">
        <f t="shared" si="3"/>
        <v>354599437</v>
      </c>
      <c r="H22" s="87">
        <f t="shared" si="3"/>
        <v>-391092290</v>
      </c>
      <c r="I22" s="87">
        <f t="shared" si="3"/>
        <v>6065745413</v>
      </c>
      <c r="J22" s="87">
        <f t="shared" si="3"/>
        <v>-1703641757</v>
      </c>
      <c r="K22" s="87">
        <f t="shared" si="3"/>
        <v>-943172973</v>
      </c>
      <c r="L22" s="87">
        <f t="shared" si="3"/>
        <v>3161536215</v>
      </c>
      <c r="M22" s="87">
        <f t="shared" si="3"/>
        <v>514721485</v>
      </c>
      <c r="N22" s="87">
        <f t="shared" si="3"/>
        <v>662794733</v>
      </c>
      <c r="O22" s="87">
        <f t="shared" si="3"/>
        <v>-164739002</v>
      </c>
      <c r="P22" s="87">
        <f t="shared" si="3"/>
        <v>4074772817</v>
      </c>
      <c r="Q22" s="87">
        <f t="shared" si="3"/>
        <v>4572828548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11153295446</v>
      </c>
      <c r="W22" s="87">
        <f t="shared" si="3"/>
        <v>8377526678</v>
      </c>
      <c r="X22" s="87">
        <f t="shared" si="3"/>
        <v>2775768768</v>
      </c>
      <c r="Y22" s="88">
        <f>+IF(W22&lt;&gt;0,(X22/W22)*100,0)</f>
        <v>33.13351153257885</v>
      </c>
      <c r="Z22" s="89">
        <f t="shared" si="3"/>
        <v>9595308385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4889408908</v>
      </c>
      <c r="C24" s="74">
        <f>SUM(C22:C23)</f>
        <v>0</v>
      </c>
      <c r="D24" s="75">
        <f aca="true" t="shared" si="4" ref="D24:Z24">SUM(D22:D23)</f>
        <v>10329058913</v>
      </c>
      <c r="E24" s="76">
        <f t="shared" si="4"/>
        <v>9595308385</v>
      </c>
      <c r="F24" s="76">
        <f t="shared" si="4"/>
        <v>6102238266</v>
      </c>
      <c r="G24" s="76">
        <f t="shared" si="4"/>
        <v>354599437</v>
      </c>
      <c r="H24" s="76">
        <f t="shared" si="4"/>
        <v>-391092290</v>
      </c>
      <c r="I24" s="76">
        <f t="shared" si="4"/>
        <v>6065745413</v>
      </c>
      <c r="J24" s="76">
        <f t="shared" si="4"/>
        <v>-1703641757</v>
      </c>
      <c r="K24" s="76">
        <f t="shared" si="4"/>
        <v>-943172973</v>
      </c>
      <c r="L24" s="76">
        <f t="shared" si="4"/>
        <v>3161536215</v>
      </c>
      <c r="M24" s="76">
        <f t="shared" si="4"/>
        <v>514721485</v>
      </c>
      <c r="N24" s="76">
        <f t="shared" si="4"/>
        <v>662794733</v>
      </c>
      <c r="O24" s="76">
        <f t="shared" si="4"/>
        <v>-164739002</v>
      </c>
      <c r="P24" s="76">
        <f t="shared" si="4"/>
        <v>4074772817</v>
      </c>
      <c r="Q24" s="76">
        <f t="shared" si="4"/>
        <v>4572828548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11153295446</v>
      </c>
      <c r="W24" s="76">
        <f t="shared" si="4"/>
        <v>8377526678</v>
      </c>
      <c r="X24" s="76">
        <f t="shared" si="4"/>
        <v>2775768768</v>
      </c>
      <c r="Y24" s="77">
        <f>+IF(W24&lt;&gt;0,(X24/W24)*100,0)</f>
        <v>33.13351153257885</v>
      </c>
      <c r="Z24" s="78">
        <f t="shared" si="4"/>
        <v>9595308385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16630001002</v>
      </c>
      <c r="C27" s="21">
        <v>0</v>
      </c>
      <c r="D27" s="98">
        <v>20419616179</v>
      </c>
      <c r="E27" s="99">
        <v>19249151100</v>
      </c>
      <c r="F27" s="99">
        <v>53300712</v>
      </c>
      <c r="G27" s="99">
        <v>329747631</v>
      </c>
      <c r="H27" s="99">
        <v>754103676</v>
      </c>
      <c r="I27" s="99">
        <v>1137152019</v>
      </c>
      <c r="J27" s="99">
        <v>945388161</v>
      </c>
      <c r="K27" s="99">
        <v>1197289203</v>
      </c>
      <c r="L27" s="99">
        <v>1474847144</v>
      </c>
      <c r="M27" s="99">
        <v>3617524508</v>
      </c>
      <c r="N27" s="99">
        <v>686586154</v>
      </c>
      <c r="O27" s="99">
        <v>842143228</v>
      </c>
      <c r="P27" s="99">
        <v>1328914702</v>
      </c>
      <c r="Q27" s="99">
        <v>2857644084</v>
      </c>
      <c r="R27" s="99">
        <v>0</v>
      </c>
      <c r="S27" s="99">
        <v>0</v>
      </c>
      <c r="T27" s="99">
        <v>0</v>
      </c>
      <c r="U27" s="99">
        <v>0</v>
      </c>
      <c r="V27" s="99">
        <v>7612320611</v>
      </c>
      <c r="W27" s="99">
        <v>14436863327</v>
      </c>
      <c r="X27" s="99">
        <v>-6824542716</v>
      </c>
      <c r="Y27" s="100">
        <v>-47.27</v>
      </c>
      <c r="Z27" s="101">
        <v>19249151100</v>
      </c>
    </row>
    <row r="28" spans="1:26" ht="13.5">
      <c r="A28" s="102" t="s">
        <v>44</v>
      </c>
      <c r="B28" s="18">
        <v>7384236617</v>
      </c>
      <c r="C28" s="18">
        <v>0</v>
      </c>
      <c r="D28" s="58">
        <v>8977876596</v>
      </c>
      <c r="E28" s="59">
        <v>8537258475</v>
      </c>
      <c r="F28" s="59">
        <v>9504114</v>
      </c>
      <c r="G28" s="59">
        <v>152349866</v>
      </c>
      <c r="H28" s="59">
        <v>297550813</v>
      </c>
      <c r="I28" s="59">
        <v>459404793</v>
      </c>
      <c r="J28" s="59">
        <v>407631632</v>
      </c>
      <c r="K28" s="59">
        <v>596604730</v>
      </c>
      <c r="L28" s="59">
        <v>640997051</v>
      </c>
      <c r="M28" s="59">
        <v>1645233413</v>
      </c>
      <c r="N28" s="59">
        <v>265397547</v>
      </c>
      <c r="O28" s="59">
        <v>385603641</v>
      </c>
      <c r="P28" s="59">
        <v>647127654</v>
      </c>
      <c r="Q28" s="59">
        <v>1298128842</v>
      </c>
      <c r="R28" s="59">
        <v>0</v>
      </c>
      <c r="S28" s="59">
        <v>0</v>
      </c>
      <c r="T28" s="59">
        <v>0</v>
      </c>
      <c r="U28" s="59">
        <v>0</v>
      </c>
      <c r="V28" s="59">
        <v>3402767048</v>
      </c>
      <c r="W28" s="59">
        <v>6402943857</v>
      </c>
      <c r="X28" s="59">
        <v>-3000176809</v>
      </c>
      <c r="Y28" s="60">
        <v>-46.86</v>
      </c>
      <c r="Z28" s="61">
        <v>8537258475</v>
      </c>
    </row>
    <row r="29" spans="1:26" ht="13.5">
      <c r="A29" s="57" t="s">
        <v>91</v>
      </c>
      <c r="B29" s="18">
        <v>513903688</v>
      </c>
      <c r="C29" s="18">
        <v>0</v>
      </c>
      <c r="D29" s="58">
        <v>379038000</v>
      </c>
      <c r="E29" s="59">
        <v>498709423</v>
      </c>
      <c r="F29" s="59">
        <v>6786120</v>
      </c>
      <c r="G29" s="59">
        <v>22651281</v>
      </c>
      <c r="H29" s="59">
        <v>26653279</v>
      </c>
      <c r="I29" s="59">
        <v>56090680</v>
      </c>
      <c r="J29" s="59">
        <v>11758119</v>
      </c>
      <c r="K29" s="59">
        <v>166938739</v>
      </c>
      <c r="L29" s="59">
        <v>119287523</v>
      </c>
      <c r="M29" s="59">
        <v>297984381</v>
      </c>
      <c r="N29" s="59">
        <v>61082513</v>
      </c>
      <c r="O29" s="59">
        <v>66489947</v>
      </c>
      <c r="P29" s="59">
        <v>73562056</v>
      </c>
      <c r="Q29" s="59">
        <v>201134516</v>
      </c>
      <c r="R29" s="59">
        <v>0</v>
      </c>
      <c r="S29" s="59">
        <v>0</v>
      </c>
      <c r="T29" s="59">
        <v>0</v>
      </c>
      <c r="U29" s="59">
        <v>0</v>
      </c>
      <c r="V29" s="59">
        <v>555209577</v>
      </c>
      <c r="W29" s="59">
        <v>374032068</v>
      </c>
      <c r="X29" s="59">
        <v>181177509</v>
      </c>
      <c r="Y29" s="60">
        <v>48.44</v>
      </c>
      <c r="Z29" s="61">
        <v>498709423</v>
      </c>
    </row>
    <row r="30" spans="1:26" ht="13.5">
      <c r="A30" s="57" t="s">
        <v>48</v>
      </c>
      <c r="B30" s="18">
        <v>2823026397</v>
      </c>
      <c r="C30" s="18">
        <v>0</v>
      </c>
      <c r="D30" s="58">
        <v>7497704099</v>
      </c>
      <c r="E30" s="59">
        <v>7419643164</v>
      </c>
      <c r="F30" s="59">
        <v>25294653</v>
      </c>
      <c r="G30" s="59">
        <v>127384158</v>
      </c>
      <c r="H30" s="59">
        <v>296548431</v>
      </c>
      <c r="I30" s="59">
        <v>449227242</v>
      </c>
      <c r="J30" s="59">
        <v>385466244</v>
      </c>
      <c r="K30" s="59">
        <v>257598185</v>
      </c>
      <c r="L30" s="59">
        <v>442549931</v>
      </c>
      <c r="M30" s="59">
        <v>1085614360</v>
      </c>
      <c r="N30" s="59">
        <v>298583362</v>
      </c>
      <c r="O30" s="59">
        <v>309793077</v>
      </c>
      <c r="P30" s="59">
        <v>402632172</v>
      </c>
      <c r="Q30" s="59">
        <v>1011008611</v>
      </c>
      <c r="R30" s="59">
        <v>0</v>
      </c>
      <c r="S30" s="59">
        <v>0</v>
      </c>
      <c r="T30" s="59">
        <v>0</v>
      </c>
      <c r="U30" s="59">
        <v>0</v>
      </c>
      <c r="V30" s="59">
        <v>2545850213</v>
      </c>
      <c r="W30" s="59">
        <v>5564732373</v>
      </c>
      <c r="X30" s="59">
        <v>-3018882160</v>
      </c>
      <c r="Y30" s="60">
        <v>-54.25</v>
      </c>
      <c r="Z30" s="61">
        <v>7419643164</v>
      </c>
    </row>
    <row r="31" spans="1:26" ht="13.5">
      <c r="A31" s="57" t="s">
        <v>49</v>
      </c>
      <c r="B31" s="18">
        <v>5908834373</v>
      </c>
      <c r="C31" s="18">
        <v>0</v>
      </c>
      <c r="D31" s="58">
        <v>3564997484</v>
      </c>
      <c r="E31" s="59">
        <v>2793540038</v>
      </c>
      <c r="F31" s="59">
        <v>11715825</v>
      </c>
      <c r="G31" s="59">
        <v>27362324</v>
      </c>
      <c r="H31" s="59">
        <v>133351156</v>
      </c>
      <c r="I31" s="59">
        <v>172429305</v>
      </c>
      <c r="J31" s="59">
        <v>140532165</v>
      </c>
      <c r="K31" s="59">
        <v>176147547</v>
      </c>
      <c r="L31" s="59">
        <v>272012633</v>
      </c>
      <c r="M31" s="59">
        <v>588692345</v>
      </c>
      <c r="N31" s="59">
        <v>61522731</v>
      </c>
      <c r="O31" s="59">
        <v>80256560</v>
      </c>
      <c r="P31" s="59">
        <v>205592822</v>
      </c>
      <c r="Q31" s="59">
        <v>347372113</v>
      </c>
      <c r="R31" s="59">
        <v>0</v>
      </c>
      <c r="S31" s="59">
        <v>0</v>
      </c>
      <c r="T31" s="59">
        <v>0</v>
      </c>
      <c r="U31" s="59">
        <v>0</v>
      </c>
      <c r="V31" s="59">
        <v>1108493763</v>
      </c>
      <c r="W31" s="59">
        <v>2095155029</v>
      </c>
      <c r="X31" s="59">
        <v>-986661266</v>
      </c>
      <c r="Y31" s="60">
        <v>-47.09</v>
      </c>
      <c r="Z31" s="61">
        <v>2793540038</v>
      </c>
    </row>
    <row r="32" spans="1:26" ht="13.5">
      <c r="A32" s="69" t="s">
        <v>50</v>
      </c>
      <c r="B32" s="21">
        <f>SUM(B28:B31)</f>
        <v>16630001075</v>
      </c>
      <c r="C32" s="21">
        <f>SUM(C28:C31)</f>
        <v>0</v>
      </c>
      <c r="D32" s="98">
        <f aca="true" t="shared" si="5" ref="D32:Z32">SUM(D28:D31)</f>
        <v>20419616179</v>
      </c>
      <c r="E32" s="99">
        <f t="shared" si="5"/>
        <v>19249151100</v>
      </c>
      <c r="F32" s="99">
        <f t="shared" si="5"/>
        <v>53300712</v>
      </c>
      <c r="G32" s="99">
        <f t="shared" si="5"/>
        <v>329747629</v>
      </c>
      <c r="H32" s="99">
        <f t="shared" si="5"/>
        <v>754103679</v>
      </c>
      <c r="I32" s="99">
        <f t="shared" si="5"/>
        <v>1137152020</v>
      </c>
      <c r="J32" s="99">
        <f t="shared" si="5"/>
        <v>945388160</v>
      </c>
      <c r="K32" s="99">
        <f t="shared" si="5"/>
        <v>1197289201</v>
      </c>
      <c r="L32" s="99">
        <f t="shared" si="5"/>
        <v>1474847138</v>
      </c>
      <c r="M32" s="99">
        <f t="shared" si="5"/>
        <v>3617524499</v>
      </c>
      <c r="N32" s="99">
        <f t="shared" si="5"/>
        <v>686586153</v>
      </c>
      <c r="O32" s="99">
        <f t="shared" si="5"/>
        <v>842143225</v>
      </c>
      <c r="P32" s="99">
        <f t="shared" si="5"/>
        <v>1328914704</v>
      </c>
      <c r="Q32" s="99">
        <f t="shared" si="5"/>
        <v>2857644082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7612320601</v>
      </c>
      <c r="W32" s="99">
        <f t="shared" si="5"/>
        <v>14436863327</v>
      </c>
      <c r="X32" s="99">
        <f t="shared" si="5"/>
        <v>-6824542726</v>
      </c>
      <c r="Y32" s="100">
        <f>+IF(W32&lt;&gt;0,(X32/W32)*100,0)</f>
        <v>-47.27164461851389</v>
      </c>
      <c r="Z32" s="101">
        <f t="shared" si="5"/>
        <v>19249151100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37639329077</v>
      </c>
      <c r="C35" s="18">
        <v>0</v>
      </c>
      <c r="D35" s="58">
        <v>42003272824</v>
      </c>
      <c r="E35" s="59">
        <v>41069622796</v>
      </c>
      <c r="F35" s="59">
        <v>45496375417</v>
      </c>
      <c r="G35" s="59">
        <v>51941867767</v>
      </c>
      <c r="H35" s="59">
        <v>45865568507</v>
      </c>
      <c r="I35" s="59">
        <v>45865568507</v>
      </c>
      <c r="J35" s="59">
        <v>45885451044</v>
      </c>
      <c r="K35" s="59">
        <v>40922592899</v>
      </c>
      <c r="L35" s="59">
        <v>44080366216</v>
      </c>
      <c r="M35" s="59">
        <v>44080366216</v>
      </c>
      <c r="N35" s="59">
        <v>41599474716</v>
      </c>
      <c r="O35" s="59">
        <v>34258648893</v>
      </c>
      <c r="P35" s="59">
        <v>48876822267</v>
      </c>
      <c r="Q35" s="59">
        <v>48876822267</v>
      </c>
      <c r="R35" s="59">
        <v>0</v>
      </c>
      <c r="S35" s="59">
        <v>0</v>
      </c>
      <c r="T35" s="59">
        <v>0</v>
      </c>
      <c r="U35" s="59">
        <v>0</v>
      </c>
      <c r="V35" s="59">
        <v>48876822267</v>
      </c>
      <c r="W35" s="59">
        <v>30802217098</v>
      </c>
      <c r="X35" s="59">
        <v>18074605169</v>
      </c>
      <c r="Y35" s="60">
        <v>58.68</v>
      </c>
      <c r="Z35" s="61">
        <v>41069622796</v>
      </c>
    </row>
    <row r="36" spans="1:26" ht="13.5">
      <c r="A36" s="57" t="s">
        <v>53</v>
      </c>
      <c r="B36" s="18">
        <v>189990697985</v>
      </c>
      <c r="C36" s="18">
        <v>0</v>
      </c>
      <c r="D36" s="58">
        <v>202301788235</v>
      </c>
      <c r="E36" s="59">
        <v>190050492692</v>
      </c>
      <c r="F36" s="59">
        <v>172474373986</v>
      </c>
      <c r="G36" s="59">
        <v>177541616566</v>
      </c>
      <c r="H36" s="59">
        <v>175483904770</v>
      </c>
      <c r="I36" s="59">
        <v>175483904770</v>
      </c>
      <c r="J36" s="59">
        <v>174935546508</v>
      </c>
      <c r="K36" s="59">
        <v>179709863622</v>
      </c>
      <c r="L36" s="59">
        <v>179850884637</v>
      </c>
      <c r="M36" s="59">
        <v>179850884637</v>
      </c>
      <c r="N36" s="59">
        <v>175496674973</v>
      </c>
      <c r="O36" s="59">
        <v>126455206505</v>
      </c>
      <c r="P36" s="59">
        <v>181002056956</v>
      </c>
      <c r="Q36" s="59">
        <v>181002056956</v>
      </c>
      <c r="R36" s="59">
        <v>0</v>
      </c>
      <c r="S36" s="59">
        <v>0</v>
      </c>
      <c r="T36" s="59">
        <v>0</v>
      </c>
      <c r="U36" s="59">
        <v>0</v>
      </c>
      <c r="V36" s="59">
        <v>181002056956</v>
      </c>
      <c r="W36" s="59">
        <v>142537869519</v>
      </c>
      <c r="X36" s="59">
        <v>38464187437</v>
      </c>
      <c r="Y36" s="60">
        <v>26.99</v>
      </c>
      <c r="Z36" s="61">
        <v>190050492692</v>
      </c>
    </row>
    <row r="37" spans="1:26" ht="13.5">
      <c r="A37" s="57" t="s">
        <v>54</v>
      </c>
      <c r="B37" s="18">
        <v>41925505276</v>
      </c>
      <c r="C37" s="18">
        <v>0</v>
      </c>
      <c r="D37" s="58">
        <v>35163309721</v>
      </c>
      <c r="E37" s="59">
        <v>36787980510</v>
      </c>
      <c r="F37" s="59">
        <v>39246433624</v>
      </c>
      <c r="G37" s="59">
        <v>40242558781</v>
      </c>
      <c r="H37" s="59">
        <v>34568957976</v>
      </c>
      <c r="I37" s="59">
        <v>34568957976</v>
      </c>
      <c r="J37" s="59">
        <v>35338052813</v>
      </c>
      <c r="K37" s="59">
        <v>36862484253</v>
      </c>
      <c r="L37" s="59">
        <v>39811839975</v>
      </c>
      <c r="M37" s="59">
        <v>39811839975</v>
      </c>
      <c r="N37" s="59">
        <v>37696005600</v>
      </c>
      <c r="O37" s="59">
        <v>36220056273</v>
      </c>
      <c r="P37" s="59">
        <v>42118818200</v>
      </c>
      <c r="Q37" s="59">
        <v>42118818200</v>
      </c>
      <c r="R37" s="59">
        <v>0</v>
      </c>
      <c r="S37" s="59">
        <v>0</v>
      </c>
      <c r="T37" s="59">
        <v>0</v>
      </c>
      <c r="U37" s="59">
        <v>0</v>
      </c>
      <c r="V37" s="59">
        <v>42118818200</v>
      </c>
      <c r="W37" s="59">
        <v>27590985383</v>
      </c>
      <c r="X37" s="59">
        <v>14527832817</v>
      </c>
      <c r="Y37" s="60">
        <v>52.65</v>
      </c>
      <c r="Z37" s="61">
        <v>36787980510</v>
      </c>
    </row>
    <row r="38" spans="1:26" ht="13.5">
      <c r="A38" s="57" t="s">
        <v>55</v>
      </c>
      <c r="B38" s="18">
        <v>48491910175</v>
      </c>
      <c r="C38" s="18">
        <v>0</v>
      </c>
      <c r="D38" s="58">
        <v>56105056783</v>
      </c>
      <c r="E38" s="59">
        <v>51243390599</v>
      </c>
      <c r="F38" s="59">
        <v>48413792383</v>
      </c>
      <c r="G38" s="59">
        <v>48488884431</v>
      </c>
      <c r="H38" s="59">
        <v>48401116117</v>
      </c>
      <c r="I38" s="59">
        <v>48401116117</v>
      </c>
      <c r="J38" s="59">
        <v>48264862012</v>
      </c>
      <c r="K38" s="59">
        <v>48649658147</v>
      </c>
      <c r="L38" s="59">
        <v>47141402511</v>
      </c>
      <c r="M38" s="59">
        <v>47141402511</v>
      </c>
      <c r="N38" s="59">
        <v>46210618475</v>
      </c>
      <c r="O38" s="59">
        <v>38749926718</v>
      </c>
      <c r="P38" s="59">
        <v>48059492308</v>
      </c>
      <c r="Q38" s="59">
        <v>48059492308</v>
      </c>
      <c r="R38" s="59">
        <v>0</v>
      </c>
      <c r="S38" s="59">
        <v>0</v>
      </c>
      <c r="T38" s="59">
        <v>0</v>
      </c>
      <c r="U38" s="59">
        <v>0</v>
      </c>
      <c r="V38" s="59">
        <v>48059492308</v>
      </c>
      <c r="W38" s="59">
        <v>38432542951</v>
      </c>
      <c r="X38" s="59">
        <v>9626949357</v>
      </c>
      <c r="Y38" s="60">
        <v>25.05</v>
      </c>
      <c r="Z38" s="61">
        <v>51243390599</v>
      </c>
    </row>
    <row r="39" spans="1:26" ht="13.5">
      <c r="A39" s="57" t="s">
        <v>56</v>
      </c>
      <c r="B39" s="18">
        <v>137212611611</v>
      </c>
      <c r="C39" s="18">
        <v>0</v>
      </c>
      <c r="D39" s="58">
        <v>153036694553</v>
      </c>
      <c r="E39" s="59">
        <v>143088744376</v>
      </c>
      <c r="F39" s="59">
        <v>130310523398</v>
      </c>
      <c r="G39" s="59">
        <v>140752041121</v>
      </c>
      <c r="H39" s="59">
        <v>138379399184</v>
      </c>
      <c r="I39" s="59">
        <v>138379399184</v>
      </c>
      <c r="J39" s="59">
        <v>137218082727</v>
      </c>
      <c r="K39" s="59">
        <v>135120314121</v>
      </c>
      <c r="L39" s="59">
        <v>136978008367</v>
      </c>
      <c r="M39" s="59">
        <v>136978008367</v>
      </c>
      <c r="N39" s="59">
        <v>133189525614</v>
      </c>
      <c r="O39" s="59">
        <v>85743872405</v>
      </c>
      <c r="P39" s="59">
        <v>139700568716</v>
      </c>
      <c r="Q39" s="59">
        <v>139700568716</v>
      </c>
      <c r="R39" s="59">
        <v>0</v>
      </c>
      <c r="S39" s="59">
        <v>0</v>
      </c>
      <c r="T39" s="59">
        <v>0</v>
      </c>
      <c r="U39" s="59">
        <v>0</v>
      </c>
      <c r="V39" s="59">
        <v>139700568716</v>
      </c>
      <c r="W39" s="59">
        <v>107316558282</v>
      </c>
      <c r="X39" s="59">
        <v>32384010434</v>
      </c>
      <c r="Y39" s="60">
        <v>30.18</v>
      </c>
      <c r="Z39" s="61">
        <v>143088744376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7336689723</v>
      </c>
      <c r="C42" s="18">
        <v>0</v>
      </c>
      <c r="D42" s="58">
        <v>21123577638</v>
      </c>
      <c r="E42" s="59">
        <v>19363071446</v>
      </c>
      <c r="F42" s="59">
        <v>517633368</v>
      </c>
      <c r="G42" s="59">
        <v>1113157364</v>
      </c>
      <c r="H42" s="59">
        <v>-3293503062</v>
      </c>
      <c r="I42" s="59">
        <v>-1662712330</v>
      </c>
      <c r="J42" s="59">
        <v>-155047667</v>
      </c>
      <c r="K42" s="59">
        <v>158904373</v>
      </c>
      <c r="L42" s="59">
        <v>1262185115</v>
      </c>
      <c r="M42" s="59">
        <v>1266041821</v>
      </c>
      <c r="N42" s="59">
        <v>577240921</v>
      </c>
      <c r="O42" s="59">
        <v>2373555830</v>
      </c>
      <c r="P42" s="59">
        <v>4850445032</v>
      </c>
      <c r="Q42" s="59">
        <v>7801241783</v>
      </c>
      <c r="R42" s="59">
        <v>0</v>
      </c>
      <c r="S42" s="59">
        <v>0</v>
      </c>
      <c r="T42" s="59">
        <v>0</v>
      </c>
      <c r="U42" s="59">
        <v>0</v>
      </c>
      <c r="V42" s="59">
        <v>7404571274</v>
      </c>
      <c r="W42" s="59">
        <v>14221593849</v>
      </c>
      <c r="X42" s="59">
        <v>-6817022575</v>
      </c>
      <c r="Y42" s="60">
        <v>-47.93</v>
      </c>
      <c r="Z42" s="61">
        <v>19363071446</v>
      </c>
    </row>
    <row r="43" spans="1:26" ht="13.5">
      <c r="A43" s="57" t="s">
        <v>59</v>
      </c>
      <c r="B43" s="18">
        <v>-9872056706</v>
      </c>
      <c r="C43" s="18">
        <v>0</v>
      </c>
      <c r="D43" s="58">
        <v>-18844748683</v>
      </c>
      <c r="E43" s="59">
        <v>-17221494995</v>
      </c>
      <c r="F43" s="59">
        <v>-764329916</v>
      </c>
      <c r="G43" s="59">
        <v>483259206</v>
      </c>
      <c r="H43" s="59">
        <v>-721524040</v>
      </c>
      <c r="I43" s="59">
        <v>-1002594750</v>
      </c>
      <c r="J43" s="59">
        <v>-242007099</v>
      </c>
      <c r="K43" s="59">
        <v>-255952870</v>
      </c>
      <c r="L43" s="59">
        <v>-2376568727</v>
      </c>
      <c r="M43" s="59">
        <v>-2874528696</v>
      </c>
      <c r="N43" s="59">
        <v>593076469</v>
      </c>
      <c r="O43" s="59">
        <v>-1680497801</v>
      </c>
      <c r="P43" s="59">
        <v>-685984523</v>
      </c>
      <c r="Q43" s="59">
        <v>-1773405855</v>
      </c>
      <c r="R43" s="59">
        <v>0</v>
      </c>
      <c r="S43" s="59">
        <v>0</v>
      </c>
      <c r="T43" s="59">
        <v>0</v>
      </c>
      <c r="U43" s="59">
        <v>0</v>
      </c>
      <c r="V43" s="59">
        <v>-5650529301</v>
      </c>
      <c r="W43" s="59">
        <v>-9941258536</v>
      </c>
      <c r="X43" s="59">
        <v>4290729235</v>
      </c>
      <c r="Y43" s="60">
        <v>-43.16</v>
      </c>
      <c r="Z43" s="61">
        <v>-17221494995</v>
      </c>
    </row>
    <row r="44" spans="1:26" ht="13.5">
      <c r="A44" s="57" t="s">
        <v>60</v>
      </c>
      <c r="B44" s="18">
        <v>137024033</v>
      </c>
      <c r="C44" s="18">
        <v>0</v>
      </c>
      <c r="D44" s="58">
        <v>2924042049</v>
      </c>
      <c r="E44" s="59">
        <v>2332333976</v>
      </c>
      <c r="F44" s="59">
        <v>1699944014</v>
      </c>
      <c r="G44" s="59">
        <v>1492965727</v>
      </c>
      <c r="H44" s="59">
        <v>1425184959</v>
      </c>
      <c r="I44" s="59">
        <v>4618094700</v>
      </c>
      <c r="J44" s="59">
        <v>-57375499</v>
      </c>
      <c r="K44" s="59">
        <v>-92431117</v>
      </c>
      <c r="L44" s="59">
        <v>43582658</v>
      </c>
      <c r="M44" s="59">
        <v>-106223958</v>
      </c>
      <c r="N44" s="59">
        <v>-43466083</v>
      </c>
      <c r="O44" s="59">
        <v>7906397</v>
      </c>
      <c r="P44" s="59">
        <v>-1053346612</v>
      </c>
      <c r="Q44" s="59">
        <v>-1088906298</v>
      </c>
      <c r="R44" s="59">
        <v>0</v>
      </c>
      <c r="S44" s="59">
        <v>0</v>
      </c>
      <c r="T44" s="59">
        <v>0</v>
      </c>
      <c r="U44" s="59">
        <v>0</v>
      </c>
      <c r="V44" s="59">
        <v>3422964444</v>
      </c>
      <c r="W44" s="59">
        <v>-476430</v>
      </c>
      <c r="X44" s="59">
        <v>3423440874</v>
      </c>
      <c r="Y44" s="60">
        <v>-718561.15</v>
      </c>
      <c r="Z44" s="61">
        <v>2332333976</v>
      </c>
    </row>
    <row r="45" spans="1:26" ht="13.5">
      <c r="A45" s="69" t="s">
        <v>61</v>
      </c>
      <c r="B45" s="21">
        <v>11577209024</v>
      </c>
      <c r="C45" s="21">
        <v>0</v>
      </c>
      <c r="D45" s="98">
        <v>18502745926</v>
      </c>
      <c r="E45" s="99">
        <v>16459311069</v>
      </c>
      <c r="F45" s="99">
        <v>15782966789</v>
      </c>
      <c r="G45" s="99">
        <v>18872349086</v>
      </c>
      <c r="H45" s="99">
        <v>16282506943</v>
      </c>
      <c r="I45" s="99">
        <v>16282506943</v>
      </c>
      <c r="J45" s="99">
        <v>15828076678</v>
      </c>
      <c r="K45" s="99">
        <v>15638597064</v>
      </c>
      <c r="L45" s="99">
        <v>14567796110</v>
      </c>
      <c r="M45" s="99">
        <v>14567796110</v>
      </c>
      <c r="N45" s="99">
        <v>15694647417</v>
      </c>
      <c r="O45" s="99">
        <v>16395611843</v>
      </c>
      <c r="P45" s="99">
        <v>19506725740</v>
      </c>
      <c r="Q45" s="99">
        <v>19506725740</v>
      </c>
      <c r="R45" s="99">
        <v>0</v>
      </c>
      <c r="S45" s="99">
        <v>0</v>
      </c>
      <c r="T45" s="99">
        <v>0</v>
      </c>
      <c r="U45" s="99">
        <v>0</v>
      </c>
      <c r="V45" s="99">
        <v>19506725740</v>
      </c>
      <c r="W45" s="99">
        <v>16265259525</v>
      </c>
      <c r="X45" s="99">
        <v>3241466215</v>
      </c>
      <c r="Y45" s="100">
        <v>19.93</v>
      </c>
      <c r="Z45" s="101">
        <v>16459311069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5996647269</v>
      </c>
      <c r="C49" s="51">
        <v>0</v>
      </c>
      <c r="D49" s="128">
        <v>2039389802</v>
      </c>
      <c r="E49" s="53">
        <v>1571780562</v>
      </c>
      <c r="F49" s="53">
        <v>0</v>
      </c>
      <c r="G49" s="53">
        <v>0</v>
      </c>
      <c r="H49" s="53">
        <v>0</v>
      </c>
      <c r="I49" s="53">
        <v>8225404780</v>
      </c>
      <c r="J49" s="53">
        <v>0</v>
      </c>
      <c r="K49" s="53">
        <v>0</v>
      </c>
      <c r="L49" s="53">
        <v>0</v>
      </c>
      <c r="M49" s="53">
        <v>1193030014</v>
      </c>
      <c r="N49" s="53">
        <v>0</v>
      </c>
      <c r="O49" s="53">
        <v>0</v>
      </c>
      <c r="P49" s="53">
        <v>0</v>
      </c>
      <c r="Q49" s="53">
        <v>1643805004</v>
      </c>
      <c r="R49" s="53">
        <v>0</v>
      </c>
      <c r="S49" s="53">
        <v>0</v>
      </c>
      <c r="T49" s="53">
        <v>0</v>
      </c>
      <c r="U49" s="53">
        <v>0</v>
      </c>
      <c r="V49" s="53">
        <v>6524891723</v>
      </c>
      <c r="W49" s="53">
        <v>28056962131</v>
      </c>
      <c r="X49" s="53">
        <v>55251911285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11893526128</v>
      </c>
      <c r="C51" s="51">
        <v>0</v>
      </c>
      <c r="D51" s="128">
        <v>413071663</v>
      </c>
      <c r="E51" s="53">
        <v>1083875537</v>
      </c>
      <c r="F51" s="53">
        <v>0</v>
      </c>
      <c r="G51" s="53">
        <v>0</v>
      </c>
      <c r="H51" s="53">
        <v>0</v>
      </c>
      <c r="I51" s="53">
        <v>75672629</v>
      </c>
      <c r="J51" s="53">
        <v>0</v>
      </c>
      <c r="K51" s="53">
        <v>0</v>
      </c>
      <c r="L51" s="53">
        <v>0</v>
      </c>
      <c r="M51" s="53">
        <v>115429494</v>
      </c>
      <c r="N51" s="53">
        <v>0</v>
      </c>
      <c r="O51" s="53">
        <v>0</v>
      </c>
      <c r="P51" s="53">
        <v>0</v>
      </c>
      <c r="Q51" s="53">
        <v>41675284</v>
      </c>
      <c r="R51" s="53">
        <v>0</v>
      </c>
      <c r="S51" s="53">
        <v>0</v>
      </c>
      <c r="T51" s="53">
        <v>0</v>
      </c>
      <c r="U51" s="53">
        <v>0</v>
      </c>
      <c r="V51" s="53">
        <v>42291331</v>
      </c>
      <c r="W51" s="53">
        <v>189853113</v>
      </c>
      <c r="X51" s="53">
        <v>13855395179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89.93276350747178</v>
      </c>
      <c r="C58" s="5">
        <f>IF(C67=0,0,+(C76/C67)*100)</f>
        <v>0</v>
      </c>
      <c r="D58" s="6">
        <f aca="true" t="shared" si="6" ref="D58:Z58">IF(D67=0,0,+(D76/D67)*100)</f>
        <v>91.40008257817694</v>
      </c>
      <c r="E58" s="7">
        <f t="shared" si="6"/>
        <v>94.13190036758472</v>
      </c>
      <c r="F58" s="7">
        <f t="shared" si="6"/>
        <v>80.87345227712885</v>
      </c>
      <c r="G58" s="7">
        <f t="shared" si="6"/>
        <v>82.56423127637345</v>
      </c>
      <c r="H58" s="7">
        <f t="shared" si="6"/>
        <v>77.632061110304</v>
      </c>
      <c r="I58" s="7">
        <f t="shared" si="6"/>
        <v>80.41145083363926</v>
      </c>
      <c r="J58" s="7">
        <f t="shared" si="6"/>
        <v>124.80529134856559</v>
      </c>
      <c r="K58" s="7">
        <f t="shared" si="6"/>
        <v>100.90448515473393</v>
      </c>
      <c r="L58" s="7">
        <f t="shared" si="6"/>
        <v>97.90015177479661</v>
      </c>
      <c r="M58" s="7">
        <f t="shared" si="6"/>
        <v>107.99384329734659</v>
      </c>
      <c r="N58" s="7">
        <f t="shared" si="6"/>
        <v>96.3518335245644</v>
      </c>
      <c r="O58" s="7">
        <f t="shared" si="6"/>
        <v>103.05969411204126</v>
      </c>
      <c r="P58" s="7">
        <f t="shared" si="6"/>
        <v>81.67760966232362</v>
      </c>
      <c r="Q58" s="7">
        <f t="shared" si="6"/>
        <v>93.45046310329327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93.4874174166827</v>
      </c>
      <c r="W58" s="7">
        <f t="shared" si="6"/>
        <v>93.54455642984753</v>
      </c>
      <c r="X58" s="7">
        <f t="shared" si="6"/>
        <v>0</v>
      </c>
      <c r="Y58" s="7">
        <f t="shared" si="6"/>
        <v>0</v>
      </c>
      <c r="Z58" s="8">
        <f t="shared" si="6"/>
        <v>94.13190036758472</v>
      </c>
    </row>
    <row r="59" spans="1:26" ht="13.5">
      <c r="A59" s="36" t="s">
        <v>31</v>
      </c>
      <c r="B59" s="9">
        <f aca="true" t="shared" si="7" ref="B59:Z66">IF(B68=0,0,+(B77/B68)*100)</f>
        <v>56.80822131132543</v>
      </c>
      <c r="C59" s="9">
        <f t="shared" si="7"/>
        <v>0</v>
      </c>
      <c r="D59" s="2">
        <f t="shared" si="7"/>
        <v>95.17586304501239</v>
      </c>
      <c r="E59" s="10">
        <f t="shared" si="7"/>
        <v>92.11639357531436</v>
      </c>
      <c r="F59" s="10">
        <f t="shared" si="7"/>
        <v>85.97064564687761</v>
      </c>
      <c r="G59" s="10">
        <f t="shared" si="7"/>
        <v>85.72491137837876</v>
      </c>
      <c r="H59" s="10">
        <f t="shared" si="7"/>
        <v>82.66294261167614</v>
      </c>
      <c r="I59" s="10">
        <f t="shared" si="7"/>
        <v>84.84906150913734</v>
      </c>
      <c r="J59" s="10">
        <f t="shared" si="7"/>
        <v>92.29516853511056</v>
      </c>
      <c r="K59" s="10">
        <f t="shared" si="7"/>
        <v>100.47579756578338</v>
      </c>
      <c r="L59" s="10">
        <f t="shared" si="7"/>
        <v>91.03681932983476</v>
      </c>
      <c r="M59" s="10">
        <f t="shared" si="7"/>
        <v>94.55441720877128</v>
      </c>
      <c r="N59" s="10">
        <f t="shared" si="7"/>
        <v>98.85971591969935</v>
      </c>
      <c r="O59" s="10">
        <f t="shared" si="7"/>
        <v>107.93813288926341</v>
      </c>
      <c r="P59" s="10">
        <f t="shared" si="7"/>
        <v>96.70330134910753</v>
      </c>
      <c r="Q59" s="10">
        <f t="shared" si="7"/>
        <v>100.97195704879627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93.36668511896914</v>
      </c>
      <c r="W59" s="10">
        <f t="shared" si="7"/>
        <v>98.05686741003086</v>
      </c>
      <c r="X59" s="10">
        <f t="shared" si="7"/>
        <v>0</v>
      </c>
      <c r="Y59" s="10">
        <f t="shared" si="7"/>
        <v>0</v>
      </c>
      <c r="Z59" s="11">
        <f t="shared" si="7"/>
        <v>92.11639357531436</v>
      </c>
    </row>
    <row r="60" spans="1:26" ht="13.5">
      <c r="A60" s="37" t="s">
        <v>32</v>
      </c>
      <c r="B60" s="12">
        <f t="shared" si="7"/>
        <v>101.0514900448315</v>
      </c>
      <c r="C60" s="12">
        <f t="shared" si="7"/>
        <v>0</v>
      </c>
      <c r="D60" s="3">
        <f t="shared" si="7"/>
        <v>90.56566687798679</v>
      </c>
      <c r="E60" s="13">
        <f t="shared" si="7"/>
        <v>95.2954714781847</v>
      </c>
      <c r="F60" s="13">
        <f t="shared" si="7"/>
        <v>79.51206982904331</v>
      </c>
      <c r="G60" s="13">
        <f t="shared" si="7"/>
        <v>81.82642982536646</v>
      </c>
      <c r="H60" s="13">
        <f t="shared" si="7"/>
        <v>76.3482738887977</v>
      </c>
      <c r="I60" s="13">
        <f t="shared" si="7"/>
        <v>79.28407761822595</v>
      </c>
      <c r="J60" s="13">
        <f t="shared" si="7"/>
        <v>136.03093182637957</v>
      </c>
      <c r="K60" s="13">
        <f t="shared" si="7"/>
        <v>101.55657317682719</v>
      </c>
      <c r="L60" s="13">
        <f t="shared" si="7"/>
        <v>101.19877206256287</v>
      </c>
      <c r="M60" s="13">
        <f t="shared" si="7"/>
        <v>113.25248234284527</v>
      </c>
      <c r="N60" s="13">
        <f t="shared" si="7"/>
        <v>95.80069326719637</v>
      </c>
      <c r="O60" s="13">
        <f t="shared" si="7"/>
        <v>101.93415334758329</v>
      </c>
      <c r="P60" s="13">
        <f t="shared" si="7"/>
        <v>76.21692199363842</v>
      </c>
      <c r="Q60" s="13">
        <f t="shared" si="7"/>
        <v>91.0768623679766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93.9046834764303</v>
      </c>
      <c r="W60" s="13">
        <f t="shared" si="7"/>
        <v>92.18691903361864</v>
      </c>
      <c r="X60" s="13">
        <f t="shared" si="7"/>
        <v>0</v>
      </c>
      <c r="Y60" s="13">
        <f t="shared" si="7"/>
        <v>0</v>
      </c>
      <c r="Z60" s="14">
        <f t="shared" si="7"/>
        <v>95.2954714781847</v>
      </c>
    </row>
    <row r="61" spans="1:26" ht="13.5">
      <c r="A61" s="38" t="s">
        <v>94</v>
      </c>
      <c r="B61" s="12">
        <f t="shared" si="7"/>
        <v>59.47916425526355</v>
      </c>
      <c r="C61" s="12">
        <f t="shared" si="7"/>
        <v>0</v>
      </c>
      <c r="D61" s="3">
        <f t="shared" si="7"/>
        <v>90.79973875187224</v>
      </c>
      <c r="E61" s="13">
        <f t="shared" si="7"/>
        <v>96.96814932135851</v>
      </c>
      <c r="F61" s="13">
        <f t="shared" si="7"/>
        <v>81.81579999760021</v>
      </c>
      <c r="G61" s="13">
        <f t="shared" si="7"/>
        <v>80.13962294306823</v>
      </c>
      <c r="H61" s="13">
        <f t="shared" si="7"/>
        <v>75.6359216390448</v>
      </c>
      <c r="I61" s="13">
        <f t="shared" si="7"/>
        <v>79.36388984341163</v>
      </c>
      <c r="J61" s="13">
        <f t="shared" si="7"/>
        <v>180.80500256667452</v>
      </c>
      <c r="K61" s="13">
        <f t="shared" si="7"/>
        <v>103.8715750172134</v>
      </c>
      <c r="L61" s="13">
        <f t="shared" si="7"/>
        <v>119.37971802866778</v>
      </c>
      <c r="M61" s="13">
        <f t="shared" si="7"/>
        <v>134.1021529243565</v>
      </c>
      <c r="N61" s="13">
        <f t="shared" si="7"/>
        <v>103.6405614339011</v>
      </c>
      <c r="O61" s="13">
        <f t="shared" si="7"/>
        <v>113.47082946886633</v>
      </c>
      <c r="P61" s="13">
        <f t="shared" si="7"/>
        <v>77.9515738549585</v>
      </c>
      <c r="Q61" s="13">
        <f t="shared" si="7"/>
        <v>97.62742410211372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101.69607166012699</v>
      </c>
      <c r="W61" s="13">
        <f t="shared" si="7"/>
        <v>92.46235533079957</v>
      </c>
      <c r="X61" s="13">
        <f t="shared" si="7"/>
        <v>0</v>
      </c>
      <c r="Y61" s="13">
        <f t="shared" si="7"/>
        <v>0</v>
      </c>
      <c r="Z61" s="14">
        <f t="shared" si="7"/>
        <v>96.96814932135851</v>
      </c>
    </row>
    <row r="62" spans="1:26" ht="13.5">
      <c r="A62" s="38" t="s">
        <v>95</v>
      </c>
      <c r="B62" s="12">
        <f t="shared" si="7"/>
        <v>54.717682093558714</v>
      </c>
      <c r="C62" s="12">
        <f t="shared" si="7"/>
        <v>0</v>
      </c>
      <c r="D62" s="3">
        <f t="shared" si="7"/>
        <v>91.13375394462723</v>
      </c>
      <c r="E62" s="13">
        <f t="shared" si="7"/>
        <v>94.14993562065644</v>
      </c>
      <c r="F62" s="13">
        <f t="shared" si="7"/>
        <v>75.2624950656626</v>
      </c>
      <c r="G62" s="13">
        <f t="shared" si="7"/>
        <v>90.77557363464851</v>
      </c>
      <c r="H62" s="13">
        <f t="shared" si="7"/>
        <v>78.0627623776412</v>
      </c>
      <c r="I62" s="13">
        <f t="shared" si="7"/>
        <v>81.31303443066595</v>
      </c>
      <c r="J62" s="13">
        <f t="shared" si="7"/>
        <v>80.15669711572993</v>
      </c>
      <c r="K62" s="13">
        <f t="shared" si="7"/>
        <v>99.0909915390993</v>
      </c>
      <c r="L62" s="13">
        <f t="shared" si="7"/>
        <v>72.22085063106985</v>
      </c>
      <c r="M62" s="13">
        <f t="shared" si="7"/>
        <v>83.42074007023561</v>
      </c>
      <c r="N62" s="13">
        <f t="shared" si="7"/>
        <v>99.86015337728932</v>
      </c>
      <c r="O62" s="13">
        <f t="shared" si="7"/>
        <v>108.1672006732103</v>
      </c>
      <c r="P62" s="13">
        <f t="shared" si="7"/>
        <v>89.0132812250059</v>
      </c>
      <c r="Q62" s="13">
        <f t="shared" si="7"/>
        <v>99.18021233115283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87.25745370853328</v>
      </c>
      <c r="W62" s="13">
        <f t="shared" si="7"/>
        <v>89.50999795503715</v>
      </c>
      <c r="X62" s="13">
        <f t="shared" si="7"/>
        <v>0</v>
      </c>
      <c r="Y62" s="13">
        <f t="shared" si="7"/>
        <v>0</v>
      </c>
      <c r="Z62" s="14">
        <f t="shared" si="7"/>
        <v>94.14993562065644</v>
      </c>
    </row>
    <row r="63" spans="1:26" ht="13.5">
      <c r="A63" s="38" t="s">
        <v>96</v>
      </c>
      <c r="B63" s="12">
        <f t="shared" si="7"/>
        <v>36.67008982669635</v>
      </c>
      <c r="C63" s="12">
        <f t="shared" si="7"/>
        <v>0</v>
      </c>
      <c r="D63" s="3">
        <f t="shared" si="7"/>
        <v>86.26753394950583</v>
      </c>
      <c r="E63" s="13">
        <f t="shared" si="7"/>
        <v>85.26546583237737</v>
      </c>
      <c r="F63" s="13">
        <f t="shared" si="7"/>
        <v>73.9125048547564</v>
      </c>
      <c r="G63" s="13">
        <f t="shared" si="7"/>
        <v>78.4105231210682</v>
      </c>
      <c r="H63" s="13">
        <f t="shared" si="7"/>
        <v>74.67285832649331</v>
      </c>
      <c r="I63" s="13">
        <f t="shared" si="7"/>
        <v>75.68681615596134</v>
      </c>
      <c r="J63" s="13">
        <f t="shared" si="7"/>
        <v>78.75970258007239</v>
      </c>
      <c r="K63" s="13">
        <f t="shared" si="7"/>
        <v>93.65341883935949</v>
      </c>
      <c r="L63" s="13">
        <f t="shared" si="7"/>
        <v>86.44453133864197</v>
      </c>
      <c r="M63" s="13">
        <f t="shared" si="7"/>
        <v>86.43120247815715</v>
      </c>
      <c r="N63" s="13">
        <f t="shared" si="7"/>
        <v>41.104945133720356</v>
      </c>
      <c r="O63" s="13">
        <f t="shared" si="7"/>
        <v>37.68056347264008</v>
      </c>
      <c r="P63" s="13">
        <f t="shared" si="7"/>
        <v>35.287800824234544</v>
      </c>
      <c r="Q63" s="13">
        <f t="shared" si="7"/>
        <v>38.04502668123748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58.773332606719876</v>
      </c>
      <c r="W63" s="13">
        <f t="shared" si="7"/>
        <v>92.51151221969164</v>
      </c>
      <c r="X63" s="13">
        <f t="shared" si="7"/>
        <v>0</v>
      </c>
      <c r="Y63" s="13">
        <f t="shared" si="7"/>
        <v>0</v>
      </c>
      <c r="Z63" s="14">
        <f t="shared" si="7"/>
        <v>85.26546583237737</v>
      </c>
    </row>
    <row r="64" spans="1:26" ht="13.5">
      <c r="A64" s="38" t="s">
        <v>97</v>
      </c>
      <c r="B64" s="12">
        <f t="shared" si="7"/>
        <v>54.83612781308216</v>
      </c>
      <c r="C64" s="12">
        <f t="shared" si="7"/>
        <v>0</v>
      </c>
      <c r="D64" s="3">
        <f t="shared" si="7"/>
        <v>94.17021571694717</v>
      </c>
      <c r="E64" s="13">
        <f t="shared" si="7"/>
        <v>96.1789909039228</v>
      </c>
      <c r="F64" s="13">
        <f t="shared" si="7"/>
        <v>80.7609306092266</v>
      </c>
      <c r="G64" s="13">
        <f t="shared" si="7"/>
        <v>77.97061047642582</v>
      </c>
      <c r="H64" s="13">
        <f t="shared" si="7"/>
        <v>85.34966560486707</v>
      </c>
      <c r="I64" s="13">
        <f t="shared" si="7"/>
        <v>81.37320800937499</v>
      </c>
      <c r="J64" s="13">
        <f t="shared" si="7"/>
        <v>92.50800619269684</v>
      </c>
      <c r="K64" s="13">
        <f t="shared" si="7"/>
        <v>95.30132876987591</v>
      </c>
      <c r="L64" s="13">
        <f t="shared" si="7"/>
        <v>97.82902233155947</v>
      </c>
      <c r="M64" s="13">
        <f t="shared" si="7"/>
        <v>94.78155419267478</v>
      </c>
      <c r="N64" s="13">
        <f t="shared" si="7"/>
        <v>101.14368103359612</v>
      </c>
      <c r="O64" s="13">
        <f t="shared" si="7"/>
        <v>93.1479813532895</v>
      </c>
      <c r="P64" s="13">
        <f t="shared" si="7"/>
        <v>86.86919344220208</v>
      </c>
      <c r="Q64" s="13">
        <f t="shared" si="7"/>
        <v>93.46197587765306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89.83211774760804</v>
      </c>
      <c r="W64" s="13">
        <f t="shared" si="7"/>
        <v>102.01374908404972</v>
      </c>
      <c r="X64" s="13">
        <f t="shared" si="7"/>
        <v>0</v>
      </c>
      <c r="Y64" s="13">
        <f t="shared" si="7"/>
        <v>0</v>
      </c>
      <c r="Z64" s="14">
        <f t="shared" si="7"/>
        <v>96.1789909039228</v>
      </c>
    </row>
    <row r="65" spans="1:26" ht="13.5">
      <c r="A65" s="38" t="s">
        <v>98</v>
      </c>
      <c r="B65" s="12">
        <f t="shared" si="7"/>
        <v>5629.487199355435</v>
      </c>
      <c r="C65" s="12">
        <f t="shared" si="7"/>
        <v>0</v>
      </c>
      <c r="D65" s="3">
        <f t="shared" si="7"/>
        <v>82.38563386480897</v>
      </c>
      <c r="E65" s="13">
        <f t="shared" si="7"/>
        <v>127.1205888315316</v>
      </c>
      <c r="F65" s="13">
        <f t="shared" si="7"/>
        <v>6.0106727705783465</v>
      </c>
      <c r="G65" s="13">
        <f t="shared" si="7"/>
        <v>-26.93976333245283</v>
      </c>
      <c r="H65" s="13">
        <f t="shared" si="7"/>
        <v>-33.880294116650916</v>
      </c>
      <c r="I65" s="13">
        <f t="shared" si="7"/>
        <v>-16.704850272125324</v>
      </c>
      <c r="J65" s="13">
        <f t="shared" si="7"/>
        <v>-23.666316442390197</v>
      </c>
      <c r="K65" s="13">
        <f t="shared" si="7"/>
        <v>81.96294152273899</v>
      </c>
      <c r="L65" s="13">
        <f t="shared" si="7"/>
        <v>17.89519512645027</v>
      </c>
      <c r="M65" s="13">
        <f t="shared" si="7"/>
        <v>26.07394979815762</v>
      </c>
      <c r="N65" s="13">
        <f t="shared" si="7"/>
        <v>90.91217431364196</v>
      </c>
      <c r="O65" s="13">
        <f t="shared" si="7"/>
        <v>-49.94043548893756</v>
      </c>
      <c r="P65" s="13">
        <f t="shared" si="7"/>
        <v>-37.54512890028111</v>
      </c>
      <c r="Q65" s="13">
        <f t="shared" si="7"/>
        <v>0.9960422638972887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3.826601897318345</v>
      </c>
      <c r="W65" s="13">
        <f t="shared" si="7"/>
        <v>75.27636040305168</v>
      </c>
      <c r="X65" s="13">
        <f t="shared" si="7"/>
        <v>0</v>
      </c>
      <c r="Y65" s="13">
        <f t="shared" si="7"/>
        <v>0</v>
      </c>
      <c r="Z65" s="14">
        <f t="shared" si="7"/>
        <v>127.1205888315316</v>
      </c>
    </row>
    <row r="66" spans="1:26" ht="13.5">
      <c r="A66" s="39" t="s">
        <v>99</v>
      </c>
      <c r="B66" s="15">
        <f t="shared" si="7"/>
        <v>4.660056858811003</v>
      </c>
      <c r="C66" s="15">
        <f t="shared" si="7"/>
        <v>0</v>
      </c>
      <c r="D66" s="4">
        <f t="shared" si="7"/>
        <v>73.76561762765928</v>
      </c>
      <c r="E66" s="16">
        <f t="shared" si="7"/>
        <v>69.71000395919239</v>
      </c>
      <c r="F66" s="16">
        <f t="shared" si="7"/>
        <v>71.09319790470411</v>
      </c>
      <c r="G66" s="16">
        <f t="shared" si="7"/>
        <v>71.36605529647134</v>
      </c>
      <c r="H66" s="16">
        <f t="shared" si="7"/>
        <v>68.18187573305396</v>
      </c>
      <c r="I66" s="16">
        <f t="shared" si="7"/>
        <v>70.18306982336922</v>
      </c>
      <c r="J66" s="16">
        <f t="shared" si="7"/>
        <v>92.72623225178455</v>
      </c>
      <c r="K66" s="16">
        <f t="shared" si="7"/>
        <v>76.1658397283255</v>
      </c>
      <c r="L66" s="16">
        <f t="shared" si="7"/>
        <v>59.538683140080416</v>
      </c>
      <c r="M66" s="16">
        <f t="shared" si="7"/>
        <v>74.30722003662218</v>
      </c>
      <c r="N66" s="16">
        <f t="shared" si="7"/>
        <v>80.73745767245173</v>
      </c>
      <c r="O66" s="16">
        <f t="shared" si="7"/>
        <v>78.2216706849916</v>
      </c>
      <c r="P66" s="16">
        <f t="shared" si="7"/>
        <v>79.20945990780206</v>
      </c>
      <c r="Q66" s="16">
        <f t="shared" si="7"/>
        <v>79.39046479861044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74.64617036322527</v>
      </c>
      <c r="W66" s="16">
        <f t="shared" si="7"/>
        <v>97.56613558826353</v>
      </c>
      <c r="X66" s="16">
        <f t="shared" si="7"/>
        <v>0</v>
      </c>
      <c r="Y66" s="16">
        <f t="shared" si="7"/>
        <v>0</v>
      </c>
      <c r="Z66" s="17">
        <f t="shared" si="7"/>
        <v>69.71000395919239</v>
      </c>
    </row>
    <row r="67" spans="1:26" ht="13.5" hidden="1">
      <c r="A67" s="40" t="s">
        <v>100</v>
      </c>
      <c r="B67" s="23">
        <v>88123722211</v>
      </c>
      <c r="C67" s="23"/>
      <c r="D67" s="24">
        <v>98390207940</v>
      </c>
      <c r="E67" s="25">
        <v>96763380237</v>
      </c>
      <c r="F67" s="25">
        <v>8806577556</v>
      </c>
      <c r="G67" s="25">
        <v>8543508334</v>
      </c>
      <c r="H67" s="25">
        <v>8081252157</v>
      </c>
      <c r="I67" s="25">
        <v>25431338047</v>
      </c>
      <c r="J67" s="25">
        <v>7793966980</v>
      </c>
      <c r="K67" s="25">
        <v>7399790881</v>
      </c>
      <c r="L67" s="25">
        <v>7783881951</v>
      </c>
      <c r="M67" s="25">
        <v>22977639812</v>
      </c>
      <c r="N67" s="25">
        <v>6956501155</v>
      </c>
      <c r="O67" s="25">
        <v>6908446376</v>
      </c>
      <c r="P67" s="25">
        <v>7353208316</v>
      </c>
      <c r="Q67" s="25">
        <v>21218155847</v>
      </c>
      <c r="R67" s="25"/>
      <c r="S67" s="25"/>
      <c r="T67" s="25"/>
      <c r="U67" s="25"/>
      <c r="V67" s="25">
        <v>69627133706</v>
      </c>
      <c r="W67" s="25">
        <v>72355644461</v>
      </c>
      <c r="X67" s="25"/>
      <c r="Y67" s="24"/>
      <c r="Z67" s="26">
        <v>96763380237</v>
      </c>
    </row>
    <row r="68" spans="1:26" ht="13.5" hidden="1">
      <c r="A68" s="36" t="s">
        <v>31</v>
      </c>
      <c r="B68" s="18">
        <v>19266958777</v>
      </c>
      <c r="C68" s="18"/>
      <c r="D68" s="19">
        <v>22549588458</v>
      </c>
      <c r="E68" s="20">
        <v>22807560476</v>
      </c>
      <c r="F68" s="20">
        <v>2004968931</v>
      </c>
      <c r="G68" s="20">
        <v>1907021646</v>
      </c>
      <c r="H68" s="20">
        <v>1792677431</v>
      </c>
      <c r="I68" s="20">
        <v>5704668008</v>
      </c>
      <c r="J68" s="20">
        <v>1898814668</v>
      </c>
      <c r="K68" s="20">
        <v>1879883304</v>
      </c>
      <c r="L68" s="20">
        <v>1944966362</v>
      </c>
      <c r="M68" s="20">
        <v>5723664334</v>
      </c>
      <c r="N68" s="20">
        <v>1812198237</v>
      </c>
      <c r="O68" s="20">
        <v>1740035937</v>
      </c>
      <c r="P68" s="20">
        <v>1942905973</v>
      </c>
      <c r="Q68" s="20">
        <v>5495140147</v>
      </c>
      <c r="R68" s="20"/>
      <c r="S68" s="20"/>
      <c r="T68" s="20"/>
      <c r="U68" s="20"/>
      <c r="V68" s="20">
        <v>16923472489</v>
      </c>
      <c r="W68" s="20">
        <v>16003486206</v>
      </c>
      <c r="X68" s="20"/>
      <c r="Y68" s="19"/>
      <c r="Z68" s="22">
        <v>22807560476</v>
      </c>
    </row>
    <row r="69" spans="1:26" ht="13.5" hidden="1">
      <c r="A69" s="37" t="s">
        <v>32</v>
      </c>
      <c r="B69" s="18">
        <v>67535169495</v>
      </c>
      <c r="C69" s="18"/>
      <c r="D69" s="19">
        <v>74539451152</v>
      </c>
      <c r="E69" s="20">
        <v>72389146717</v>
      </c>
      <c r="F69" s="20">
        <v>6687564398</v>
      </c>
      <c r="G69" s="20">
        <v>6528357112</v>
      </c>
      <c r="H69" s="20">
        <v>6172788570</v>
      </c>
      <c r="I69" s="20">
        <v>19388710080</v>
      </c>
      <c r="J69" s="20">
        <v>5792480722</v>
      </c>
      <c r="K69" s="20">
        <v>5409883856</v>
      </c>
      <c r="L69" s="20">
        <v>5697019236</v>
      </c>
      <c r="M69" s="20">
        <v>16899383814</v>
      </c>
      <c r="N69" s="20">
        <v>5030811523</v>
      </c>
      <c r="O69" s="20">
        <v>5055752385</v>
      </c>
      <c r="P69" s="20">
        <v>5293189320</v>
      </c>
      <c r="Q69" s="20">
        <v>15379753228</v>
      </c>
      <c r="R69" s="20"/>
      <c r="S69" s="20"/>
      <c r="T69" s="20"/>
      <c r="U69" s="20"/>
      <c r="V69" s="20">
        <v>51667847122</v>
      </c>
      <c r="W69" s="20">
        <v>55554069754</v>
      </c>
      <c r="X69" s="20"/>
      <c r="Y69" s="19"/>
      <c r="Z69" s="22">
        <v>72389146717</v>
      </c>
    </row>
    <row r="70" spans="1:26" ht="13.5" hidden="1">
      <c r="A70" s="38" t="s">
        <v>94</v>
      </c>
      <c r="B70" s="18">
        <v>42890874111</v>
      </c>
      <c r="C70" s="18"/>
      <c r="D70" s="19">
        <v>44921387573</v>
      </c>
      <c r="E70" s="20">
        <v>43740335510</v>
      </c>
      <c r="F70" s="20">
        <v>4485907694</v>
      </c>
      <c r="G70" s="20">
        <v>4302299370</v>
      </c>
      <c r="H70" s="20">
        <v>3845654755</v>
      </c>
      <c r="I70" s="20">
        <v>12633861819</v>
      </c>
      <c r="J70" s="20">
        <v>3188008444</v>
      </c>
      <c r="K70" s="20">
        <v>3343541877</v>
      </c>
      <c r="L70" s="20">
        <v>3247552199</v>
      </c>
      <c r="M70" s="20">
        <v>9779102520</v>
      </c>
      <c r="N70" s="20">
        <v>2594999335</v>
      </c>
      <c r="O70" s="20">
        <v>2855878956</v>
      </c>
      <c r="P70" s="20">
        <v>3092671198</v>
      </c>
      <c r="Q70" s="20">
        <v>8543549489</v>
      </c>
      <c r="R70" s="20"/>
      <c r="S70" s="20"/>
      <c r="T70" s="20"/>
      <c r="U70" s="20"/>
      <c r="V70" s="20">
        <v>30956513828</v>
      </c>
      <c r="W70" s="20">
        <v>33662983881</v>
      </c>
      <c r="X70" s="20"/>
      <c r="Y70" s="19"/>
      <c r="Z70" s="22">
        <v>43740335510</v>
      </c>
    </row>
    <row r="71" spans="1:26" ht="13.5" hidden="1">
      <c r="A71" s="38" t="s">
        <v>95</v>
      </c>
      <c r="B71" s="18">
        <v>13920652907</v>
      </c>
      <c r="C71" s="18"/>
      <c r="D71" s="19">
        <v>17144314251</v>
      </c>
      <c r="E71" s="20">
        <v>16108100713</v>
      </c>
      <c r="F71" s="20">
        <v>1556014392</v>
      </c>
      <c r="G71" s="20">
        <v>1567311053</v>
      </c>
      <c r="H71" s="20">
        <v>1666326961</v>
      </c>
      <c r="I71" s="20">
        <v>4789652406</v>
      </c>
      <c r="J71" s="20">
        <v>1742456450</v>
      </c>
      <c r="K71" s="20">
        <v>1620742340</v>
      </c>
      <c r="L71" s="20">
        <v>1759837670</v>
      </c>
      <c r="M71" s="20">
        <v>5123036460</v>
      </c>
      <c r="N71" s="20">
        <v>1511159840</v>
      </c>
      <c r="O71" s="20">
        <v>1286859699</v>
      </c>
      <c r="P71" s="20">
        <v>1238573625</v>
      </c>
      <c r="Q71" s="20">
        <v>4036593164</v>
      </c>
      <c r="R71" s="20"/>
      <c r="S71" s="20"/>
      <c r="T71" s="20"/>
      <c r="U71" s="20"/>
      <c r="V71" s="20">
        <v>13949282030</v>
      </c>
      <c r="W71" s="20">
        <v>12888224294</v>
      </c>
      <c r="X71" s="20"/>
      <c r="Y71" s="19"/>
      <c r="Z71" s="22">
        <v>16108100713</v>
      </c>
    </row>
    <row r="72" spans="1:26" ht="13.5" hidden="1">
      <c r="A72" s="38" t="s">
        <v>96</v>
      </c>
      <c r="B72" s="18">
        <v>5789178175</v>
      </c>
      <c r="C72" s="18"/>
      <c r="D72" s="19">
        <v>7111935332</v>
      </c>
      <c r="E72" s="20">
        <v>7308156958</v>
      </c>
      <c r="F72" s="20">
        <v>214580797</v>
      </c>
      <c r="G72" s="20">
        <v>228531591</v>
      </c>
      <c r="H72" s="20">
        <v>238392511</v>
      </c>
      <c r="I72" s="20">
        <v>681504899</v>
      </c>
      <c r="J72" s="20">
        <v>235113365</v>
      </c>
      <c r="K72" s="20">
        <v>249294866</v>
      </c>
      <c r="L72" s="20">
        <v>240882981</v>
      </c>
      <c r="M72" s="20">
        <v>725291212</v>
      </c>
      <c r="N72" s="20">
        <v>516687302</v>
      </c>
      <c r="O72" s="20">
        <v>499810461</v>
      </c>
      <c r="P72" s="20">
        <v>507342727</v>
      </c>
      <c r="Q72" s="20">
        <v>1523840490</v>
      </c>
      <c r="R72" s="20"/>
      <c r="S72" s="20"/>
      <c r="T72" s="20"/>
      <c r="U72" s="20"/>
      <c r="V72" s="20">
        <v>2930636601</v>
      </c>
      <c r="W72" s="20">
        <v>5093471248</v>
      </c>
      <c r="X72" s="20"/>
      <c r="Y72" s="19"/>
      <c r="Z72" s="22">
        <v>7308156958</v>
      </c>
    </row>
    <row r="73" spans="1:26" ht="13.5" hidden="1">
      <c r="A73" s="38" t="s">
        <v>97</v>
      </c>
      <c r="B73" s="18">
        <v>4391141740</v>
      </c>
      <c r="C73" s="18"/>
      <c r="D73" s="19">
        <v>4596986389</v>
      </c>
      <c r="E73" s="20">
        <v>4781164122</v>
      </c>
      <c r="F73" s="20">
        <v>390142618</v>
      </c>
      <c r="G73" s="20">
        <v>388946829</v>
      </c>
      <c r="H73" s="20">
        <v>392888643</v>
      </c>
      <c r="I73" s="20">
        <v>1171978090</v>
      </c>
      <c r="J73" s="20">
        <v>587032773</v>
      </c>
      <c r="K73" s="20">
        <v>155364073</v>
      </c>
      <c r="L73" s="20">
        <v>411453979</v>
      </c>
      <c r="M73" s="20">
        <v>1153850825</v>
      </c>
      <c r="N73" s="20">
        <v>369055871</v>
      </c>
      <c r="O73" s="20">
        <v>376699150</v>
      </c>
      <c r="P73" s="20">
        <v>412071374</v>
      </c>
      <c r="Q73" s="20">
        <v>1157826395</v>
      </c>
      <c r="R73" s="20"/>
      <c r="S73" s="20"/>
      <c r="T73" s="20"/>
      <c r="U73" s="20"/>
      <c r="V73" s="20">
        <v>3483655310</v>
      </c>
      <c r="W73" s="20">
        <v>3354307373</v>
      </c>
      <c r="X73" s="20"/>
      <c r="Y73" s="19"/>
      <c r="Z73" s="22">
        <v>4781164122</v>
      </c>
    </row>
    <row r="74" spans="1:26" ht="13.5" hidden="1">
      <c r="A74" s="38" t="s">
        <v>98</v>
      </c>
      <c r="B74" s="18">
        <v>543322562</v>
      </c>
      <c r="C74" s="18"/>
      <c r="D74" s="19">
        <v>764827607</v>
      </c>
      <c r="E74" s="20">
        <v>451389414</v>
      </c>
      <c r="F74" s="20">
        <v>40918897</v>
      </c>
      <c r="G74" s="20">
        <v>41268269</v>
      </c>
      <c r="H74" s="20">
        <v>29525700</v>
      </c>
      <c r="I74" s="20">
        <v>111712866</v>
      </c>
      <c r="J74" s="20">
        <v>39869690</v>
      </c>
      <c r="K74" s="20">
        <v>40940700</v>
      </c>
      <c r="L74" s="20">
        <v>37292407</v>
      </c>
      <c r="M74" s="20">
        <v>118102797</v>
      </c>
      <c r="N74" s="20">
        <v>38909175</v>
      </c>
      <c r="O74" s="20">
        <v>36504119</v>
      </c>
      <c r="P74" s="20">
        <v>42530396</v>
      </c>
      <c r="Q74" s="20">
        <v>117943690</v>
      </c>
      <c r="R74" s="20"/>
      <c r="S74" s="20"/>
      <c r="T74" s="20"/>
      <c r="U74" s="20"/>
      <c r="V74" s="20">
        <v>347759353</v>
      </c>
      <c r="W74" s="20">
        <v>555082958</v>
      </c>
      <c r="X74" s="20"/>
      <c r="Y74" s="19"/>
      <c r="Z74" s="22">
        <v>451389414</v>
      </c>
    </row>
    <row r="75" spans="1:26" ht="13.5" hidden="1">
      <c r="A75" s="39" t="s">
        <v>99</v>
      </c>
      <c r="B75" s="27">
        <v>1321593939</v>
      </c>
      <c r="C75" s="27"/>
      <c r="D75" s="28">
        <v>1301168330</v>
      </c>
      <c r="E75" s="29">
        <v>1566673044</v>
      </c>
      <c r="F75" s="29">
        <v>114044227</v>
      </c>
      <c r="G75" s="29">
        <v>108129576</v>
      </c>
      <c r="H75" s="29">
        <v>115786156</v>
      </c>
      <c r="I75" s="29">
        <v>337959959</v>
      </c>
      <c r="J75" s="29">
        <v>102671590</v>
      </c>
      <c r="K75" s="29">
        <v>110023721</v>
      </c>
      <c r="L75" s="29">
        <v>141896353</v>
      </c>
      <c r="M75" s="29">
        <v>354591664</v>
      </c>
      <c r="N75" s="29">
        <v>113491395</v>
      </c>
      <c r="O75" s="29">
        <v>112658054</v>
      </c>
      <c r="P75" s="29">
        <v>117113023</v>
      </c>
      <c r="Q75" s="29">
        <v>343262472</v>
      </c>
      <c r="R75" s="29"/>
      <c r="S75" s="29"/>
      <c r="T75" s="29"/>
      <c r="U75" s="29"/>
      <c r="V75" s="29">
        <v>1035814095</v>
      </c>
      <c r="W75" s="29">
        <v>798088501</v>
      </c>
      <c r="X75" s="29"/>
      <c r="Y75" s="28"/>
      <c r="Z75" s="30">
        <v>1566673044</v>
      </c>
    </row>
    <row r="76" spans="1:26" ht="13.5" hidden="1">
      <c r="A76" s="41" t="s">
        <v>101</v>
      </c>
      <c r="B76" s="31">
        <v>79252098690</v>
      </c>
      <c r="C76" s="31"/>
      <c r="D76" s="32">
        <v>89928731306</v>
      </c>
      <c r="E76" s="33">
        <v>91085208677</v>
      </c>
      <c r="F76" s="33">
        <v>7122183297</v>
      </c>
      <c r="G76" s="33">
        <v>7053881980</v>
      </c>
      <c r="H76" s="33">
        <v>6273642613</v>
      </c>
      <c r="I76" s="33">
        <v>20449707890</v>
      </c>
      <c r="J76" s="33">
        <v>9727283197</v>
      </c>
      <c r="K76" s="33">
        <v>7466720891</v>
      </c>
      <c r="L76" s="33">
        <v>7620432244</v>
      </c>
      <c r="M76" s="33">
        <v>24814436332</v>
      </c>
      <c r="N76" s="33">
        <v>6702716412</v>
      </c>
      <c r="O76" s="33">
        <v>7119823703</v>
      </c>
      <c r="P76" s="33">
        <v>6005924786</v>
      </c>
      <c r="Q76" s="33">
        <v>19828464901</v>
      </c>
      <c r="R76" s="33"/>
      <c r="S76" s="33"/>
      <c r="T76" s="33"/>
      <c r="U76" s="33"/>
      <c r="V76" s="33">
        <v>65092609123</v>
      </c>
      <c r="W76" s="33">
        <v>67684766663</v>
      </c>
      <c r="X76" s="33"/>
      <c r="Y76" s="32"/>
      <c r="Z76" s="34">
        <v>91085208677</v>
      </c>
    </row>
    <row r="77" spans="1:26" ht="13.5" hidden="1">
      <c r="A77" s="36" t="s">
        <v>31</v>
      </c>
      <c r="B77" s="18">
        <v>10945216582</v>
      </c>
      <c r="C77" s="18"/>
      <c r="D77" s="19">
        <v>21461765428</v>
      </c>
      <c r="E77" s="20">
        <v>21009502173</v>
      </c>
      <c r="F77" s="20">
        <v>1723684735</v>
      </c>
      <c r="G77" s="20">
        <v>1634792616</v>
      </c>
      <c r="H77" s="20">
        <v>1481879916</v>
      </c>
      <c r="I77" s="20">
        <v>4840357267</v>
      </c>
      <c r="J77" s="20">
        <v>1752514198</v>
      </c>
      <c r="K77" s="20">
        <v>1888827743</v>
      </c>
      <c r="L77" s="20">
        <v>1770635513</v>
      </c>
      <c r="M77" s="20">
        <v>5411977454</v>
      </c>
      <c r="N77" s="20">
        <v>1791534029</v>
      </c>
      <c r="O77" s="20">
        <v>1878162302</v>
      </c>
      <c r="P77" s="20">
        <v>1878854218</v>
      </c>
      <c r="Q77" s="20">
        <v>5548550549</v>
      </c>
      <c r="R77" s="20"/>
      <c r="S77" s="20"/>
      <c r="T77" s="20"/>
      <c r="U77" s="20"/>
      <c r="V77" s="20">
        <v>15800885270</v>
      </c>
      <c r="W77" s="20">
        <v>15692517250</v>
      </c>
      <c r="X77" s="20"/>
      <c r="Y77" s="19"/>
      <c r="Z77" s="22">
        <v>21009502173</v>
      </c>
    </row>
    <row r="78" spans="1:26" ht="13.5" hidden="1">
      <c r="A78" s="37" t="s">
        <v>32</v>
      </c>
      <c r="B78" s="18">
        <v>68245295079</v>
      </c>
      <c r="C78" s="18"/>
      <c r="D78" s="19">
        <v>67507151023</v>
      </c>
      <c r="E78" s="20">
        <v>68983578663</v>
      </c>
      <c r="F78" s="20">
        <v>5317420874</v>
      </c>
      <c r="G78" s="20">
        <v>5341921551</v>
      </c>
      <c r="H78" s="20">
        <v>4712817524</v>
      </c>
      <c r="I78" s="20">
        <v>15372159949</v>
      </c>
      <c r="J78" s="20">
        <v>7879565502</v>
      </c>
      <c r="K78" s="20">
        <v>5494092657</v>
      </c>
      <c r="L78" s="20">
        <v>5765313511</v>
      </c>
      <c r="M78" s="20">
        <v>19138971670</v>
      </c>
      <c r="N78" s="20">
        <v>4819552316</v>
      </c>
      <c r="O78" s="20">
        <v>5153538389</v>
      </c>
      <c r="P78" s="20">
        <v>4034305975</v>
      </c>
      <c r="Q78" s="20">
        <v>14007396680</v>
      </c>
      <c r="R78" s="20"/>
      <c r="S78" s="20"/>
      <c r="T78" s="20"/>
      <c r="U78" s="20"/>
      <c r="V78" s="20">
        <v>48518528299</v>
      </c>
      <c r="W78" s="20">
        <v>51213585304</v>
      </c>
      <c r="X78" s="20"/>
      <c r="Y78" s="19"/>
      <c r="Z78" s="22">
        <v>68983578663</v>
      </c>
    </row>
    <row r="79" spans="1:26" ht="13.5" hidden="1">
      <c r="A79" s="38" t="s">
        <v>94</v>
      </c>
      <c r="B79" s="18">
        <v>25511133463</v>
      </c>
      <c r="C79" s="18"/>
      <c r="D79" s="19">
        <v>40788502560</v>
      </c>
      <c r="E79" s="20">
        <v>42414193851</v>
      </c>
      <c r="F79" s="20">
        <v>3670181267</v>
      </c>
      <c r="G79" s="20">
        <v>3447846493</v>
      </c>
      <c r="H79" s="20">
        <v>2908696417</v>
      </c>
      <c r="I79" s="20">
        <v>10026724177</v>
      </c>
      <c r="J79" s="20">
        <v>5764078749</v>
      </c>
      <c r="K79" s="20">
        <v>3472989609</v>
      </c>
      <c r="L79" s="20">
        <v>3876918658</v>
      </c>
      <c r="M79" s="20">
        <v>13113987016</v>
      </c>
      <c r="N79" s="20">
        <v>2689471880</v>
      </c>
      <c r="O79" s="20">
        <v>3240589540</v>
      </c>
      <c r="P79" s="20">
        <v>2410785873</v>
      </c>
      <c r="Q79" s="20">
        <v>8340847293</v>
      </c>
      <c r="R79" s="20"/>
      <c r="S79" s="20"/>
      <c r="T79" s="20"/>
      <c r="U79" s="20"/>
      <c r="V79" s="20">
        <v>31481558486</v>
      </c>
      <c r="W79" s="20">
        <v>31125587771</v>
      </c>
      <c r="X79" s="20"/>
      <c r="Y79" s="19"/>
      <c r="Z79" s="22">
        <v>42414193851</v>
      </c>
    </row>
    <row r="80" spans="1:26" ht="13.5" hidden="1">
      <c r="A80" s="38" t="s">
        <v>95</v>
      </c>
      <c r="B80" s="18">
        <v>7617058603</v>
      </c>
      <c r="C80" s="18"/>
      <c r="D80" s="19">
        <v>15624257165</v>
      </c>
      <c r="E80" s="20">
        <v>15165766451</v>
      </c>
      <c r="F80" s="20">
        <v>1171095255</v>
      </c>
      <c r="G80" s="20">
        <v>1422735599</v>
      </c>
      <c r="H80" s="20">
        <v>1300780856</v>
      </c>
      <c r="I80" s="20">
        <v>3894611710</v>
      </c>
      <c r="J80" s="20">
        <v>1396695539</v>
      </c>
      <c r="K80" s="20">
        <v>1606009655</v>
      </c>
      <c r="L80" s="20">
        <v>1270969735</v>
      </c>
      <c r="M80" s="20">
        <v>4273674929</v>
      </c>
      <c r="N80" s="20">
        <v>1509046534</v>
      </c>
      <c r="O80" s="20">
        <v>1391960113</v>
      </c>
      <c r="P80" s="20">
        <v>1102495024</v>
      </c>
      <c r="Q80" s="20">
        <v>4003501671</v>
      </c>
      <c r="R80" s="20"/>
      <c r="S80" s="20"/>
      <c r="T80" s="20"/>
      <c r="U80" s="20"/>
      <c r="V80" s="20">
        <v>12171788310</v>
      </c>
      <c r="W80" s="20">
        <v>11536249302</v>
      </c>
      <c r="X80" s="20"/>
      <c r="Y80" s="19"/>
      <c r="Z80" s="22">
        <v>15165766451</v>
      </c>
    </row>
    <row r="81" spans="1:26" ht="13.5" hidden="1">
      <c r="A81" s="38" t="s">
        <v>96</v>
      </c>
      <c r="B81" s="18">
        <v>2122896837</v>
      </c>
      <c r="C81" s="18"/>
      <c r="D81" s="19">
        <v>6135291227</v>
      </c>
      <c r="E81" s="20">
        <v>6231334074</v>
      </c>
      <c r="F81" s="20">
        <v>158602042</v>
      </c>
      <c r="G81" s="20">
        <v>179192816</v>
      </c>
      <c r="H81" s="20">
        <v>178014502</v>
      </c>
      <c r="I81" s="20">
        <v>515809360</v>
      </c>
      <c r="J81" s="20">
        <v>185174587</v>
      </c>
      <c r="K81" s="20">
        <v>233473165</v>
      </c>
      <c r="L81" s="20">
        <v>208230164</v>
      </c>
      <c r="M81" s="20">
        <v>626877916</v>
      </c>
      <c r="N81" s="20">
        <v>212384032</v>
      </c>
      <c r="O81" s="20">
        <v>188331398</v>
      </c>
      <c r="P81" s="20">
        <v>179030091</v>
      </c>
      <c r="Q81" s="20">
        <v>579745521</v>
      </c>
      <c r="R81" s="20"/>
      <c r="S81" s="20"/>
      <c r="T81" s="20"/>
      <c r="U81" s="20"/>
      <c r="V81" s="20">
        <v>1722432797</v>
      </c>
      <c r="W81" s="20">
        <v>4712047276</v>
      </c>
      <c r="X81" s="20"/>
      <c r="Y81" s="19"/>
      <c r="Z81" s="22">
        <v>6231334074</v>
      </c>
    </row>
    <row r="82" spans="1:26" ht="13.5" hidden="1">
      <c r="A82" s="38" t="s">
        <v>97</v>
      </c>
      <c r="B82" s="18">
        <v>2407932097</v>
      </c>
      <c r="C82" s="18"/>
      <c r="D82" s="19">
        <v>4328991999</v>
      </c>
      <c r="E82" s="20">
        <v>4598475406</v>
      </c>
      <c r="F82" s="20">
        <v>315082809</v>
      </c>
      <c r="G82" s="20">
        <v>303264217</v>
      </c>
      <c r="H82" s="20">
        <v>335329143</v>
      </c>
      <c r="I82" s="20">
        <v>953676169</v>
      </c>
      <c r="J82" s="20">
        <v>543052314</v>
      </c>
      <c r="K82" s="20">
        <v>148064026</v>
      </c>
      <c r="L82" s="20">
        <v>402521405</v>
      </c>
      <c r="M82" s="20">
        <v>1093637745</v>
      </c>
      <c r="N82" s="20">
        <v>373276693</v>
      </c>
      <c r="O82" s="20">
        <v>350887654</v>
      </c>
      <c r="P82" s="20">
        <v>357963079</v>
      </c>
      <c r="Q82" s="20">
        <v>1082127426</v>
      </c>
      <c r="R82" s="20"/>
      <c r="S82" s="20"/>
      <c r="T82" s="20"/>
      <c r="U82" s="20"/>
      <c r="V82" s="20">
        <v>3129441340</v>
      </c>
      <c r="W82" s="20">
        <v>3421854707</v>
      </c>
      <c r="X82" s="20"/>
      <c r="Y82" s="19"/>
      <c r="Z82" s="22">
        <v>4598475406</v>
      </c>
    </row>
    <row r="83" spans="1:26" ht="13.5" hidden="1">
      <c r="A83" s="38" t="s">
        <v>98</v>
      </c>
      <c r="B83" s="18">
        <v>30586274079</v>
      </c>
      <c r="C83" s="18"/>
      <c r="D83" s="19">
        <v>630108072</v>
      </c>
      <c r="E83" s="20">
        <v>573808881</v>
      </c>
      <c r="F83" s="20">
        <v>2459501</v>
      </c>
      <c r="G83" s="20">
        <v>-11117574</v>
      </c>
      <c r="H83" s="20">
        <v>-10003394</v>
      </c>
      <c r="I83" s="20">
        <v>-18661467</v>
      </c>
      <c r="J83" s="20">
        <v>-9435687</v>
      </c>
      <c r="K83" s="20">
        <v>33556202</v>
      </c>
      <c r="L83" s="20">
        <v>6673549</v>
      </c>
      <c r="M83" s="20">
        <v>30794064</v>
      </c>
      <c r="N83" s="20">
        <v>35373177</v>
      </c>
      <c r="O83" s="20">
        <v>-18230316</v>
      </c>
      <c r="P83" s="20">
        <v>-15968092</v>
      </c>
      <c r="Q83" s="20">
        <v>1174769</v>
      </c>
      <c r="R83" s="20"/>
      <c r="S83" s="20"/>
      <c r="T83" s="20"/>
      <c r="U83" s="20"/>
      <c r="V83" s="20">
        <v>13307366</v>
      </c>
      <c r="W83" s="20">
        <v>417846248</v>
      </c>
      <c r="X83" s="20"/>
      <c r="Y83" s="19"/>
      <c r="Z83" s="22">
        <v>573808881</v>
      </c>
    </row>
    <row r="84" spans="1:26" ht="13.5" hidden="1">
      <c r="A84" s="39" t="s">
        <v>99</v>
      </c>
      <c r="B84" s="27">
        <v>61587029</v>
      </c>
      <c r="C84" s="27"/>
      <c r="D84" s="28">
        <v>959814855</v>
      </c>
      <c r="E84" s="29">
        <v>1092127841</v>
      </c>
      <c r="F84" s="29">
        <v>81077688</v>
      </c>
      <c r="G84" s="29">
        <v>77167813</v>
      </c>
      <c r="H84" s="29">
        <v>78945173</v>
      </c>
      <c r="I84" s="29">
        <v>237190674</v>
      </c>
      <c r="J84" s="29">
        <v>95203497</v>
      </c>
      <c r="K84" s="29">
        <v>83800491</v>
      </c>
      <c r="L84" s="29">
        <v>84483220</v>
      </c>
      <c r="M84" s="29">
        <v>263487208</v>
      </c>
      <c r="N84" s="29">
        <v>91630067</v>
      </c>
      <c r="O84" s="29">
        <v>88123012</v>
      </c>
      <c r="P84" s="29">
        <v>92764593</v>
      </c>
      <c r="Q84" s="29">
        <v>272517672</v>
      </c>
      <c r="R84" s="29"/>
      <c r="S84" s="29"/>
      <c r="T84" s="29"/>
      <c r="U84" s="29"/>
      <c r="V84" s="29">
        <v>773195554</v>
      </c>
      <c r="W84" s="29">
        <v>778664109</v>
      </c>
      <c r="X84" s="29"/>
      <c r="Y84" s="28"/>
      <c r="Z84" s="30">
        <v>1092127841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164684960</v>
      </c>
      <c r="C5" s="18">
        <v>0</v>
      </c>
      <c r="D5" s="58">
        <v>176768280</v>
      </c>
      <c r="E5" s="59">
        <v>176768280</v>
      </c>
      <c r="F5" s="59">
        <v>14061925</v>
      </c>
      <c r="G5" s="59">
        <v>13993067</v>
      </c>
      <c r="H5" s="59">
        <v>13985259</v>
      </c>
      <c r="I5" s="59">
        <v>42040251</v>
      </c>
      <c r="J5" s="59">
        <v>13451808</v>
      </c>
      <c r="K5" s="59">
        <v>13866292</v>
      </c>
      <c r="L5" s="59">
        <v>14331000</v>
      </c>
      <c r="M5" s="59">
        <v>41649100</v>
      </c>
      <c r="N5" s="59">
        <v>13803607</v>
      </c>
      <c r="O5" s="59">
        <v>13538317</v>
      </c>
      <c r="P5" s="59">
        <v>11327701</v>
      </c>
      <c r="Q5" s="59">
        <v>38669625</v>
      </c>
      <c r="R5" s="59">
        <v>0</v>
      </c>
      <c r="S5" s="59">
        <v>0</v>
      </c>
      <c r="T5" s="59">
        <v>0</v>
      </c>
      <c r="U5" s="59">
        <v>0</v>
      </c>
      <c r="V5" s="59">
        <v>122358976</v>
      </c>
      <c r="W5" s="59">
        <v>132576210</v>
      </c>
      <c r="X5" s="59">
        <v>-10217234</v>
      </c>
      <c r="Y5" s="60">
        <v>-7.71</v>
      </c>
      <c r="Z5" s="61">
        <v>176768280</v>
      </c>
    </row>
    <row r="6" spans="1:26" ht="13.5">
      <c r="A6" s="57" t="s">
        <v>32</v>
      </c>
      <c r="B6" s="18">
        <v>619536220</v>
      </c>
      <c r="C6" s="18">
        <v>0</v>
      </c>
      <c r="D6" s="58">
        <v>718244414</v>
      </c>
      <c r="E6" s="59">
        <v>718244414</v>
      </c>
      <c r="F6" s="59">
        <v>53451323</v>
      </c>
      <c r="G6" s="59">
        <v>49058590</v>
      </c>
      <c r="H6" s="59">
        <v>54469543</v>
      </c>
      <c r="I6" s="59">
        <v>156979456</v>
      </c>
      <c r="J6" s="59">
        <v>52962237</v>
      </c>
      <c r="K6" s="59">
        <v>58921348</v>
      </c>
      <c r="L6" s="59">
        <v>45284000</v>
      </c>
      <c r="M6" s="59">
        <v>157167585</v>
      </c>
      <c r="N6" s="59">
        <v>52286889</v>
      </c>
      <c r="O6" s="59">
        <v>42726169</v>
      </c>
      <c r="P6" s="59">
        <v>53127772</v>
      </c>
      <c r="Q6" s="59">
        <v>148140830</v>
      </c>
      <c r="R6" s="59">
        <v>0</v>
      </c>
      <c r="S6" s="59">
        <v>0</v>
      </c>
      <c r="T6" s="59">
        <v>0</v>
      </c>
      <c r="U6" s="59">
        <v>0</v>
      </c>
      <c r="V6" s="59">
        <v>462287871</v>
      </c>
      <c r="W6" s="59">
        <v>538683300</v>
      </c>
      <c r="X6" s="59">
        <v>-76395429</v>
      </c>
      <c r="Y6" s="60">
        <v>-14.18</v>
      </c>
      <c r="Z6" s="61">
        <v>718244414</v>
      </c>
    </row>
    <row r="7" spans="1:26" ht="13.5">
      <c r="A7" s="57" t="s">
        <v>33</v>
      </c>
      <c r="B7" s="18">
        <v>7317640</v>
      </c>
      <c r="C7" s="18">
        <v>0</v>
      </c>
      <c r="D7" s="58">
        <v>2785606</v>
      </c>
      <c r="E7" s="59">
        <v>2785606</v>
      </c>
      <c r="F7" s="59">
        <v>642825</v>
      </c>
      <c r="G7" s="59">
        <v>157513</v>
      </c>
      <c r="H7" s="59">
        <v>768115</v>
      </c>
      <c r="I7" s="59">
        <v>1568453</v>
      </c>
      <c r="J7" s="59">
        <v>1181553</v>
      </c>
      <c r="K7" s="59">
        <v>1531864</v>
      </c>
      <c r="L7" s="59">
        <v>3777999</v>
      </c>
      <c r="M7" s="59">
        <v>6491416</v>
      </c>
      <c r="N7" s="59">
        <v>1712032</v>
      </c>
      <c r="O7" s="59">
        <v>194756</v>
      </c>
      <c r="P7" s="59">
        <v>941823</v>
      </c>
      <c r="Q7" s="59">
        <v>2848611</v>
      </c>
      <c r="R7" s="59">
        <v>0</v>
      </c>
      <c r="S7" s="59">
        <v>0</v>
      </c>
      <c r="T7" s="59">
        <v>0</v>
      </c>
      <c r="U7" s="59">
        <v>0</v>
      </c>
      <c r="V7" s="59">
        <v>10908480</v>
      </c>
      <c r="W7" s="59">
        <v>2089206</v>
      </c>
      <c r="X7" s="59">
        <v>8819274</v>
      </c>
      <c r="Y7" s="60">
        <v>422.14</v>
      </c>
      <c r="Z7" s="61">
        <v>2785606</v>
      </c>
    </row>
    <row r="8" spans="1:26" ht="13.5">
      <c r="A8" s="57" t="s">
        <v>34</v>
      </c>
      <c r="B8" s="18">
        <v>264712560</v>
      </c>
      <c r="C8" s="18">
        <v>0</v>
      </c>
      <c r="D8" s="58">
        <v>251910400</v>
      </c>
      <c r="E8" s="59">
        <v>251910400</v>
      </c>
      <c r="F8" s="59">
        <v>69652000</v>
      </c>
      <c r="G8" s="59">
        <v>0</v>
      </c>
      <c r="H8" s="59">
        <v>53878000</v>
      </c>
      <c r="I8" s="59">
        <v>123530000</v>
      </c>
      <c r="J8" s="59">
        <v>0</v>
      </c>
      <c r="K8" s="59">
        <v>0</v>
      </c>
      <c r="L8" s="59">
        <v>15604000</v>
      </c>
      <c r="M8" s="59">
        <v>15604000</v>
      </c>
      <c r="N8" s="59">
        <v>0</v>
      </c>
      <c r="O8" s="59">
        <v>1763488</v>
      </c>
      <c r="P8" s="59">
        <v>40771000</v>
      </c>
      <c r="Q8" s="59">
        <v>42534488</v>
      </c>
      <c r="R8" s="59">
        <v>0</v>
      </c>
      <c r="S8" s="59">
        <v>0</v>
      </c>
      <c r="T8" s="59">
        <v>0</v>
      </c>
      <c r="U8" s="59">
        <v>0</v>
      </c>
      <c r="V8" s="59">
        <v>181668488</v>
      </c>
      <c r="W8" s="59">
        <v>251910399</v>
      </c>
      <c r="X8" s="59">
        <v>-70241911</v>
      </c>
      <c r="Y8" s="60">
        <v>-27.88</v>
      </c>
      <c r="Z8" s="61">
        <v>251910400</v>
      </c>
    </row>
    <row r="9" spans="1:26" ht="13.5">
      <c r="A9" s="57" t="s">
        <v>35</v>
      </c>
      <c r="B9" s="18">
        <v>127818925</v>
      </c>
      <c r="C9" s="18">
        <v>0</v>
      </c>
      <c r="D9" s="58">
        <v>137897930</v>
      </c>
      <c r="E9" s="59">
        <v>137897930</v>
      </c>
      <c r="F9" s="59">
        <v>10328459</v>
      </c>
      <c r="G9" s="59">
        <v>12164293</v>
      </c>
      <c r="H9" s="59">
        <v>12143370</v>
      </c>
      <c r="I9" s="59">
        <v>34636122</v>
      </c>
      <c r="J9" s="59">
        <v>9872423</v>
      </c>
      <c r="K9" s="59">
        <v>10838312</v>
      </c>
      <c r="L9" s="59">
        <v>14903999</v>
      </c>
      <c r="M9" s="59">
        <v>35614734</v>
      </c>
      <c r="N9" s="59">
        <v>11382669</v>
      </c>
      <c r="O9" s="59">
        <v>12768562</v>
      </c>
      <c r="P9" s="59">
        <v>11889278</v>
      </c>
      <c r="Q9" s="59">
        <v>36040509</v>
      </c>
      <c r="R9" s="59">
        <v>0</v>
      </c>
      <c r="S9" s="59">
        <v>0</v>
      </c>
      <c r="T9" s="59">
        <v>0</v>
      </c>
      <c r="U9" s="59">
        <v>0</v>
      </c>
      <c r="V9" s="59">
        <v>106291365</v>
      </c>
      <c r="W9" s="59">
        <v>103423446</v>
      </c>
      <c r="X9" s="59">
        <v>2867919</v>
      </c>
      <c r="Y9" s="60">
        <v>2.77</v>
      </c>
      <c r="Z9" s="61">
        <v>137897930</v>
      </c>
    </row>
    <row r="10" spans="1:26" ht="25.5">
      <c r="A10" s="62" t="s">
        <v>86</v>
      </c>
      <c r="B10" s="63">
        <f>SUM(B5:B9)</f>
        <v>1184070305</v>
      </c>
      <c r="C10" s="63">
        <f>SUM(C5:C9)</f>
        <v>0</v>
      </c>
      <c r="D10" s="64">
        <f aca="true" t="shared" si="0" ref="D10:Z10">SUM(D5:D9)</f>
        <v>1287606630</v>
      </c>
      <c r="E10" s="65">
        <f t="shared" si="0"/>
        <v>1287606630</v>
      </c>
      <c r="F10" s="65">
        <f t="shared" si="0"/>
        <v>148136532</v>
      </c>
      <c r="G10" s="65">
        <f t="shared" si="0"/>
        <v>75373463</v>
      </c>
      <c r="H10" s="65">
        <f t="shared" si="0"/>
        <v>135244287</v>
      </c>
      <c r="I10" s="65">
        <f t="shared" si="0"/>
        <v>358754282</v>
      </c>
      <c r="J10" s="65">
        <f t="shared" si="0"/>
        <v>77468021</v>
      </c>
      <c r="K10" s="65">
        <f t="shared" si="0"/>
        <v>85157816</v>
      </c>
      <c r="L10" s="65">
        <f t="shared" si="0"/>
        <v>93900998</v>
      </c>
      <c r="M10" s="65">
        <f t="shared" si="0"/>
        <v>256526835</v>
      </c>
      <c r="N10" s="65">
        <f t="shared" si="0"/>
        <v>79185197</v>
      </c>
      <c r="O10" s="65">
        <f t="shared" si="0"/>
        <v>70991292</v>
      </c>
      <c r="P10" s="65">
        <f t="shared" si="0"/>
        <v>118057574</v>
      </c>
      <c r="Q10" s="65">
        <f t="shared" si="0"/>
        <v>268234063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883515180</v>
      </c>
      <c r="W10" s="65">
        <f t="shared" si="0"/>
        <v>1028682561</v>
      </c>
      <c r="X10" s="65">
        <f t="shared" si="0"/>
        <v>-145167381</v>
      </c>
      <c r="Y10" s="66">
        <f>+IF(W10&lt;&gt;0,(X10/W10)*100,0)</f>
        <v>-14.111970641252078</v>
      </c>
      <c r="Z10" s="67">
        <f t="shared" si="0"/>
        <v>1287606630</v>
      </c>
    </row>
    <row r="11" spans="1:26" ht="13.5">
      <c r="A11" s="57" t="s">
        <v>36</v>
      </c>
      <c r="B11" s="18">
        <v>291183281</v>
      </c>
      <c r="C11" s="18">
        <v>0</v>
      </c>
      <c r="D11" s="58">
        <v>357053000</v>
      </c>
      <c r="E11" s="59">
        <v>357053000</v>
      </c>
      <c r="F11" s="59">
        <v>25258919</v>
      </c>
      <c r="G11" s="59">
        <v>26858020</v>
      </c>
      <c r="H11" s="59">
        <v>24273671</v>
      </c>
      <c r="I11" s="59">
        <v>76390610</v>
      </c>
      <c r="J11" s="59">
        <v>25681965</v>
      </c>
      <c r="K11" s="59">
        <v>24793407</v>
      </c>
      <c r="L11" s="59">
        <v>20869998</v>
      </c>
      <c r="M11" s="59">
        <v>71345370</v>
      </c>
      <c r="N11" s="59">
        <v>24872509</v>
      </c>
      <c r="O11" s="59">
        <v>23918239</v>
      </c>
      <c r="P11" s="59">
        <v>26249549</v>
      </c>
      <c r="Q11" s="59">
        <v>75040297</v>
      </c>
      <c r="R11" s="59">
        <v>0</v>
      </c>
      <c r="S11" s="59">
        <v>0</v>
      </c>
      <c r="T11" s="59">
        <v>0</v>
      </c>
      <c r="U11" s="59">
        <v>0</v>
      </c>
      <c r="V11" s="59">
        <v>222776277</v>
      </c>
      <c r="W11" s="59">
        <v>267789717</v>
      </c>
      <c r="X11" s="59">
        <v>-45013440</v>
      </c>
      <c r="Y11" s="60">
        <v>-16.81</v>
      </c>
      <c r="Z11" s="61">
        <v>357053000</v>
      </c>
    </row>
    <row r="12" spans="1:26" ht="13.5">
      <c r="A12" s="57" t="s">
        <v>37</v>
      </c>
      <c r="B12" s="18">
        <v>19884267</v>
      </c>
      <c r="C12" s="18">
        <v>0</v>
      </c>
      <c r="D12" s="58">
        <v>22050141</v>
      </c>
      <c r="E12" s="59">
        <v>22050141</v>
      </c>
      <c r="F12" s="59">
        <v>1671889</v>
      </c>
      <c r="G12" s="59">
        <v>1671889</v>
      </c>
      <c r="H12" s="59">
        <v>1659872</v>
      </c>
      <c r="I12" s="59">
        <v>5003650</v>
      </c>
      <c r="J12" s="59">
        <v>1641022</v>
      </c>
      <c r="K12" s="59">
        <v>1679372</v>
      </c>
      <c r="L12" s="59">
        <v>1671889</v>
      </c>
      <c r="M12" s="59">
        <v>4992283</v>
      </c>
      <c r="N12" s="59">
        <v>1671889</v>
      </c>
      <c r="O12" s="59">
        <v>2354327</v>
      </c>
      <c r="P12" s="59">
        <v>1757815</v>
      </c>
      <c r="Q12" s="59">
        <v>5784031</v>
      </c>
      <c r="R12" s="59">
        <v>0</v>
      </c>
      <c r="S12" s="59">
        <v>0</v>
      </c>
      <c r="T12" s="59">
        <v>0</v>
      </c>
      <c r="U12" s="59">
        <v>0</v>
      </c>
      <c r="V12" s="59">
        <v>15779964</v>
      </c>
      <c r="W12" s="59">
        <v>16537608</v>
      </c>
      <c r="X12" s="59">
        <v>-757644</v>
      </c>
      <c r="Y12" s="60">
        <v>-4.58</v>
      </c>
      <c r="Z12" s="61">
        <v>22050141</v>
      </c>
    </row>
    <row r="13" spans="1:26" ht="13.5">
      <c r="A13" s="57" t="s">
        <v>87</v>
      </c>
      <c r="B13" s="18">
        <v>114464378</v>
      </c>
      <c r="C13" s="18">
        <v>0</v>
      </c>
      <c r="D13" s="58">
        <v>28360780</v>
      </c>
      <c r="E13" s="59">
        <v>28360780</v>
      </c>
      <c r="F13" s="59">
        <v>2363423</v>
      </c>
      <c r="G13" s="59">
        <v>2363423</v>
      </c>
      <c r="H13" s="59">
        <v>2363423</v>
      </c>
      <c r="I13" s="59">
        <v>7090269</v>
      </c>
      <c r="J13" s="59">
        <v>2363423</v>
      </c>
      <c r="K13" s="59">
        <v>2363423</v>
      </c>
      <c r="L13" s="59">
        <v>2363423</v>
      </c>
      <c r="M13" s="59">
        <v>7090269</v>
      </c>
      <c r="N13" s="59">
        <v>2363423</v>
      </c>
      <c r="O13" s="59">
        <v>2363423</v>
      </c>
      <c r="P13" s="59">
        <v>3396756</v>
      </c>
      <c r="Q13" s="59">
        <v>8123602</v>
      </c>
      <c r="R13" s="59">
        <v>0</v>
      </c>
      <c r="S13" s="59">
        <v>0</v>
      </c>
      <c r="T13" s="59">
        <v>0</v>
      </c>
      <c r="U13" s="59">
        <v>0</v>
      </c>
      <c r="V13" s="59">
        <v>22304140</v>
      </c>
      <c r="W13" s="59">
        <v>21270807</v>
      </c>
      <c r="X13" s="59">
        <v>1033333</v>
      </c>
      <c r="Y13" s="60">
        <v>4.86</v>
      </c>
      <c r="Z13" s="61">
        <v>28360780</v>
      </c>
    </row>
    <row r="14" spans="1:26" ht="13.5">
      <c r="A14" s="57" t="s">
        <v>38</v>
      </c>
      <c r="B14" s="18">
        <v>23440278</v>
      </c>
      <c r="C14" s="18">
        <v>0</v>
      </c>
      <c r="D14" s="58">
        <v>12400000</v>
      </c>
      <c r="E14" s="59">
        <v>12400000</v>
      </c>
      <c r="F14" s="59">
        <v>0</v>
      </c>
      <c r="G14" s="59">
        <v>332909</v>
      </c>
      <c r="H14" s="59">
        <v>3669369</v>
      </c>
      <c r="I14" s="59">
        <v>4002278</v>
      </c>
      <c r="J14" s="59">
        <v>2175319</v>
      </c>
      <c r="K14" s="59">
        <v>21759</v>
      </c>
      <c r="L14" s="59">
        <v>7706997</v>
      </c>
      <c r="M14" s="59">
        <v>9904075</v>
      </c>
      <c r="N14" s="59">
        <v>1993122</v>
      </c>
      <c r="O14" s="59">
        <v>1929839</v>
      </c>
      <c r="P14" s="59">
        <v>3553560</v>
      </c>
      <c r="Q14" s="59">
        <v>7476521</v>
      </c>
      <c r="R14" s="59">
        <v>0</v>
      </c>
      <c r="S14" s="59">
        <v>0</v>
      </c>
      <c r="T14" s="59">
        <v>0</v>
      </c>
      <c r="U14" s="59">
        <v>0</v>
      </c>
      <c r="V14" s="59">
        <v>21382874</v>
      </c>
      <c r="W14" s="59">
        <v>9299997</v>
      </c>
      <c r="X14" s="59">
        <v>12082877</v>
      </c>
      <c r="Y14" s="60">
        <v>129.92</v>
      </c>
      <c r="Z14" s="61">
        <v>12400000</v>
      </c>
    </row>
    <row r="15" spans="1:26" ht="13.5">
      <c r="A15" s="57" t="s">
        <v>39</v>
      </c>
      <c r="B15" s="18">
        <v>408570203</v>
      </c>
      <c r="C15" s="18">
        <v>0</v>
      </c>
      <c r="D15" s="58">
        <v>442000480</v>
      </c>
      <c r="E15" s="59">
        <v>442000480</v>
      </c>
      <c r="F15" s="59">
        <v>0</v>
      </c>
      <c r="G15" s="59">
        <v>43962284</v>
      </c>
      <c r="H15" s="59">
        <v>46343990</v>
      </c>
      <c r="I15" s="59">
        <v>90306274</v>
      </c>
      <c r="J15" s="59">
        <v>31493351</v>
      </c>
      <c r="K15" s="59">
        <v>34675305</v>
      </c>
      <c r="L15" s="59">
        <v>58003000</v>
      </c>
      <c r="M15" s="59">
        <v>124171656</v>
      </c>
      <c r="N15" s="59">
        <v>29671622</v>
      </c>
      <c r="O15" s="59">
        <v>31473539</v>
      </c>
      <c r="P15" s="59">
        <v>28479325</v>
      </c>
      <c r="Q15" s="59">
        <v>89624486</v>
      </c>
      <c r="R15" s="59">
        <v>0</v>
      </c>
      <c r="S15" s="59">
        <v>0</v>
      </c>
      <c r="T15" s="59">
        <v>0</v>
      </c>
      <c r="U15" s="59">
        <v>0</v>
      </c>
      <c r="V15" s="59">
        <v>304102416</v>
      </c>
      <c r="W15" s="59">
        <v>325631853</v>
      </c>
      <c r="X15" s="59">
        <v>-21529437</v>
      </c>
      <c r="Y15" s="60">
        <v>-6.61</v>
      </c>
      <c r="Z15" s="61">
        <v>442000480</v>
      </c>
    </row>
    <row r="16" spans="1:26" ht="13.5">
      <c r="A16" s="68" t="s">
        <v>40</v>
      </c>
      <c r="B16" s="18">
        <v>9018958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1177322</v>
      </c>
      <c r="Q16" s="59">
        <v>1177322</v>
      </c>
      <c r="R16" s="59">
        <v>0</v>
      </c>
      <c r="S16" s="59">
        <v>0</v>
      </c>
      <c r="T16" s="59">
        <v>0</v>
      </c>
      <c r="U16" s="59">
        <v>0</v>
      </c>
      <c r="V16" s="59">
        <v>1177322</v>
      </c>
      <c r="W16" s="59"/>
      <c r="X16" s="59">
        <v>1177322</v>
      </c>
      <c r="Y16" s="60">
        <v>0</v>
      </c>
      <c r="Z16" s="61">
        <v>0</v>
      </c>
    </row>
    <row r="17" spans="1:26" ht="13.5">
      <c r="A17" s="57" t="s">
        <v>41</v>
      </c>
      <c r="B17" s="18">
        <v>521776236</v>
      </c>
      <c r="C17" s="18">
        <v>0</v>
      </c>
      <c r="D17" s="58">
        <v>542355599</v>
      </c>
      <c r="E17" s="59">
        <v>542355599</v>
      </c>
      <c r="F17" s="59">
        <v>26524928</v>
      </c>
      <c r="G17" s="59">
        <v>33319268</v>
      </c>
      <c r="H17" s="59">
        <v>24856437</v>
      </c>
      <c r="I17" s="59">
        <v>84700633</v>
      </c>
      <c r="J17" s="59">
        <v>39959037</v>
      </c>
      <c r="K17" s="59">
        <v>30943591</v>
      </c>
      <c r="L17" s="59">
        <v>84169002</v>
      </c>
      <c r="M17" s="59">
        <v>155071630</v>
      </c>
      <c r="N17" s="59">
        <v>32516061</v>
      </c>
      <c r="O17" s="59">
        <v>30292524</v>
      </c>
      <c r="P17" s="59">
        <v>30145529</v>
      </c>
      <c r="Q17" s="59">
        <v>92954114</v>
      </c>
      <c r="R17" s="59">
        <v>0</v>
      </c>
      <c r="S17" s="59">
        <v>0</v>
      </c>
      <c r="T17" s="59">
        <v>0</v>
      </c>
      <c r="U17" s="59">
        <v>0</v>
      </c>
      <c r="V17" s="59">
        <v>332726377</v>
      </c>
      <c r="W17" s="59">
        <v>409108716</v>
      </c>
      <c r="X17" s="59">
        <v>-76382339</v>
      </c>
      <c r="Y17" s="60">
        <v>-18.67</v>
      </c>
      <c r="Z17" s="61">
        <v>542355599</v>
      </c>
    </row>
    <row r="18" spans="1:26" ht="13.5">
      <c r="A18" s="69" t="s">
        <v>42</v>
      </c>
      <c r="B18" s="70">
        <f>SUM(B11:B17)</f>
        <v>1388337601</v>
      </c>
      <c r="C18" s="70">
        <f>SUM(C11:C17)</f>
        <v>0</v>
      </c>
      <c r="D18" s="71">
        <f aca="true" t="shared" si="1" ref="D18:Z18">SUM(D11:D17)</f>
        <v>1404220000</v>
      </c>
      <c r="E18" s="72">
        <f t="shared" si="1"/>
        <v>1404220000</v>
      </c>
      <c r="F18" s="72">
        <f t="shared" si="1"/>
        <v>55819159</v>
      </c>
      <c r="G18" s="72">
        <f t="shared" si="1"/>
        <v>108507793</v>
      </c>
      <c r="H18" s="72">
        <f t="shared" si="1"/>
        <v>103166762</v>
      </c>
      <c r="I18" s="72">
        <f t="shared" si="1"/>
        <v>267493714</v>
      </c>
      <c r="J18" s="72">
        <f t="shared" si="1"/>
        <v>103314117</v>
      </c>
      <c r="K18" s="72">
        <f t="shared" si="1"/>
        <v>94476857</v>
      </c>
      <c r="L18" s="72">
        <f t="shared" si="1"/>
        <v>174784309</v>
      </c>
      <c r="M18" s="72">
        <f t="shared" si="1"/>
        <v>372575283</v>
      </c>
      <c r="N18" s="72">
        <f t="shared" si="1"/>
        <v>93088626</v>
      </c>
      <c r="O18" s="72">
        <f t="shared" si="1"/>
        <v>92331891</v>
      </c>
      <c r="P18" s="72">
        <f t="shared" si="1"/>
        <v>94759856</v>
      </c>
      <c r="Q18" s="72">
        <f t="shared" si="1"/>
        <v>280180373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920249370</v>
      </c>
      <c r="W18" s="72">
        <f t="shared" si="1"/>
        <v>1049638698</v>
      </c>
      <c r="X18" s="72">
        <f t="shared" si="1"/>
        <v>-129389328</v>
      </c>
      <c r="Y18" s="66">
        <f>+IF(W18&lt;&gt;0,(X18/W18)*100,0)</f>
        <v>-12.3270348403256</v>
      </c>
      <c r="Z18" s="73">
        <f t="shared" si="1"/>
        <v>1404220000</v>
      </c>
    </row>
    <row r="19" spans="1:26" ht="13.5">
      <c r="A19" s="69" t="s">
        <v>43</v>
      </c>
      <c r="B19" s="74">
        <f>+B10-B18</f>
        <v>-204267296</v>
      </c>
      <c r="C19" s="74">
        <f>+C10-C18</f>
        <v>0</v>
      </c>
      <c r="D19" s="75">
        <f aca="true" t="shared" si="2" ref="D19:Z19">+D10-D18</f>
        <v>-116613370</v>
      </c>
      <c r="E19" s="76">
        <f t="shared" si="2"/>
        <v>-116613370</v>
      </c>
      <c r="F19" s="76">
        <f t="shared" si="2"/>
        <v>92317373</v>
      </c>
      <c r="G19" s="76">
        <f t="shared" si="2"/>
        <v>-33134330</v>
      </c>
      <c r="H19" s="76">
        <f t="shared" si="2"/>
        <v>32077525</v>
      </c>
      <c r="I19" s="76">
        <f t="shared" si="2"/>
        <v>91260568</v>
      </c>
      <c r="J19" s="76">
        <f t="shared" si="2"/>
        <v>-25846096</v>
      </c>
      <c r="K19" s="76">
        <f t="shared" si="2"/>
        <v>-9319041</v>
      </c>
      <c r="L19" s="76">
        <f t="shared" si="2"/>
        <v>-80883311</v>
      </c>
      <c r="M19" s="76">
        <f t="shared" si="2"/>
        <v>-116048448</v>
      </c>
      <c r="N19" s="76">
        <f t="shared" si="2"/>
        <v>-13903429</v>
      </c>
      <c r="O19" s="76">
        <f t="shared" si="2"/>
        <v>-21340599</v>
      </c>
      <c r="P19" s="76">
        <f t="shared" si="2"/>
        <v>23297718</v>
      </c>
      <c r="Q19" s="76">
        <f t="shared" si="2"/>
        <v>-11946310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-36734190</v>
      </c>
      <c r="W19" s="76">
        <f>IF(E10=E18,0,W10-W18)</f>
        <v>-20956137</v>
      </c>
      <c r="X19" s="76">
        <f t="shared" si="2"/>
        <v>-15778053</v>
      </c>
      <c r="Y19" s="77">
        <f>+IF(W19&lt;&gt;0,(X19/W19)*100,0)</f>
        <v>75.29084678154184</v>
      </c>
      <c r="Z19" s="78">
        <f t="shared" si="2"/>
        <v>-116613370</v>
      </c>
    </row>
    <row r="20" spans="1:26" ht="13.5">
      <c r="A20" s="57" t="s">
        <v>44</v>
      </c>
      <c r="B20" s="18">
        <v>119244423</v>
      </c>
      <c r="C20" s="18">
        <v>0</v>
      </c>
      <c r="D20" s="58">
        <v>120338600</v>
      </c>
      <c r="E20" s="59">
        <v>120338600</v>
      </c>
      <c r="F20" s="59">
        <v>40849000</v>
      </c>
      <c r="G20" s="59">
        <v>26282000</v>
      </c>
      <c r="H20" s="59">
        <v>0</v>
      </c>
      <c r="I20" s="59">
        <v>67131000</v>
      </c>
      <c r="J20" s="59">
        <v>9000000</v>
      </c>
      <c r="K20" s="59">
        <v>13078806</v>
      </c>
      <c r="L20" s="59">
        <v>10896979</v>
      </c>
      <c r="M20" s="59">
        <v>32975785</v>
      </c>
      <c r="N20" s="59">
        <v>13855000</v>
      </c>
      <c r="O20" s="59">
        <v>16354656</v>
      </c>
      <c r="P20" s="59">
        <v>47312000</v>
      </c>
      <c r="Q20" s="59">
        <v>77521656</v>
      </c>
      <c r="R20" s="59">
        <v>0</v>
      </c>
      <c r="S20" s="59">
        <v>0</v>
      </c>
      <c r="T20" s="59">
        <v>0</v>
      </c>
      <c r="U20" s="59">
        <v>0</v>
      </c>
      <c r="V20" s="59">
        <v>177628441</v>
      </c>
      <c r="W20" s="59">
        <v>120338601</v>
      </c>
      <c r="X20" s="59">
        <v>57289840</v>
      </c>
      <c r="Y20" s="60">
        <v>47.61</v>
      </c>
      <c r="Z20" s="61">
        <v>120338600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-85022873</v>
      </c>
      <c r="C22" s="85">
        <f>SUM(C19:C21)</f>
        <v>0</v>
      </c>
      <c r="D22" s="86">
        <f aca="true" t="shared" si="3" ref="D22:Z22">SUM(D19:D21)</f>
        <v>3725230</v>
      </c>
      <c r="E22" s="87">
        <f t="shared" si="3"/>
        <v>3725230</v>
      </c>
      <c r="F22" s="87">
        <f t="shared" si="3"/>
        <v>133166373</v>
      </c>
      <c r="G22" s="87">
        <f t="shared" si="3"/>
        <v>-6852330</v>
      </c>
      <c r="H22" s="87">
        <f t="shared" si="3"/>
        <v>32077525</v>
      </c>
      <c r="I22" s="87">
        <f t="shared" si="3"/>
        <v>158391568</v>
      </c>
      <c r="J22" s="87">
        <f t="shared" si="3"/>
        <v>-16846096</v>
      </c>
      <c r="K22" s="87">
        <f t="shared" si="3"/>
        <v>3759765</v>
      </c>
      <c r="L22" s="87">
        <f t="shared" si="3"/>
        <v>-69986332</v>
      </c>
      <c r="M22" s="87">
        <f t="shared" si="3"/>
        <v>-83072663</v>
      </c>
      <c r="N22" s="87">
        <f t="shared" si="3"/>
        <v>-48429</v>
      </c>
      <c r="O22" s="87">
        <f t="shared" si="3"/>
        <v>-4985943</v>
      </c>
      <c r="P22" s="87">
        <f t="shared" si="3"/>
        <v>70609718</v>
      </c>
      <c r="Q22" s="87">
        <f t="shared" si="3"/>
        <v>65575346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140894251</v>
      </c>
      <c r="W22" s="87">
        <f t="shared" si="3"/>
        <v>99382464</v>
      </c>
      <c r="X22" s="87">
        <f t="shared" si="3"/>
        <v>41511787</v>
      </c>
      <c r="Y22" s="88">
        <f>+IF(W22&lt;&gt;0,(X22/W22)*100,0)</f>
        <v>41.76973012059753</v>
      </c>
      <c r="Z22" s="89">
        <f t="shared" si="3"/>
        <v>3725230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-85022873</v>
      </c>
      <c r="C24" s="74">
        <f>SUM(C22:C23)</f>
        <v>0</v>
      </c>
      <c r="D24" s="75">
        <f aca="true" t="shared" si="4" ref="D24:Z24">SUM(D22:D23)</f>
        <v>3725230</v>
      </c>
      <c r="E24" s="76">
        <f t="shared" si="4"/>
        <v>3725230</v>
      </c>
      <c r="F24" s="76">
        <f t="shared" si="4"/>
        <v>133166373</v>
      </c>
      <c r="G24" s="76">
        <f t="shared" si="4"/>
        <v>-6852330</v>
      </c>
      <c r="H24" s="76">
        <f t="shared" si="4"/>
        <v>32077525</v>
      </c>
      <c r="I24" s="76">
        <f t="shared" si="4"/>
        <v>158391568</v>
      </c>
      <c r="J24" s="76">
        <f t="shared" si="4"/>
        <v>-16846096</v>
      </c>
      <c r="K24" s="76">
        <f t="shared" si="4"/>
        <v>3759765</v>
      </c>
      <c r="L24" s="76">
        <f t="shared" si="4"/>
        <v>-69986332</v>
      </c>
      <c r="M24" s="76">
        <f t="shared" si="4"/>
        <v>-83072663</v>
      </c>
      <c r="N24" s="76">
        <f t="shared" si="4"/>
        <v>-48429</v>
      </c>
      <c r="O24" s="76">
        <f t="shared" si="4"/>
        <v>-4985943</v>
      </c>
      <c r="P24" s="76">
        <f t="shared" si="4"/>
        <v>70609718</v>
      </c>
      <c r="Q24" s="76">
        <f t="shared" si="4"/>
        <v>65575346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140894251</v>
      </c>
      <c r="W24" s="76">
        <f t="shared" si="4"/>
        <v>99382464</v>
      </c>
      <c r="X24" s="76">
        <f t="shared" si="4"/>
        <v>41511787</v>
      </c>
      <c r="Y24" s="77">
        <f>+IF(W24&lt;&gt;0,(X24/W24)*100,0)</f>
        <v>41.76973012059753</v>
      </c>
      <c r="Z24" s="78">
        <f t="shared" si="4"/>
        <v>3725230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113957910</v>
      </c>
      <c r="C27" s="21">
        <v>0</v>
      </c>
      <c r="D27" s="98">
        <v>124298600</v>
      </c>
      <c r="E27" s="99">
        <v>217897174</v>
      </c>
      <c r="F27" s="99">
        <v>782651</v>
      </c>
      <c r="G27" s="99">
        <v>1900925</v>
      </c>
      <c r="H27" s="99">
        <v>7066278</v>
      </c>
      <c r="I27" s="99">
        <v>9749854</v>
      </c>
      <c r="J27" s="99">
        <v>7273888</v>
      </c>
      <c r="K27" s="99">
        <v>13078808</v>
      </c>
      <c r="L27" s="99">
        <v>14415496</v>
      </c>
      <c r="M27" s="99">
        <v>34768192</v>
      </c>
      <c r="N27" s="99">
        <v>2487599</v>
      </c>
      <c r="O27" s="99">
        <v>16354655</v>
      </c>
      <c r="P27" s="99">
        <v>28647646</v>
      </c>
      <c r="Q27" s="99">
        <v>47489900</v>
      </c>
      <c r="R27" s="99">
        <v>0</v>
      </c>
      <c r="S27" s="99">
        <v>0</v>
      </c>
      <c r="T27" s="99">
        <v>0</v>
      </c>
      <c r="U27" s="99">
        <v>0</v>
      </c>
      <c r="V27" s="99">
        <v>92007946</v>
      </c>
      <c r="W27" s="99">
        <v>163422881</v>
      </c>
      <c r="X27" s="99">
        <v>-71414935</v>
      </c>
      <c r="Y27" s="100">
        <v>-43.7</v>
      </c>
      <c r="Z27" s="101">
        <v>217897174</v>
      </c>
    </row>
    <row r="28" spans="1:26" ht="13.5">
      <c r="A28" s="102" t="s">
        <v>44</v>
      </c>
      <c r="B28" s="18">
        <v>92868764</v>
      </c>
      <c r="C28" s="18">
        <v>0</v>
      </c>
      <c r="D28" s="58">
        <v>120338600</v>
      </c>
      <c r="E28" s="59">
        <v>203937174</v>
      </c>
      <c r="F28" s="59">
        <v>782651</v>
      </c>
      <c r="G28" s="59">
        <v>1900925</v>
      </c>
      <c r="H28" s="59">
        <v>6868066</v>
      </c>
      <c r="I28" s="59">
        <v>9551642</v>
      </c>
      <c r="J28" s="59">
        <v>7273888</v>
      </c>
      <c r="K28" s="59">
        <v>11598369</v>
      </c>
      <c r="L28" s="59">
        <v>14083232</v>
      </c>
      <c r="M28" s="59">
        <v>32955489</v>
      </c>
      <c r="N28" s="59">
        <v>2459599</v>
      </c>
      <c r="O28" s="59">
        <v>16354655</v>
      </c>
      <c r="P28" s="59">
        <v>28647646</v>
      </c>
      <c r="Q28" s="59">
        <v>47461900</v>
      </c>
      <c r="R28" s="59">
        <v>0</v>
      </c>
      <c r="S28" s="59">
        <v>0</v>
      </c>
      <c r="T28" s="59">
        <v>0</v>
      </c>
      <c r="U28" s="59">
        <v>0</v>
      </c>
      <c r="V28" s="59">
        <v>89969031</v>
      </c>
      <c r="W28" s="59">
        <v>152952881</v>
      </c>
      <c r="X28" s="59">
        <v>-62983850</v>
      </c>
      <c r="Y28" s="60">
        <v>-41.18</v>
      </c>
      <c r="Z28" s="61">
        <v>203937174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10000000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7500000</v>
      </c>
      <c r="X29" s="59">
        <v>-7500000</v>
      </c>
      <c r="Y29" s="60">
        <v>-100</v>
      </c>
      <c r="Z29" s="61">
        <v>10000000</v>
      </c>
    </row>
    <row r="30" spans="1:26" ht="13.5">
      <c r="A30" s="57" t="s">
        <v>48</v>
      </c>
      <c r="B30" s="18">
        <v>12837544</v>
      </c>
      <c r="C30" s="18">
        <v>0</v>
      </c>
      <c r="D30" s="58">
        <v>2500000</v>
      </c>
      <c r="E30" s="59">
        <v>0</v>
      </c>
      <c r="F30" s="59">
        <v>0</v>
      </c>
      <c r="G30" s="59">
        <v>0</v>
      </c>
      <c r="H30" s="59">
        <v>178832</v>
      </c>
      <c r="I30" s="59">
        <v>178832</v>
      </c>
      <c r="J30" s="59">
        <v>0</v>
      </c>
      <c r="K30" s="59">
        <v>1480439</v>
      </c>
      <c r="L30" s="59">
        <v>332264</v>
      </c>
      <c r="M30" s="59">
        <v>1812703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1991535</v>
      </c>
      <c r="W30" s="59"/>
      <c r="X30" s="59">
        <v>1991535</v>
      </c>
      <c r="Y30" s="60">
        <v>0</v>
      </c>
      <c r="Z30" s="61">
        <v>0</v>
      </c>
    </row>
    <row r="31" spans="1:26" ht="13.5">
      <c r="A31" s="57" t="s">
        <v>49</v>
      </c>
      <c r="B31" s="18">
        <v>8251680</v>
      </c>
      <c r="C31" s="18">
        <v>0</v>
      </c>
      <c r="D31" s="58">
        <v>1460000</v>
      </c>
      <c r="E31" s="59">
        <v>3960000</v>
      </c>
      <c r="F31" s="59">
        <v>0</v>
      </c>
      <c r="G31" s="59">
        <v>0</v>
      </c>
      <c r="H31" s="59">
        <v>19380</v>
      </c>
      <c r="I31" s="59">
        <v>19380</v>
      </c>
      <c r="J31" s="59">
        <v>0</v>
      </c>
      <c r="K31" s="59">
        <v>0</v>
      </c>
      <c r="L31" s="59">
        <v>0</v>
      </c>
      <c r="M31" s="59">
        <v>0</v>
      </c>
      <c r="N31" s="59">
        <v>28000</v>
      </c>
      <c r="O31" s="59">
        <v>0</v>
      </c>
      <c r="P31" s="59">
        <v>0</v>
      </c>
      <c r="Q31" s="59">
        <v>28000</v>
      </c>
      <c r="R31" s="59">
        <v>0</v>
      </c>
      <c r="S31" s="59">
        <v>0</v>
      </c>
      <c r="T31" s="59">
        <v>0</v>
      </c>
      <c r="U31" s="59">
        <v>0</v>
      </c>
      <c r="V31" s="59">
        <v>47380</v>
      </c>
      <c r="W31" s="59">
        <v>2970000</v>
      </c>
      <c r="X31" s="59">
        <v>-2922620</v>
      </c>
      <c r="Y31" s="60">
        <v>-98.4</v>
      </c>
      <c r="Z31" s="61">
        <v>3960000</v>
      </c>
    </row>
    <row r="32" spans="1:26" ht="13.5">
      <c r="A32" s="69" t="s">
        <v>50</v>
      </c>
      <c r="B32" s="21">
        <f>SUM(B28:B31)</f>
        <v>113957988</v>
      </c>
      <c r="C32" s="21">
        <f>SUM(C28:C31)</f>
        <v>0</v>
      </c>
      <c r="D32" s="98">
        <f aca="true" t="shared" si="5" ref="D32:Z32">SUM(D28:D31)</f>
        <v>124298600</v>
      </c>
      <c r="E32" s="99">
        <f t="shared" si="5"/>
        <v>217897174</v>
      </c>
      <c r="F32" s="99">
        <f t="shared" si="5"/>
        <v>782651</v>
      </c>
      <c r="G32" s="99">
        <f t="shared" si="5"/>
        <v>1900925</v>
      </c>
      <c r="H32" s="99">
        <f t="shared" si="5"/>
        <v>7066278</v>
      </c>
      <c r="I32" s="99">
        <f t="shared" si="5"/>
        <v>9749854</v>
      </c>
      <c r="J32" s="99">
        <f t="shared" si="5"/>
        <v>7273888</v>
      </c>
      <c r="K32" s="99">
        <f t="shared" si="5"/>
        <v>13078808</v>
      </c>
      <c r="L32" s="99">
        <f t="shared" si="5"/>
        <v>14415496</v>
      </c>
      <c r="M32" s="99">
        <f t="shared" si="5"/>
        <v>34768192</v>
      </c>
      <c r="N32" s="99">
        <f t="shared" si="5"/>
        <v>2487599</v>
      </c>
      <c r="O32" s="99">
        <f t="shared" si="5"/>
        <v>16354655</v>
      </c>
      <c r="P32" s="99">
        <f t="shared" si="5"/>
        <v>28647646</v>
      </c>
      <c r="Q32" s="99">
        <f t="shared" si="5"/>
        <v>47489900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92007946</v>
      </c>
      <c r="W32" s="99">
        <f t="shared" si="5"/>
        <v>163422881</v>
      </c>
      <c r="X32" s="99">
        <f t="shared" si="5"/>
        <v>-71414935</v>
      </c>
      <c r="Y32" s="100">
        <f>+IF(W32&lt;&gt;0,(X32/W32)*100,0)</f>
        <v>-43.69947131209858</v>
      </c>
      <c r="Z32" s="101">
        <f t="shared" si="5"/>
        <v>217897174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468612282</v>
      </c>
      <c r="C35" s="18">
        <v>0</v>
      </c>
      <c r="D35" s="58">
        <v>301151287</v>
      </c>
      <c r="E35" s="59">
        <v>301151</v>
      </c>
      <c r="F35" s="59">
        <v>275782772</v>
      </c>
      <c r="G35" s="59">
        <v>328827733</v>
      </c>
      <c r="H35" s="59">
        <v>354744689</v>
      </c>
      <c r="I35" s="59">
        <v>354744689</v>
      </c>
      <c r="J35" s="59">
        <v>565700518</v>
      </c>
      <c r="K35" s="59">
        <v>453385444</v>
      </c>
      <c r="L35" s="59">
        <v>457064224</v>
      </c>
      <c r="M35" s="59">
        <v>457064224</v>
      </c>
      <c r="N35" s="59">
        <v>0</v>
      </c>
      <c r="O35" s="59">
        <v>457092508</v>
      </c>
      <c r="P35" s="59">
        <v>529679783</v>
      </c>
      <c r="Q35" s="59">
        <v>529679783</v>
      </c>
      <c r="R35" s="59">
        <v>0</v>
      </c>
      <c r="S35" s="59">
        <v>0</v>
      </c>
      <c r="T35" s="59">
        <v>0</v>
      </c>
      <c r="U35" s="59">
        <v>0</v>
      </c>
      <c r="V35" s="59">
        <v>529679783</v>
      </c>
      <c r="W35" s="59">
        <v>225863</v>
      </c>
      <c r="X35" s="59">
        <v>529453920</v>
      </c>
      <c r="Y35" s="60">
        <v>234413.75</v>
      </c>
      <c r="Z35" s="61">
        <v>301151</v>
      </c>
    </row>
    <row r="36" spans="1:26" ht="13.5">
      <c r="A36" s="57" t="s">
        <v>53</v>
      </c>
      <c r="B36" s="18">
        <v>3022715394</v>
      </c>
      <c r="C36" s="18">
        <v>0</v>
      </c>
      <c r="D36" s="58">
        <v>3086456680</v>
      </c>
      <c r="E36" s="59">
        <v>3149795</v>
      </c>
      <c r="F36" s="59">
        <v>1227262453</v>
      </c>
      <c r="G36" s="59">
        <v>3072217085</v>
      </c>
      <c r="H36" s="59">
        <v>3300481655</v>
      </c>
      <c r="I36" s="59">
        <v>3300481655</v>
      </c>
      <c r="J36" s="59">
        <v>3080684377</v>
      </c>
      <c r="K36" s="59">
        <v>3093779418</v>
      </c>
      <c r="L36" s="59">
        <v>3105943870</v>
      </c>
      <c r="M36" s="59">
        <v>3105943870</v>
      </c>
      <c r="N36" s="59">
        <v>0</v>
      </c>
      <c r="O36" s="59">
        <v>3127278240</v>
      </c>
      <c r="P36" s="59">
        <v>3152464854</v>
      </c>
      <c r="Q36" s="59">
        <v>3152464854</v>
      </c>
      <c r="R36" s="59">
        <v>0</v>
      </c>
      <c r="S36" s="59">
        <v>0</v>
      </c>
      <c r="T36" s="59">
        <v>0</v>
      </c>
      <c r="U36" s="59">
        <v>0</v>
      </c>
      <c r="V36" s="59">
        <v>3152464854</v>
      </c>
      <c r="W36" s="59">
        <v>2362346</v>
      </c>
      <c r="X36" s="59">
        <v>3150102508</v>
      </c>
      <c r="Y36" s="60">
        <v>133346.36</v>
      </c>
      <c r="Z36" s="61">
        <v>3149795</v>
      </c>
    </row>
    <row r="37" spans="1:26" ht="13.5">
      <c r="A37" s="57" t="s">
        <v>54</v>
      </c>
      <c r="B37" s="18">
        <v>642262989</v>
      </c>
      <c r="C37" s="18">
        <v>0</v>
      </c>
      <c r="D37" s="58">
        <v>484404195</v>
      </c>
      <c r="E37" s="59">
        <v>485498</v>
      </c>
      <c r="F37" s="59">
        <v>401745052</v>
      </c>
      <c r="G37" s="59">
        <v>628437275</v>
      </c>
      <c r="H37" s="59">
        <v>698509895</v>
      </c>
      <c r="I37" s="59">
        <v>698509895</v>
      </c>
      <c r="J37" s="59">
        <v>693595829</v>
      </c>
      <c r="K37" s="59">
        <v>673419710</v>
      </c>
      <c r="L37" s="59">
        <v>660462671</v>
      </c>
      <c r="M37" s="59">
        <v>660462671</v>
      </c>
      <c r="N37" s="59">
        <v>0</v>
      </c>
      <c r="O37" s="59">
        <v>684254985</v>
      </c>
      <c r="P37" s="59">
        <v>713877433</v>
      </c>
      <c r="Q37" s="59">
        <v>713877433</v>
      </c>
      <c r="R37" s="59">
        <v>0</v>
      </c>
      <c r="S37" s="59">
        <v>0</v>
      </c>
      <c r="T37" s="59">
        <v>0</v>
      </c>
      <c r="U37" s="59">
        <v>0</v>
      </c>
      <c r="V37" s="59">
        <v>713877433</v>
      </c>
      <c r="W37" s="59">
        <v>364124</v>
      </c>
      <c r="X37" s="59">
        <v>713513309</v>
      </c>
      <c r="Y37" s="60">
        <v>195953.39</v>
      </c>
      <c r="Z37" s="61">
        <v>485498</v>
      </c>
    </row>
    <row r="38" spans="1:26" ht="13.5">
      <c r="A38" s="57" t="s">
        <v>55</v>
      </c>
      <c r="B38" s="18">
        <v>211222765</v>
      </c>
      <c r="C38" s="18">
        <v>0</v>
      </c>
      <c r="D38" s="58">
        <v>189925056</v>
      </c>
      <c r="E38" s="59">
        <v>189925</v>
      </c>
      <c r="F38" s="59">
        <v>219966361</v>
      </c>
      <c r="G38" s="59">
        <v>213409885</v>
      </c>
      <c r="H38" s="59">
        <v>211610674</v>
      </c>
      <c r="I38" s="59">
        <v>211610674</v>
      </c>
      <c r="J38" s="59">
        <v>211565051</v>
      </c>
      <c r="K38" s="59">
        <v>211458442</v>
      </c>
      <c r="L38" s="59">
        <v>210545796</v>
      </c>
      <c r="M38" s="59">
        <v>210545796</v>
      </c>
      <c r="N38" s="59">
        <v>0</v>
      </c>
      <c r="O38" s="59">
        <v>210439187</v>
      </c>
      <c r="P38" s="59">
        <v>208512729</v>
      </c>
      <c r="Q38" s="59">
        <v>208512729</v>
      </c>
      <c r="R38" s="59">
        <v>0</v>
      </c>
      <c r="S38" s="59">
        <v>0</v>
      </c>
      <c r="T38" s="59">
        <v>0</v>
      </c>
      <c r="U38" s="59">
        <v>0</v>
      </c>
      <c r="V38" s="59">
        <v>208512729</v>
      </c>
      <c r="W38" s="59">
        <v>142444</v>
      </c>
      <c r="X38" s="59">
        <v>208370285</v>
      </c>
      <c r="Y38" s="60">
        <v>146282.25</v>
      </c>
      <c r="Z38" s="61">
        <v>189925</v>
      </c>
    </row>
    <row r="39" spans="1:26" ht="13.5">
      <c r="A39" s="57" t="s">
        <v>56</v>
      </c>
      <c r="B39" s="18">
        <v>2637841922</v>
      </c>
      <c r="C39" s="18">
        <v>0</v>
      </c>
      <c r="D39" s="58">
        <v>2713278716</v>
      </c>
      <c r="E39" s="59">
        <v>2775523</v>
      </c>
      <c r="F39" s="59">
        <v>881333812</v>
      </c>
      <c r="G39" s="59">
        <v>2559197658</v>
      </c>
      <c r="H39" s="59">
        <v>2745105775</v>
      </c>
      <c r="I39" s="59">
        <v>2745105775</v>
      </c>
      <c r="J39" s="59">
        <v>2741224014</v>
      </c>
      <c r="K39" s="59">
        <v>2662286710</v>
      </c>
      <c r="L39" s="59">
        <v>2691999627</v>
      </c>
      <c r="M39" s="59">
        <v>2691999627</v>
      </c>
      <c r="N39" s="59">
        <v>0</v>
      </c>
      <c r="O39" s="59">
        <v>2689676576</v>
      </c>
      <c r="P39" s="59">
        <v>2759754475</v>
      </c>
      <c r="Q39" s="59">
        <v>2759754475</v>
      </c>
      <c r="R39" s="59">
        <v>0</v>
      </c>
      <c r="S39" s="59">
        <v>0</v>
      </c>
      <c r="T39" s="59">
        <v>0</v>
      </c>
      <c r="U39" s="59">
        <v>0</v>
      </c>
      <c r="V39" s="59">
        <v>2759754475</v>
      </c>
      <c r="W39" s="59">
        <v>2081642</v>
      </c>
      <c r="X39" s="59">
        <v>2757672833</v>
      </c>
      <c r="Y39" s="60">
        <v>132475.85</v>
      </c>
      <c r="Z39" s="61">
        <v>2775523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231193019</v>
      </c>
      <c r="C42" s="18">
        <v>0</v>
      </c>
      <c r="D42" s="58">
        <v>32086064</v>
      </c>
      <c r="E42" s="59">
        <v>20074977</v>
      </c>
      <c r="F42" s="59">
        <v>-22260084</v>
      </c>
      <c r="G42" s="59">
        <v>94941563</v>
      </c>
      <c r="H42" s="59">
        <v>33830776</v>
      </c>
      <c r="I42" s="59">
        <v>106512255</v>
      </c>
      <c r="J42" s="59">
        <v>-15054866</v>
      </c>
      <c r="K42" s="59">
        <v>-17881091</v>
      </c>
      <c r="L42" s="59">
        <v>36640349</v>
      </c>
      <c r="M42" s="59">
        <v>3704392</v>
      </c>
      <c r="N42" s="59">
        <v>7104735</v>
      </c>
      <c r="O42" s="59">
        <v>-5325097</v>
      </c>
      <c r="P42" s="59">
        <v>72046535</v>
      </c>
      <c r="Q42" s="59">
        <v>73826173</v>
      </c>
      <c r="R42" s="59">
        <v>0</v>
      </c>
      <c r="S42" s="59">
        <v>0</v>
      </c>
      <c r="T42" s="59">
        <v>0</v>
      </c>
      <c r="U42" s="59">
        <v>0</v>
      </c>
      <c r="V42" s="59">
        <v>184042820</v>
      </c>
      <c r="W42" s="59">
        <v>147394758</v>
      </c>
      <c r="X42" s="59">
        <v>36648062</v>
      </c>
      <c r="Y42" s="60">
        <v>24.86</v>
      </c>
      <c r="Z42" s="61">
        <v>20074977</v>
      </c>
    </row>
    <row r="43" spans="1:26" ht="13.5">
      <c r="A43" s="57" t="s">
        <v>59</v>
      </c>
      <c r="B43" s="18">
        <v>-103986905</v>
      </c>
      <c r="C43" s="18">
        <v>0</v>
      </c>
      <c r="D43" s="58">
        <v>-124298601</v>
      </c>
      <c r="E43" s="59">
        <v>-227707670</v>
      </c>
      <c r="F43" s="59">
        <v>-23324849</v>
      </c>
      <c r="G43" s="59">
        <v>-1900925</v>
      </c>
      <c r="H43" s="59">
        <v>-7046897</v>
      </c>
      <c r="I43" s="59">
        <v>-32272671</v>
      </c>
      <c r="J43" s="59">
        <v>-6678636</v>
      </c>
      <c r="K43" s="59">
        <v>-11426828</v>
      </c>
      <c r="L43" s="59">
        <v>-14229496</v>
      </c>
      <c r="M43" s="59">
        <v>-32334960</v>
      </c>
      <c r="N43" s="59">
        <v>-2487599</v>
      </c>
      <c r="O43" s="59">
        <v>-16354656</v>
      </c>
      <c r="P43" s="59">
        <v>-2847646</v>
      </c>
      <c r="Q43" s="59">
        <v>-21689901</v>
      </c>
      <c r="R43" s="59">
        <v>0</v>
      </c>
      <c r="S43" s="59">
        <v>0</v>
      </c>
      <c r="T43" s="59">
        <v>0</v>
      </c>
      <c r="U43" s="59">
        <v>0</v>
      </c>
      <c r="V43" s="59">
        <v>-86297532</v>
      </c>
      <c r="W43" s="59">
        <v>-119731832</v>
      </c>
      <c r="X43" s="59">
        <v>33434300</v>
      </c>
      <c r="Y43" s="60">
        <v>-27.92</v>
      </c>
      <c r="Z43" s="61">
        <v>-227707670</v>
      </c>
    </row>
    <row r="44" spans="1:26" ht="13.5">
      <c r="A44" s="57" t="s">
        <v>60</v>
      </c>
      <c r="B44" s="18">
        <v>-5551680</v>
      </c>
      <c r="C44" s="18">
        <v>0</v>
      </c>
      <c r="D44" s="58">
        <v>-4887532</v>
      </c>
      <c r="E44" s="59">
        <v>-3655914</v>
      </c>
      <c r="F44" s="59">
        <v>0</v>
      </c>
      <c r="G44" s="59">
        <v>0</v>
      </c>
      <c r="H44" s="59">
        <v>-1761115</v>
      </c>
      <c r="I44" s="59">
        <v>-1761115</v>
      </c>
      <c r="J44" s="59">
        <v>0</v>
      </c>
      <c r="K44" s="59">
        <v>0</v>
      </c>
      <c r="L44" s="59">
        <v>-859342</v>
      </c>
      <c r="M44" s="59">
        <v>-859342</v>
      </c>
      <c r="N44" s="59">
        <v>0</v>
      </c>
      <c r="O44" s="59">
        <v>0</v>
      </c>
      <c r="P44" s="59">
        <v>-941823</v>
      </c>
      <c r="Q44" s="59">
        <v>-941823</v>
      </c>
      <c r="R44" s="59">
        <v>0</v>
      </c>
      <c r="S44" s="59">
        <v>0</v>
      </c>
      <c r="T44" s="59">
        <v>0</v>
      </c>
      <c r="U44" s="59">
        <v>0</v>
      </c>
      <c r="V44" s="59">
        <v>-3562280</v>
      </c>
      <c r="W44" s="59">
        <v>-2796572</v>
      </c>
      <c r="X44" s="59">
        <v>-765708</v>
      </c>
      <c r="Y44" s="60">
        <v>27.38</v>
      </c>
      <c r="Z44" s="61">
        <v>-3655914</v>
      </c>
    </row>
    <row r="45" spans="1:26" ht="13.5">
      <c r="A45" s="69" t="s">
        <v>61</v>
      </c>
      <c r="B45" s="21">
        <v>206443600</v>
      </c>
      <c r="C45" s="21">
        <v>0</v>
      </c>
      <c r="D45" s="98">
        <v>-353698194</v>
      </c>
      <c r="E45" s="99">
        <v>-281075237</v>
      </c>
      <c r="F45" s="99">
        <v>160858668</v>
      </c>
      <c r="G45" s="99">
        <v>253899306</v>
      </c>
      <c r="H45" s="99">
        <v>278922070</v>
      </c>
      <c r="I45" s="99">
        <v>278922070</v>
      </c>
      <c r="J45" s="99">
        <v>257188568</v>
      </c>
      <c r="K45" s="99">
        <v>227880649</v>
      </c>
      <c r="L45" s="99">
        <v>249432160</v>
      </c>
      <c r="M45" s="99">
        <v>249432160</v>
      </c>
      <c r="N45" s="99">
        <v>254049296</v>
      </c>
      <c r="O45" s="99">
        <v>232369543</v>
      </c>
      <c r="P45" s="99">
        <v>300626609</v>
      </c>
      <c r="Q45" s="99">
        <v>300626609</v>
      </c>
      <c r="R45" s="99">
        <v>0</v>
      </c>
      <c r="S45" s="99">
        <v>0</v>
      </c>
      <c r="T45" s="99">
        <v>0</v>
      </c>
      <c r="U45" s="99">
        <v>0</v>
      </c>
      <c r="V45" s="99">
        <v>300626609</v>
      </c>
      <c r="W45" s="99">
        <v>-44920276</v>
      </c>
      <c r="X45" s="99">
        <v>345546885</v>
      </c>
      <c r="Y45" s="100">
        <v>-769.24</v>
      </c>
      <c r="Z45" s="101">
        <v>-281075237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105000326</v>
      </c>
      <c r="C49" s="51">
        <v>0</v>
      </c>
      <c r="D49" s="128">
        <v>62982841</v>
      </c>
      <c r="E49" s="53">
        <v>37650723</v>
      </c>
      <c r="F49" s="53">
        <v>0</v>
      </c>
      <c r="G49" s="53">
        <v>0</v>
      </c>
      <c r="H49" s="53">
        <v>0</v>
      </c>
      <c r="I49" s="53">
        <v>32530181</v>
      </c>
      <c r="J49" s="53">
        <v>0</v>
      </c>
      <c r="K49" s="53">
        <v>0</v>
      </c>
      <c r="L49" s="53">
        <v>0</v>
      </c>
      <c r="M49" s="53">
        <v>30411173</v>
      </c>
      <c r="N49" s="53">
        <v>0</v>
      </c>
      <c r="O49" s="53">
        <v>0</v>
      </c>
      <c r="P49" s="53">
        <v>0</v>
      </c>
      <c r="Q49" s="53">
        <v>29590806</v>
      </c>
      <c r="R49" s="53">
        <v>0</v>
      </c>
      <c r="S49" s="53">
        <v>0</v>
      </c>
      <c r="T49" s="53">
        <v>0</v>
      </c>
      <c r="U49" s="53">
        <v>0</v>
      </c>
      <c r="V49" s="53">
        <v>267590343</v>
      </c>
      <c r="W49" s="53">
        <v>814049422</v>
      </c>
      <c r="X49" s="53">
        <v>1379805815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82599122</v>
      </c>
      <c r="C51" s="51">
        <v>0</v>
      </c>
      <c r="D51" s="128">
        <v>35598898</v>
      </c>
      <c r="E51" s="53">
        <v>32969346</v>
      </c>
      <c r="F51" s="53">
        <v>0</v>
      </c>
      <c r="G51" s="53">
        <v>0</v>
      </c>
      <c r="H51" s="53">
        <v>0</v>
      </c>
      <c r="I51" s="53">
        <v>58110174</v>
      </c>
      <c r="J51" s="53">
        <v>0</v>
      </c>
      <c r="K51" s="53">
        <v>0</v>
      </c>
      <c r="L51" s="53">
        <v>0</v>
      </c>
      <c r="M51" s="53">
        <v>53763110</v>
      </c>
      <c r="N51" s="53">
        <v>0</v>
      </c>
      <c r="O51" s="53">
        <v>0</v>
      </c>
      <c r="P51" s="53">
        <v>0</v>
      </c>
      <c r="Q51" s="53">
        <v>37518886</v>
      </c>
      <c r="R51" s="53">
        <v>0</v>
      </c>
      <c r="S51" s="53">
        <v>0</v>
      </c>
      <c r="T51" s="53">
        <v>0</v>
      </c>
      <c r="U51" s="53">
        <v>0</v>
      </c>
      <c r="V51" s="53">
        <v>19889573</v>
      </c>
      <c r="W51" s="53">
        <v>5364854</v>
      </c>
      <c r="X51" s="53">
        <v>325813963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68.9411987553558</v>
      </c>
      <c r="C58" s="5">
        <f>IF(C67=0,0,+(C76/C67)*100)</f>
        <v>0</v>
      </c>
      <c r="D58" s="6">
        <f aca="true" t="shared" si="6" ref="D58:Z58">IF(D67=0,0,+(D76/D67)*100)</f>
        <v>75.033389412177</v>
      </c>
      <c r="E58" s="7">
        <f t="shared" si="6"/>
        <v>61.70260385060554</v>
      </c>
      <c r="F58" s="7">
        <f t="shared" si="6"/>
        <v>64.5013749653402</v>
      </c>
      <c r="G58" s="7">
        <f t="shared" si="6"/>
        <v>73.01257867482471</v>
      </c>
      <c r="H58" s="7">
        <f t="shared" si="6"/>
        <v>72.4486630374991</v>
      </c>
      <c r="I58" s="7">
        <f t="shared" si="6"/>
        <v>69.95020612531985</v>
      </c>
      <c r="J58" s="7">
        <f t="shared" si="6"/>
        <v>71.60845975019714</v>
      </c>
      <c r="K58" s="7">
        <f t="shared" si="6"/>
        <v>57.190967224401135</v>
      </c>
      <c r="L58" s="7">
        <f t="shared" si="6"/>
        <v>58.86405464545509</v>
      </c>
      <c r="M58" s="7">
        <f t="shared" si="6"/>
        <v>62.48951309607763</v>
      </c>
      <c r="N58" s="7">
        <f t="shared" si="6"/>
        <v>78.45601328296559</v>
      </c>
      <c r="O58" s="7">
        <f t="shared" si="6"/>
        <v>91.02863489800387</v>
      </c>
      <c r="P58" s="7">
        <f t="shared" si="6"/>
        <v>69.09892548620098</v>
      </c>
      <c r="Q58" s="7">
        <f t="shared" si="6"/>
        <v>79.0867375636361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70.36528986397121</v>
      </c>
      <c r="W58" s="7">
        <f t="shared" si="6"/>
        <v>62.400946426319926</v>
      </c>
      <c r="X58" s="7">
        <f t="shared" si="6"/>
        <v>0</v>
      </c>
      <c r="Y58" s="7">
        <f t="shared" si="6"/>
        <v>0</v>
      </c>
      <c r="Z58" s="8">
        <f t="shared" si="6"/>
        <v>61.70260385060554</v>
      </c>
    </row>
    <row r="59" spans="1:26" ht="13.5">
      <c r="A59" s="36" t="s">
        <v>31</v>
      </c>
      <c r="B59" s="9">
        <f aca="true" t="shared" si="7" ref="B59:Z66">IF(B68=0,0,+(B77/B68)*100)</f>
        <v>75.42201155368065</v>
      </c>
      <c r="C59" s="9">
        <f t="shared" si="7"/>
        <v>0</v>
      </c>
      <c r="D59" s="2">
        <f t="shared" si="7"/>
        <v>75.00000339427413</v>
      </c>
      <c r="E59" s="10">
        <f t="shared" si="7"/>
        <v>71.67066399016836</v>
      </c>
      <c r="F59" s="10">
        <f t="shared" si="7"/>
        <v>68.36296595238561</v>
      </c>
      <c r="G59" s="10">
        <f t="shared" si="7"/>
        <v>102.96132363262464</v>
      </c>
      <c r="H59" s="10">
        <f t="shared" si="7"/>
        <v>78.98273460648817</v>
      </c>
      <c r="I59" s="10">
        <f t="shared" si="7"/>
        <v>83.41181407313671</v>
      </c>
      <c r="J59" s="10">
        <f t="shared" si="7"/>
        <v>71.08344097685605</v>
      </c>
      <c r="K59" s="10">
        <f t="shared" si="7"/>
        <v>50.06215071772613</v>
      </c>
      <c r="L59" s="10">
        <f t="shared" si="7"/>
        <v>52.99307794292094</v>
      </c>
      <c r="M59" s="10">
        <f t="shared" si="7"/>
        <v>57.860097817239755</v>
      </c>
      <c r="N59" s="10">
        <f t="shared" si="7"/>
        <v>80.87031889563359</v>
      </c>
      <c r="O59" s="10">
        <f t="shared" si="7"/>
        <v>99.77355383242984</v>
      </c>
      <c r="P59" s="10">
        <f t="shared" si="7"/>
        <v>97.45196311237382</v>
      </c>
      <c r="Q59" s="10">
        <f t="shared" si="7"/>
        <v>92.34573130719525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77.53782934567873</v>
      </c>
      <c r="W59" s="10">
        <f t="shared" si="7"/>
        <v>71.08807982970701</v>
      </c>
      <c r="X59" s="10">
        <f t="shared" si="7"/>
        <v>0</v>
      </c>
      <c r="Y59" s="10">
        <f t="shared" si="7"/>
        <v>0</v>
      </c>
      <c r="Z59" s="11">
        <f t="shared" si="7"/>
        <v>71.67066399016836</v>
      </c>
    </row>
    <row r="60" spans="1:26" ht="13.5">
      <c r="A60" s="37" t="s">
        <v>32</v>
      </c>
      <c r="B60" s="12">
        <f t="shared" si="7"/>
        <v>75.42201180747755</v>
      </c>
      <c r="C60" s="12">
        <f t="shared" si="7"/>
        <v>0</v>
      </c>
      <c r="D60" s="3">
        <f t="shared" si="7"/>
        <v>75.04538086111728</v>
      </c>
      <c r="E60" s="13">
        <f t="shared" si="7"/>
        <v>65.74603892429298</v>
      </c>
      <c r="F60" s="13">
        <f t="shared" si="7"/>
        <v>71.32141892914419</v>
      </c>
      <c r="G60" s="13">
        <f t="shared" si="7"/>
        <v>74.72717621929208</v>
      </c>
      <c r="H60" s="13">
        <f t="shared" si="7"/>
        <v>80.05536965859986</v>
      </c>
      <c r="I60" s="13">
        <f t="shared" si="7"/>
        <v>75.41632390419292</v>
      </c>
      <c r="J60" s="13">
        <f t="shared" si="7"/>
        <v>80.67539518770704</v>
      </c>
      <c r="K60" s="13">
        <f t="shared" si="7"/>
        <v>65.57703839362263</v>
      </c>
      <c r="L60" s="13">
        <f t="shared" si="7"/>
        <v>70.82944748697112</v>
      </c>
      <c r="M60" s="13">
        <f t="shared" si="7"/>
        <v>72.17822682711578</v>
      </c>
      <c r="N60" s="13">
        <f t="shared" si="7"/>
        <v>89.6401753793384</v>
      </c>
      <c r="O60" s="13">
        <f t="shared" si="7"/>
        <v>104.58880598445417</v>
      </c>
      <c r="P60" s="13">
        <f t="shared" si="7"/>
        <v>72.52566322562896</v>
      </c>
      <c r="Q60" s="13">
        <f t="shared" si="7"/>
        <v>87.81381743304665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78.28823806627624</v>
      </c>
      <c r="W60" s="13">
        <f t="shared" si="7"/>
        <v>66.82640059567467</v>
      </c>
      <c r="X60" s="13">
        <f t="shared" si="7"/>
        <v>0</v>
      </c>
      <c r="Y60" s="13">
        <f t="shared" si="7"/>
        <v>0</v>
      </c>
      <c r="Z60" s="14">
        <f t="shared" si="7"/>
        <v>65.74603892429298</v>
      </c>
    </row>
    <row r="61" spans="1:26" ht="13.5">
      <c r="A61" s="38" t="s">
        <v>94</v>
      </c>
      <c r="B61" s="12">
        <f t="shared" si="7"/>
        <v>75.42201181885699</v>
      </c>
      <c r="C61" s="12">
        <f t="shared" si="7"/>
        <v>0</v>
      </c>
      <c r="D61" s="3">
        <f t="shared" si="7"/>
        <v>75.00000105965258</v>
      </c>
      <c r="E61" s="13">
        <f t="shared" si="7"/>
        <v>85.86764105724221</v>
      </c>
      <c r="F61" s="13">
        <f t="shared" si="7"/>
        <v>86.60667019117973</v>
      </c>
      <c r="G61" s="13">
        <f t="shared" si="7"/>
        <v>98.1745739527785</v>
      </c>
      <c r="H61" s="13">
        <f t="shared" si="7"/>
        <v>107.26408126007712</v>
      </c>
      <c r="I61" s="13">
        <f t="shared" si="7"/>
        <v>97.12244098472993</v>
      </c>
      <c r="J61" s="13">
        <f t="shared" si="7"/>
        <v>105.0175765540309</v>
      </c>
      <c r="K61" s="13">
        <f t="shared" si="7"/>
        <v>85.2923263552669</v>
      </c>
      <c r="L61" s="13">
        <f t="shared" si="7"/>
        <v>101.51522645256945</v>
      </c>
      <c r="M61" s="13">
        <f t="shared" si="7"/>
        <v>96.8335418067588</v>
      </c>
      <c r="N61" s="13">
        <f t="shared" si="7"/>
        <v>114.24226528281693</v>
      </c>
      <c r="O61" s="13">
        <f t="shared" si="7"/>
        <v>135.67999691296015</v>
      </c>
      <c r="P61" s="13">
        <f t="shared" si="7"/>
        <v>92.77790588713042</v>
      </c>
      <c r="Q61" s="13">
        <f t="shared" si="7"/>
        <v>112.13827366401155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101.77505257503174</v>
      </c>
      <c r="W61" s="13">
        <f t="shared" si="7"/>
        <v>87.77453655952618</v>
      </c>
      <c r="X61" s="13">
        <f t="shared" si="7"/>
        <v>0</v>
      </c>
      <c r="Y61" s="13">
        <f t="shared" si="7"/>
        <v>0</v>
      </c>
      <c r="Z61" s="14">
        <f t="shared" si="7"/>
        <v>85.86764105724221</v>
      </c>
    </row>
    <row r="62" spans="1:26" ht="13.5">
      <c r="A62" s="38" t="s">
        <v>95</v>
      </c>
      <c r="B62" s="12">
        <f t="shared" si="7"/>
        <v>75.4220116728564</v>
      </c>
      <c r="C62" s="12">
        <f t="shared" si="7"/>
        <v>0</v>
      </c>
      <c r="D62" s="3">
        <f t="shared" si="7"/>
        <v>75.0000004762348</v>
      </c>
      <c r="E62" s="13">
        <f t="shared" si="7"/>
        <v>57.713622594072135</v>
      </c>
      <c r="F62" s="13">
        <f t="shared" si="7"/>
        <v>72.33417439278695</v>
      </c>
      <c r="G62" s="13">
        <f t="shared" si="7"/>
        <v>63.558383989340605</v>
      </c>
      <c r="H62" s="13">
        <f t="shared" si="7"/>
        <v>74.52653238543205</v>
      </c>
      <c r="I62" s="13">
        <f t="shared" si="7"/>
        <v>70.79494392222885</v>
      </c>
      <c r="J62" s="13">
        <f t="shared" si="7"/>
        <v>70.63699417362153</v>
      </c>
      <c r="K62" s="13">
        <f t="shared" si="7"/>
        <v>57.38097310027271</v>
      </c>
      <c r="L62" s="13">
        <f t="shared" si="7"/>
        <v>53.31827482557979</v>
      </c>
      <c r="M62" s="13">
        <f t="shared" si="7"/>
        <v>60.823094792261045</v>
      </c>
      <c r="N62" s="13">
        <f t="shared" si="7"/>
        <v>85.52590632735071</v>
      </c>
      <c r="O62" s="13">
        <f t="shared" si="7"/>
        <v>92.96684364962682</v>
      </c>
      <c r="P62" s="13">
        <f t="shared" si="7"/>
        <v>61.62232627345065</v>
      </c>
      <c r="Q62" s="13">
        <f t="shared" si="7"/>
        <v>79.29599665233656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69.99833017992626</v>
      </c>
      <c r="W62" s="13">
        <f t="shared" si="7"/>
        <v>57.79632621301353</v>
      </c>
      <c r="X62" s="13">
        <f t="shared" si="7"/>
        <v>0</v>
      </c>
      <c r="Y62" s="13">
        <f t="shared" si="7"/>
        <v>0</v>
      </c>
      <c r="Z62" s="14">
        <f t="shared" si="7"/>
        <v>57.713622594072135</v>
      </c>
    </row>
    <row r="63" spans="1:26" ht="13.5">
      <c r="A63" s="38" t="s">
        <v>96</v>
      </c>
      <c r="B63" s="12">
        <f t="shared" si="7"/>
        <v>75.42201291318494</v>
      </c>
      <c r="C63" s="12">
        <f t="shared" si="7"/>
        <v>0</v>
      </c>
      <c r="D63" s="3">
        <f t="shared" si="7"/>
        <v>74.99999427319035</v>
      </c>
      <c r="E63" s="13">
        <f t="shared" si="7"/>
        <v>38.073655476811496</v>
      </c>
      <c r="F63" s="13">
        <f t="shared" si="7"/>
        <v>27.709898781693816</v>
      </c>
      <c r="G63" s="13">
        <f t="shared" si="7"/>
        <v>38.96533586029946</v>
      </c>
      <c r="H63" s="13">
        <f t="shared" si="7"/>
        <v>33.62213275232832</v>
      </c>
      <c r="I63" s="13">
        <f t="shared" si="7"/>
        <v>33.3222356239318</v>
      </c>
      <c r="J63" s="13">
        <f t="shared" si="7"/>
        <v>61.304351937709015</v>
      </c>
      <c r="K63" s="13">
        <f t="shared" si="7"/>
        <v>37.75591531755915</v>
      </c>
      <c r="L63" s="13">
        <f t="shared" si="7"/>
        <v>64.65417059695459</v>
      </c>
      <c r="M63" s="13">
        <f t="shared" si="7"/>
        <v>52.77183834606267</v>
      </c>
      <c r="N63" s="13">
        <f t="shared" si="7"/>
        <v>42.11910766265135</v>
      </c>
      <c r="O63" s="13">
        <f t="shared" si="7"/>
        <v>70.69978671151479</v>
      </c>
      <c r="P63" s="13">
        <f t="shared" si="7"/>
        <v>44.6927443038451</v>
      </c>
      <c r="Q63" s="13">
        <f t="shared" si="7"/>
        <v>51.66524753290187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46.094897002409475</v>
      </c>
      <c r="W63" s="13">
        <f t="shared" si="7"/>
        <v>41.273064282196025</v>
      </c>
      <c r="X63" s="13">
        <f t="shared" si="7"/>
        <v>0</v>
      </c>
      <c r="Y63" s="13">
        <f t="shared" si="7"/>
        <v>0</v>
      </c>
      <c r="Z63" s="14">
        <f t="shared" si="7"/>
        <v>38.073655476811496</v>
      </c>
    </row>
    <row r="64" spans="1:26" ht="13.5">
      <c r="A64" s="38" t="s">
        <v>97</v>
      </c>
      <c r="B64" s="12">
        <f t="shared" si="7"/>
        <v>75.42201088994067</v>
      </c>
      <c r="C64" s="12">
        <f t="shared" si="7"/>
        <v>0</v>
      </c>
      <c r="D64" s="3">
        <f t="shared" si="7"/>
        <v>74.99999210206586</v>
      </c>
      <c r="E64" s="13">
        <f t="shared" si="7"/>
        <v>41.20464917835384</v>
      </c>
      <c r="F64" s="13">
        <f t="shared" si="7"/>
        <v>31.72411508522459</v>
      </c>
      <c r="G64" s="13">
        <f t="shared" si="7"/>
        <v>35.92449672572085</v>
      </c>
      <c r="H64" s="13">
        <f t="shared" si="7"/>
        <v>34.57246752019758</v>
      </c>
      <c r="I64" s="13">
        <f t="shared" si="7"/>
        <v>34.06961273179259</v>
      </c>
      <c r="J64" s="13">
        <f t="shared" si="7"/>
        <v>41.775356005765794</v>
      </c>
      <c r="K64" s="13">
        <f t="shared" si="7"/>
        <v>53.30407566968485</v>
      </c>
      <c r="L64" s="13">
        <f t="shared" si="7"/>
        <v>32.587846618468014</v>
      </c>
      <c r="M64" s="13">
        <f t="shared" si="7"/>
        <v>42.55374970037808</v>
      </c>
      <c r="N64" s="13">
        <f t="shared" si="7"/>
        <v>48.425486448225804</v>
      </c>
      <c r="O64" s="13">
        <f t="shared" si="7"/>
        <v>68.72886607796158</v>
      </c>
      <c r="P64" s="13">
        <f t="shared" si="7"/>
        <v>54.128322266706995</v>
      </c>
      <c r="Q64" s="13">
        <f t="shared" si="7"/>
        <v>56.92026033875977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44.44175813389602</v>
      </c>
      <c r="W64" s="13">
        <f t="shared" si="7"/>
        <v>41.84322887861144</v>
      </c>
      <c r="X64" s="13">
        <f t="shared" si="7"/>
        <v>0</v>
      </c>
      <c r="Y64" s="13">
        <f t="shared" si="7"/>
        <v>0</v>
      </c>
      <c r="Z64" s="14">
        <f t="shared" si="7"/>
        <v>41.20464917835384</v>
      </c>
    </row>
    <row r="65" spans="1:26" ht="13.5">
      <c r="A65" s="38" t="s">
        <v>98</v>
      </c>
      <c r="B65" s="12">
        <f t="shared" si="7"/>
        <v>75.42204623990777</v>
      </c>
      <c r="C65" s="12">
        <f t="shared" si="7"/>
        <v>0</v>
      </c>
      <c r="D65" s="3">
        <f t="shared" si="7"/>
        <v>99.99992330117863</v>
      </c>
      <c r="E65" s="13">
        <f t="shared" si="7"/>
        <v>0</v>
      </c>
      <c r="F65" s="13">
        <f t="shared" si="7"/>
        <v>293.4096443766405</v>
      </c>
      <c r="G65" s="13">
        <f t="shared" si="7"/>
        <v>0</v>
      </c>
      <c r="H65" s="13">
        <f t="shared" si="7"/>
        <v>100</v>
      </c>
      <c r="I65" s="13">
        <f t="shared" si="7"/>
        <v>131.6098153964632</v>
      </c>
      <c r="J65" s="13">
        <f t="shared" si="7"/>
        <v>322.0068731244986</v>
      </c>
      <c r="K65" s="13">
        <f t="shared" si="7"/>
        <v>87.4856681389019</v>
      </c>
      <c r="L65" s="13">
        <f t="shared" si="7"/>
        <v>79.28571428571428</v>
      </c>
      <c r="M65" s="13">
        <f t="shared" si="7"/>
        <v>161.99187655498017</v>
      </c>
      <c r="N65" s="13">
        <f t="shared" si="7"/>
        <v>335.0521711136781</v>
      </c>
      <c r="O65" s="13">
        <f t="shared" si="7"/>
        <v>100</v>
      </c>
      <c r="P65" s="13">
        <f t="shared" si="7"/>
        <v>0</v>
      </c>
      <c r="Q65" s="13">
        <f t="shared" si="7"/>
        <v>218.36382448160282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164.73294726395005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74.99936754925336</v>
      </c>
      <c r="E66" s="16">
        <f t="shared" si="7"/>
        <v>3.1480612372945167</v>
      </c>
      <c r="F66" s="16">
        <f t="shared" si="7"/>
        <v>2.7938718244357967</v>
      </c>
      <c r="G66" s="16">
        <f t="shared" si="7"/>
        <v>4.012773431613283</v>
      </c>
      <c r="H66" s="16">
        <f t="shared" si="7"/>
        <v>3.7821314364878615</v>
      </c>
      <c r="I66" s="16">
        <f t="shared" si="7"/>
        <v>3.5477706649954115</v>
      </c>
      <c r="J66" s="16">
        <f t="shared" si="7"/>
        <v>4.286208836076232</v>
      </c>
      <c r="K66" s="16">
        <f t="shared" si="7"/>
        <v>3.260470625924894</v>
      </c>
      <c r="L66" s="16">
        <f t="shared" si="7"/>
        <v>1.8008602418651039</v>
      </c>
      <c r="M66" s="16">
        <f t="shared" si="7"/>
        <v>3.0594442898051843</v>
      </c>
      <c r="N66" s="16">
        <f t="shared" si="7"/>
        <v>1.874231222501182</v>
      </c>
      <c r="O66" s="16">
        <f t="shared" si="7"/>
        <v>2.0808409281976985</v>
      </c>
      <c r="P66" s="16">
        <f t="shared" si="7"/>
        <v>2.1192519269496097</v>
      </c>
      <c r="Q66" s="16">
        <f t="shared" si="7"/>
        <v>2.0219819881189585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2.8537314814134676</v>
      </c>
      <c r="W66" s="16">
        <f t="shared" si="7"/>
        <v>3.2446214035029777</v>
      </c>
      <c r="X66" s="16">
        <f t="shared" si="7"/>
        <v>0</v>
      </c>
      <c r="Y66" s="16">
        <f t="shared" si="7"/>
        <v>0</v>
      </c>
      <c r="Z66" s="17">
        <f t="shared" si="7"/>
        <v>3.1480612372945167</v>
      </c>
    </row>
    <row r="67" spans="1:26" ht="13.5" hidden="1">
      <c r="A67" s="40" t="s">
        <v>100</v>
      </c>
      <c r="B67" s="23">
        <v>854490297</v>
      </c>
      <c r="C67" s="23"/>
      <c r="D67" s="24">
        <v>974702694</v>
      </c>
      <c r="E67" s="25">
        <v>974702694</v>
      </c>
      <c r="F67" s="25">
        <v>74300782</v>
      </c>
      <c r="G67" s="25">
        <v>70344294</v>
      </c>
      <c r="H67" s="25">
        <v>75819591</v>
      </c>
      <c r="I67" s="25">
        <v>220464667</v>
      </c>
      <c r="J67" s="25">
        <v>73442074</v>
      </c>
      <c r="K67" s="25">
        <v>80116858</v>
      </c>
      <c r="L67" s="25">
        <v>67636000</v>
      </c>
      <c r="M67" s="25">
        <v>221194932</v>
      </c>
      <c r="N67" s="25">
        <v>74161752</v>
      </c>
      <c r="O67" s="25">
        <v>64109151</v>
      </c>
      <c r="P67" s="25">
        <v>71968643</v>
      </c>
      <c r="Q67" s="25">
        <v>210239546</v>
      </c>
      <c r="R67" s="25"/>
      <c r="S67" s="25"/>
      <c r="T67" s="25"/>
      <c r="U67" s="25"/>
      <c r="V67" s="25">
        <v>651899145</v>
      </c>
      <c r="W67" s="25">
        <v>731027007</v>
      </c>
      <c r="X67" s="25"/>
      <c r="Y67" s="24"/>
      <c r="Z67" s="26">
        <v>974702694</v>
      </c>
    </row>
    <row r="68" spans="1:26" ht="13.5" hidden="1">
      <c r="A68" s="36" t="s">
        <v>31</v>
      </c>
      <c r="B68" s="18">
        <v>161529997</v>
      </c>
      <c r="C68" s="18"/>
      <c r="D68" s="19">
        <v>176768280</v>
      </c>
      <c r="E68" s="20">
        <v>176768280</v>
      </c>
      <c r="F68" s="20">
        <v>14061925</v>
      </c>
      <c r="G68" s="20">
        <v>13993067</v>
      </c>
      <c r="H68" s="20">
        <v>13985259</v>
      </c>
      <c r="I68" s="20">
        <v>42040251</v>
      </c>
      <c r="J68" s="20">
        <v>13451808</v>
      </c>
      <c r="K68" s="20">
        <v>13866292</v>
      </c>
      <c r="L68" s="20">
        <v>14331000</v>
      </c>
      <c r="M68" s="20">
        <v>41649100</v>
      </c>
      <c r="N68" s="20">
        <v>13803607</v>
      </c>
      <c r="O68" s="20">
        <v>13538317</v>
      </c>
      <c r="P68" s="20">
        <v>11327701</v>
      </c>
      <c r="Q68" s="20">
        <v>38669625</v>
      </c>
      <c r="R68" s="20"/>
      <c r="S68" s="20"/>
      <c r="T68" s="20"/>
      <c r="U68" s="20"/>
      <c r="V68" s="20">
        <v>122358976</v>
      </c>
      <c r="W68" s="20">
        <v>132576210</v>
      </c>
      <c r="X68" s="20"/>
      <c r="Y68" s="19"/>
      <c r="Z68" s="22">
        <v>176768280</v>
      </c>
    </row>
    <row r="69" spans="1:26" ht="13.5" hidden="1">
      <c r="A69" s="37" t="s">
        <v>32</v>
      </c>
      <c r="B69" s="18">
        <v>619536220</v>
      </c>
      <c r="C69" s="18"/>
      <c r="D69" s="19">
        <v>718244414</v>
      </c>
      <c r="E69" s="20">
        <v>718244414</v>
      </c>
      <c r="F69" s="20">
        <v>53451323</v>
      </c>
      <c r="G69" s="20">
        <v>49058590</v>
      </c>
      <c r="H69" s="20">
        <v>54469543</v>
      </c>
      <c r="I69" s="20">
        <v>156979456</v>
      </c>
      <c r="J69" s="20">
        <v>52962237</v>
      </c>
      <c r="K69" s="20">
        <v>58921348</v>
      </c>
      <c r="L69" s="20">
        <v>45284000</v>
      </c>
      <c r="M69" s="20">
        <v>157167585</v>
      </c>
      <c r="N69" s="20">
        <v>52286889</v>
      </c>
      <c r="O69" s="20">
        <v>42726169</v>
      </c>
      <c r="P69" s="20">
        <v>53127772</v>
      </c>
      <c r="Q69" s="20">
        <v>148140830</v>
      </c>
      <c r="R69" s="20"/>
      <c r="S69" s="20"/>
      <c r="T69" s="20"/>
      <c r="U69" s="20"/>
      <c r="V69" s="20">
        <v>462287871</v>
      </c>
      <c r="W69" s="20">
        <v>538683300</v>
      </c>
      <c r="X69" s="20"/>
      <c r="Y69" s="19"/>
      <c r="Z69" s="22">
        <v>718244414</v>
      </c>
    </row>
    <row r="70" spans="1:26" ht="13.5" hidden="1">
      <c r="A70" s="38" t="s">
        <v>94</v>
      </c>
      <c r="B70" s="18">
        <v>261751200</v>
      </c>
      <c r="C70" s="18"/>
      <c r="D70" s="19">
        <v>283111660</v>
      </c>
      <c r="E70" s="20">
        <v>283111660</v>
      </c>
      <c r="F70" s="20">
        <v>22569548</v>
      </c>
      <c r="G70" s="20">
        <v>23017695</v>
      </c>
      <c r="H70" s="20">
        <v>21014206</v>
      </c>
      <c r="I70" s="20">
        <v>66601449</v>
      </c>
      <c r="J70" s="20">
        <v>20321105</v>
      </c>
      <c r="K70" s="20">
        <v>21660346</v>
      </c>
      <c r="L70" s="20">
        <v>17873500</v>
      </c>
      <c r="M70" s="20">
        <v>59854951</v>
      </c>
      <c r="N70" s="20">
        <v>19873545</v>
      </c>
      <c r="O70" s="20">
        <v>16429979</v>
      </c>
      <c r="P70" s="20">
        <v>22138205</v>
      </c>
      <c r="Q70" s="20">
        <v>58441729</v>
      </c>
      <c r="R70" s="20"/>
      <c r="S70" s="20"/>
      <c r="T70" s="20"/>
      <c r="U70" s="20"/>
      <c r="V70" s="20">
        <v>184898129</v>
      </c>
      <c r="W70" s="20">
        <v>212333742</v>
      </c>
      <c r="X70" s="20"/>
      <c r="Y70" s="19"/>
      <c r="Z70" s="22">
        <v>283111660</v>
      </c>
    </row>
    <row r="71" spans="1:26" ht="13.5" hidden="1">
      <c r="A71" s="38" t="s">
        <v>95</v>
      </c>
      <c r="B71" s="18">
        <v>258526439</v>
      </c>
      <c r="C71" s="18"/>
      <c r="D71" s="19">
        <v>314970686</v>
      </c>
      <c r="E71" s="20">
        <v>314970686</v>
      </c>
      <c r="F71" s="20">
        <v>21330240</v>
      </c>
      <c r="G71" s="20">
        <v>16760434</v>
      </c>
      <c r="H71" s="20">
        <v>23704578</v>
      </c>
      <c r="I71" s="20">
        <v>61795252</v>
      </c>
      <c r="J71" s="20">
        <v>23155722</v>
      </c>
      <c r="K71" s="20">
        <v>26487815</v>
      </c>
      <c r="L71" s="20">
        <v>18131500</v>
      </c>
      <c r="M71" s="20">
        <v>67775037</v>
      </c>
      <c r="N71" s="20">
        <v>22715937</v>
      </c>
      <c r="O71" s="20">
        <v>17403182</v>
      </c>
      <c r="P71" s="20">
        <v>21468912</v>
      </c>
      <c r="Q71" s="20">
        <v>61588031</v>
      </c>
      <c r="R71" s="20"/>
      <c r="S71" s="20"/>
      <c r="T71" s="20"/>
      <c r="U71" s="20"/>
      <c r="V71" s="20">
        <v>191158320</v>
      </c>
      <c r="W71" s="20">
        <v>236228013</v>
      </c>
      <c r="X71" s="20"/>
      <c r="Y71" s="19"/>
      <c r="Z71" s="22">
        <v>314970686</v>
      </c>
    </row>
    <row r="72" spans="1:26" ht="13.5" hidden="1">
      <c r="A72" s="38" t="s">
        <v>96</v>
      </c>
      <c r="B72" s="18">
        <v>39042111</v>
      </c>
      <c r="C72" s="18"/>
      <c r="D72" s="19">
        <v>52385188</v>
      </c>
      <c r="E72" s="20">
        <v>52385188</v>
      </c>
      <c r="F72" s="20">
        <v>3982086</v>
      </c>
      <c r="G72" s="20">
        <v>3735705</v>
      </c>
      <c r="H72" s="20">
        <v>4227617</v>
      </c>
      <c r="I72" s="20">
        <v>11945408</v>
      </c>
      <c r="J72" s="20">
        <v>4018302</v>
      </c>
      <c r="K72" s="20">
        <v>5219500</v>
      </c>
      <c r="L72" s="20">
        <v>3710500</v>
      </c>
      <c r="M72" s="20">
        <v>12948302</v>
      </c>
      <c r="N72" s="20">
        <v>4133504</v>
      </c>
      <c r="O72" s="20">
        <v>3591380</v>
      </c>
      <c r="P72" s="20">
        <v>4145033</v>
      </c>
      <c r="Q72" s="20">
        <v>11869917</v>
      </c>
      <c r="R72" s="20"/>
      <c r="S72" s="20"/>
      <c r="T72" s="20"/>
      <c r="U72" s="20"/>
      <c r="V72" s="20">
        <v>36763627</v>
      </c>
      <c r="W72" s="20">
        <v>39288888</v>
      </c>
      <c r="X72" s="20"/>
      <c r="Y72" s="19"/>
      <c r="Z72" s="22">
        <v>52385188</v>
      </c>
    </row>
    <row r="73" spans="1:26" ht="13.5" hidden="1">
      <c r="A73" s="38" t="s">
        <v>97</v>
      </c>
      <c r="B73" s="18">
        <v>58974426</v>
      </c>
      <c r="C73" s="18"/>
      <c r="D73" s="19">
        <v>66473079</v>
      </c>
      <c r="E73" s="20">
        <v>66473079</v>
      </c>
      <c r="F73" s="20">
        <v>5463916</v>
      </c>
      <c r="G73" s="20">
        <v>5439976</v>
      </c>
      <c r="H73" s="20">
        <v>5419214</v>
      </c>
      <c r="I73" s="20">
        <v>16323106</v>
      </c>
      <c r="J73" s="20">
        <v>5366135</v>
      </c>
      <c r="K73" s="20">
        <v>5453386</v>
      </c>
      <c r="L73" s="20">
        <v>5463500</v>
      </c>
      <c r="M73" s="20">
        <v>16283021</v>
      </c>
      <c r="N73" s="20">
        <v>5458289</v>
      </c>
      <c r="O73" s="20">
        <v>5197509</v>
      </c>
      <c r="P73" s="20">
        <v>5375622</v>
      </c>
      <c r="Q73" s="20">
        <v>16031420</v>
      </c>
      <c r="R73" s="20"/>
      <c r="S73" s="20"/>
      <c r="T73" s="20"/>
      <c r="U73" s="20"/>
      <c r="V73" s="20">
        <v>48637547</v>
      </c>
      <c r="W73" s="20">
        <v>49854807</v>
      </c>
      <c r="X73" s="20"/>
      <c r="Y73" s="19"/>
      <c r="Z73" s="22">
        <v>66473079</v>
      </c>
    </row>
    <row r="74" spans="1:26" ht="13.5" hidden="1">
      <c r="A74" s="38" t="s">
        <v>98</v>
      </c>
      <c r="B74" s="18">
        <v>1242044</v>
      </c>
      <c r="C74" s="18"/>
      <c r="D74" s="19">
        <v>1303801</v>
      </c>
      <c r="E74" s="20">
        <v>1303801</v>
      </c>
      <c r="F74" s="20">
        <v>105533</v>
      </c>
      <c r="G74" s="20">
        <v>104780</v>
      </c>
      <c r="H74" s="20">
        <v>103928</v>
      </c>
      <c r="I74" s="20">
        <v>314241</v>
      </c>
      <c r="J74" s="20">
        <v>100973</v>
      </c>
      <c r="K74" s="20">
        <v>100301</v>
      </c>
      <c r="L74" s="20">
        <v>105000</v>
      </c>
      <c r="M74" s="20">
        <v>306274</v>
      </c>
      <c r="N74" s="20">
        <v>105614</v>
      </c>
      <c r="O74" s="20">
        <v>104119</v>
      </c>
      <c r="P74" s="20"/>
      <c r="Q74" s="20">
        <v>209733</v>
      </c>
      <c r="R74" s="20"/>
      <c r="S74" s="20"/>
      <c r="T74" s="20"/>
      <c r="U74" s="20"/>
      <c r="V74" s="20">
        <v>830248</v>
      </c>
      <c r="W74" s="20">
        <v>977850</v>
      </c>
      <c r="X74" s="20"/>
      <c r="Y74" s="19"/>
      <c r="Z74" s="22">
        <v>1303801</v>
      </c>
    </row>
    <row r="75" spans="1:26" ht="13.5" hidden="1">
      <c r="A75" s="39" t="s">
        <v>99</v>
      </c>
      <c r="B75" s="27">
        <v>73424080</v>
      </c>
      <c r="C75" s="27"/>
      <c r="D75" s="28">
        <v>79690000</v>
      </c>
      <c r="E75" s="29">
        <v>79690000</v>
      </c>
      <c r="F75" s="29">
        <v>6787534</v>
      </c>
      <c r="G75" s="29">
        <v>7292637</v>
      </c>
      <c r="H75" s="29">
        <v>7364789</v>
      </c>
      <c r="I75" s="29">
        <v>21444960</v>
      </c>
      <c r="J75" s="29">
        <v>7028029</v>
      </c>
      <c r="K75" s="29">
        <v>7329218</v>
      </c>
      <c r="L75" s="29">
        <v>8021000</v>
      </c>
      <c r="M75" s="29">
        <v>22378247</v>
      </c>
      <c r="N75" s="29">
        <v>8071256</v>
      </c>
      <c r="O75" s="29">
        <v>7844665</v>
      </c>
      <c r="P75" s="29">
        <v>7513170</v>
      </c>
      <c r="Q75" s="29">
        <v>23429091</v>
      </c>
      <c r="R75" s="29"/>
      <c r="S75" s="29"/>
      <c r="T75" s="29"/>
      <c r="U75" s="29"/>
      <c r="V75" s="29">
        <v>67252298</v>
      </c>
      <c r="W75" s="29">
        <v>59767497</v>
      </c>
      <c r="X75" s="29"/>
      <c r="Y75" s="28"/>
      <c r="Z75" s="30">
        <v>79690000</v>
      </c>
    </row>
    <row r="76" spans="1:26" ht="13.5" hidden="1">
      <c r="A76" s="41" t="s">
        <v>101</v>
      </c>
      <c r="B76" s="31">
        <v>589095854</v>
      </c>
      <c r="C76" s="31"/>
      <c r="D76" s="32">
        <v>731352468</v>
      </c>
      <c r="E76" s="33">
        <v>601416942</v>
      </c>
      <c r="F76" s="33">
        <v>47925026</v>
      </c>
      <c r="G76" s="33">
        <v>51360183</v>
      </c>
      <c r="H76" s="33">
        <v>54930280</v>
      </c>
      <c r="I76" s="33">
        <v>154215489</v>
      </c>
      <c r="J76" s="33">
        <v>52590738</v>
      </c>
      <c r="K76" s="33">
        <v>45819606</v>
      </c>
      <c r="L76" s="33">
        <v>39813292</v>
      </c>
      <c r="M76" s="33">
        <v>138223636</v>
      </c>
      <c r="N76" s="33">
        <v>58184354</v>
      </c>
      <c r="O76" s="33">
        <v>58357685</v>
      </c>
      <c r="P76" s="33">
        <v>49729559</v>
      </c>
      <c r="Q76" s="33">
        <v>166271598</v>
      </c>
      <c r="R76" s="33"/>
      <c r="S76" s="33"/>
      <c r="T76" s="33"/>
      <c r="U76" s="33"/>
      <c r="V76" s="33">
        <v>458710723</v>
      </c>
      <c r="W76" s="33">
        <v>456167771</v>
      </c>
      <c r="X76" s="33"/>
      <c r="Y76" s="32"/>
      <c r="Z76" s="34">
        <v>601416942</v>
      </c>
    </row>
    <row r="77" spans="1:26" ht="13.5" hidden="1">
      <c r="A77" s="36" t="s">
        <v>31</v>
      </c>
      <c r="B77" s="18">
        <v>121829173</v>
      </c>
      <c r="C77" s="18"/>
      <c r="D77" s="19">
        <v>132576216</v>
      </c>
      <c r="E77" s="20">
        <v>126691000</v>
      </c>
      <c r="F77" s="20">
        <v>9613149</v>
      </c>
      <c r="G77" s="20">
        <v>14407447</v>
      </c>
      <c r="H77" s="20">
        <v>11045940</v>
      </c>
      <c r="I77" s="20">
        <v>35066536</v>
      </c>
      <c r="J77" s="20">
        <v>9562008</v>
      </c>
      <c r="K77" s="20">
        <v>6941764</v>
      </c>
      <c r="L77" s="20">
        <v>7594438</v>
      </c>
      <c r="M77" s="20">
        <v>24098210</v>
      </c>
      <c r="N77" s="20">
        <v>11163021</v>
      </c>
      <c r="O77" s="20">
        <v>13507660</v>
      </c>
      <c r="P77" s="20">
        <v>11039067</v>
      </c>
      <c r="Q77" s="20">
        <v>35709748</v>
      </c>
      <c r="R77" s="20"/>
      <c r="S77" s="20"/>
      <c r="T77" s="20"/>
      <c r="U77" s="20"/>
      <c r="V77" s="20">
        <v>94874494</v>
      </c>
      <c r="W77" s="20">
        <v>94245882</v>
      </c>
      <c r="X77" s="20"/>
      <c r="Y77" s="19"/>
      <c r="Z77" s="22">
        <v>126691000</v>
      </c>
    </row>
    <row r="78" spans="1:26" ht="13.5" hidden="1">
      <c r="A78" s="37" t="s">
        <v>32</v>
      </c>
      <c r="B78" s="18">
        <v>467266681</v>
      </c>
      <c r="C78" s="18"/>
      <c r="D78" s="19">
        <v>539009256</v>
      </c>
      <c r="E78" s="20">
        <v>472217252</v>
      </c>
      <c r="F78" s="20">
        <v>38122242</v>
      </c>
      <c r="G78" s="20">
        <v>36660099</v>
      </c>
      <c r="H78" s="20">
        <v>43605794</v>
      </c>
      <c r="I78" s="20">
        <v>118388135</v>
      </c>
      <c r="J78" s="20">
        <v>42727494</v>
      </c>
      <c r="K78" s="20">
        <v>38638875</v>
      </c>
      <c r="L78" s="20">
        <v>32074407</v>
      </c>
      <c r="M78" s="20">
        <v>113440776</v>
      </c>
      <c r="N78" s="20">
        <v>46870059</v>
      </c>
      <c r="O78" s="20">
        <v>44686790</v>
      </c>
      <c r="P78" s="20">
        <v>38531269</v>
      </c>
      <c r="Q78" s="20">
        <v>130088118</v>
      </c>
      <c r="R78" s="20"/>
      <c r="S78" s="20"/>
      <c r="T78" s="20"/>
      <c r="U78" s="20"/>
      <c r="V78" s="20">
        <v>361917029</v>
      </c>
      <c r="W78" s="20">
        <v>359982660</v>
      </c>
      <c r="X78" s="20"/>
      <c r="Y78" s="19"/>
      <c r="Z78" s="22">
        <v>472217252</v>
      </c>
    </row>
    <row r="79" spans="1:26" ht="13.5" hidden="1">
      <c r="A79" s="38" t="s">
        <v>94</v>
      </c>
      <c r="B79" s="18">
        <v>197418021</v>
      </c>
      <c r="C79" s="18"/>
      <c r="D79" s="19">
        <v>212333748</v>
      </c>
      <c r="E79" s="20">
        <v>243101304</v>
      </c>
      <c r="F79" s="20">
        <v>19546734</v>
      </c>
      <c r="G79" s="20">
        <v>22597524</v>
      </c>
      <c r="H79" s="20">
        <v>22540695</v>
      </c>
      <c r="I79" s="20">
        <v>64684953</v>
      </c>
      <c r="J79" s="20">
        <v>21340732</v>
      </c>
      <c r="K79" s="20">
        <v>18474613</v>
      </c>
      <c r="L79" s="20">
        <v>18144324</v>
      </c>
      <c r="M79" s="20">
        <v>57959669</v>
      </c>
      <c r="N79" s="20">
        <v>22703988</v>
      </c>
      <c r="O79" s="20">
        <v>22292195</v>
      </c>
      <c r="P79" s="20">
        <v>20539363</v>
      </c>
      <c r="Q79" s="20">
        <v>65535546</v>
      </c>
      <c r="R79" s="20"/>
      <c r="S79" s="20"/>
      <c r="T79" s="20"/>
      <c r="U79" s="20"/>
      <c r="V79" s="20">
        <v>188180168</v>
      </c>
      <c r="W79" s="20">
        <v>186374958</v>
      </c>
      <c r="X79" s="20"/>
      <c r="Y79" s="19"/>
      <c r="Z79" s="22">
        <v>243101304</v>
      </c>
    </row>
    <row r="80" spans="1:26" ht="13.5" hidden="1">
      <c r="A80" s="38" t="s">
        <v>95</v>
      </c>
      <c r="B80" s="18">
        <v>194985841</v>
      </c>
      <c r="C80" s="18"/>
      <c r="D80" s="19">
        <v>236228016</v>
      </c>
      <c r="E80" s="20">
        <v>181780993</v>
      </c>
      <c r="F80" s="20">
        <v>15429053</v>
      </c>
      <c r="G80" s="20">
        <v>10652661</v>
      </c>
      <c r="H80" s="20">
        <v>17666200</v>
      </c>
      <c r="I80" s="20">
        <v>43747914</v>
      </c>
      <c r="J80" s="20">
        <v>16356506</v>
      </c>
      <c r="K80" s="20">
        <v>15198966</v>
      </c>
      <c r="L80" s="20">
        <v>9667403</v>
      </c>
      <c r="M80" s="20">
        <v>41222875</v>
      </c>
      <c r="N80" s="20">
        <v>19428011</v>
      </c>
      <c r="O80" s="20">
        <v>16179189</v>
      </c>
      <c r="P80" s="20">
        <v>13229643</v>
      </c>
      <c r="Q80" s="20">
        <v>48836843</v>
      </c>
      <c r="R80" s="20"/>
      <c r="S80" s="20"/>
      <c r="T80" s="20"/>
      <c r="U80" s="20"/>
      <c r="V80" s="20">
        <v>133807632</v>
      </c>
      <c r="W80" s="20">
        <v>136531113</v>
      </c>
      <c r="X80" s="20"/>
      <c r="Y80" s="19"/>
      <c r="Z80" s="22">
        <v>181780993</v>
      </c>
    </row>
    <row r="81" spans="1:26" ht="13.5" hidden="1">
      <c r="A81" s="38" t="s">
        <v>96</v>
      </c>
      <c r="B81" s="18">
        <v>29446346</v>
      </c>
      <c r="C81" s="18"/>
      <c r="D81" s="19">
        <v>39288888</v>
      </c>
      <c r="E81" s="20">
        <v>19944956</v>
      </c>
      <c r="F81" s="20">
        <v>1103432</v>
      </c>
      <c r="G81" s="20">
        <v>1455630</v>
      </c>
      <c r="H81" s="20">
        <v>1421415</v>
      </c>
      <c r="I81" s="20">
        <v>3980477</v>
      </c>
      <c r="J81" s="20">
        <v>2463394</v>
      </c>
      <c r="K81" s="20">
        <v>1970670</v>
      </c>
      <c r="L81" s="20">
        <v>2398993</v>
      </c>
      <c r="M81" s="20">
        <v>6833057</v>
      </c>
      <c r="N81" s="20">
        <v>1740995</v>
      </c>
      <c r="O81" s="20">
        <v>2539098</v>
      </c>
      <c r="P81" s="20">
        <v>1852529</v>
      </c>
      <c r="Q81" s="20">
        <v>6132622</v>
      </c>
      <c r="R81" s="20"/>
      <c r="S81" s="20"/>
      <c r="T81" s="20"/>
      <c r="U81" s="20"/>
      <c r="V81" s="20">
        <v>16946156</v>
      </c>
      <c r="W81" s="20">
        <v>16215728</v>
      </c>
      <c r="X81" s="20"/>
      <c r="Y81" s="19"/>
      <c r="Z81" s="22">
        <v>19944956</v>
      </c>
    </row>
    <row r="82" spans="1:26" ht="13.5" hidden="1">
      <c r="A82" s="38" t="s">
        <v>97</v>
      </c>
      <c r="B82" s="18">
        <v>44479698</v>
      </c>
      <c r="C82" s="18"/>
      <c r="D82" s="19">
        <v>49854804</v>
      </c>
      <c r="E82" s="20">
        <v>27389999</v>
      </c>
      <c r="F82" s="20">
        <v>1733379</v>
      </c>
      <c r="G82" s="20">
        <v>1954284</v>
      </c>
      <c r="H82" s="20">
        <v>1873556</v>
      </c>
      <c r="I82" s="20">
        <v>5561219</v>
      </c>
      <c r="J82" s="20">
        <v>2241722</v>
      </c>
      <c r="K82" s="20">
        <v>2906877</v>
      </c>
      <c r="L82" s="20">
        <v>1780437</v>
      </c>
      <c r="M82" s="20">
        <v>6929036</v>
      </c>
      <c r="N82" s="20">
        <v>2643203</v>
      </c>
      <c r="O82" s="20">
        <v>3572189</v>
      </c>
      <c r="P82" s="20">
        <v>2909734</v>
      </c>
      <c r="Q82" s="20">
        <v>9125126</v>
      </c>
      <c r="R82" s="20"/>
      <c r="S82" s="20"/>
      <c r="T82" s="20"/>
      <c r="U82" s="20"/>
      <c r="V82" s="20">
        <v>21615381</v>
      </c>
      <c r="W82" s="20">
        <v>20860861</v>
      </c>
      <c r="X82" s="20"/>
      <c r="Y82" s="19"/>
      <c r="Z82" s="22">
        <v>27389999</v>
      </c>
    </row>
    <row r="83" spans="1:26" ht="13.5" hidden="1">
      <c r="A83" s="38" t="s">
        <v>98</v>
      </c>
      <c r="B83" s="18">
        <v>936775</v>
      </c>
      <c r="C83" s="18"/>
      <c r="D83" s="19">
        <v>1303800</v>
      </c>
      <c r="E83" s="20"/>
      <c r="F83" s="20">
        <v>309644</v>
      </c>
      <c r="G83" s="20"/>
      <c r="H83" s="20">
        <v>103928</v>
      </c>
      <c r="I83" s="20">
        <v>413572</v>
      </c>
      <c r="J83" s="20">
        <v>325140</v>
      </c>
      <c r="K83" s="20">
        <v>87749</v>
      </c>
      <c r="L83" s="20">
        <v>83250</v>
      </c>
      <c r="M83" s="20">
        <v>496139</v>
      </c>
      <c r="N83" s="20">
        <v>353862</v>
      </c>
      <c r="O83" s="20">
        <v>104119</v>
      </c>
      <c r="P83" s="20"/>
      <c r="Q83" s="20">
        <v>457981</v>
      </c>
      <c r="R83" s="20"/>
      <c r="S83" s="20"/>
      <c r="T83" s="20"/>
      <c r="U83" s="20"/>
      <c r="V83" s="20">
        <v>1367692</v>
      </c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>
        <v>59766996</v>
      </c>
      <c r="E84" s="29">
        <v>2508690</v>
      </c>
      <c r="F84" s="29">
        <v>189635</v>
      </c>
      <c r="G84" s="29">
        <v>292637</v>
      </c>
      <c r="H84" s="29">
        <v>278546</v>
      </c>
      <c r="I84" s="29">
        <v>760818</v>
      </c>
      <c r="J84" s="29">
        <v>301236</v>
      </c>
      <c r="K84" s="29">
        <v>238967</v>
      </c>
      <c r="L84" s="29">
        <v>144447</v>
      </c>
      <c r="M84" s="29">
        <v>684650</v>
      </c>
      <c r="N84" s="29">
        <v>151274</v>
      </c>
      <c r="O84" s="29">
        <v>163235</v>
      </c>
      <c r="P84" s="29">
        <v>159223</v>
      </c>
      <c r="Q84" s="29">
        <v>473732</v>
      </c>
      <c r="R84" s="29"/>
      <c r="S84" s="29"/>
      <c r="T84" s="29"/>
      <c r="U84" s="29"/>
      <c r="V84" s="29">
        <v>1919200</v>
      </c>
      <c r="W84" s="29">
        <v>1939229</v>
      </c>
      <c r="X84" s="29"/>
      <c r="Y84" s="28"/>
      <c r="Z84" s="30">
        <v>2508690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165070207</v>
      </c>
      <c r="C5" s="18">
        <v>0</v>
      </c>
      <c r="D5" s="58">
        <v>192777809</v>
      </c>
      <c r="E5" s="59">
        <v>220402665</v>
      </c>
      <c r="F5" s="59">
        <v>44512009</v>
      </c>
      <c r="G5" s="59">
        <v>18366000</v>
      </c>
      <c r="H5" s="59">
        <v>18319000</v>
      </c>
      <c r="I5" s="59">
        <v>81197009</v>
      </c>
      <c r="J5" s="59">
        <v>16618559</v>
      </c>
      <c r="K5" s="59">
        <v>18377053</v>
      </c>
      <c r="L5" s="59">
        <v>18355688</v>
      </c>
      <c r="M5" s="59">
        <v>53351300</v>
      </c>
      <c r="N5" s="59">
        <v>18388673</v>
      </c>
      <c r="O5" s="59">
        <v>13677796</v>
      </c>
      <c r="P5" s="59">
        <v>13676960</v>
      </c>
      <c r="Q5" s="59">
        <v>45743429</v>
      </c>
      <c r="R5" s="59">
        <v>0</v>
      </c>
      <c r="S5" s="59">
        <v>0</v>
      </c>
      <c r="T5" s="59">
        <v>0</v>
      </c>
      <c r="U5" s="59">
        <v>0</v>
      </c>
      <c r="V5" s="59">
        <v>180291738</v>
      </c>
      <c r="W5" s="59">
        <v>144583353</v>
      </c>
      <c r="X5" s="59">
        <v>35708385</v>
      </c>
      <c r="Y5" s="60">
        <v>24.7</v>
      </c>
      <c r="Z5" s="61">
        <v>220402665</v>
      </c>
    </row>
    <row r="6" spans="1:26" ht="13.5">
      <c r="A6" s="57" t="s">
        <v>32</v>
      </c>
      <c r="B6" s="18">
        <v>821304414</v>
      </c>
      <c r="C6" s="18">
        <v>0</v>
      </c>
      <c r="D6" s="58">
        <v>978542581</v>
      </c>
      <c r="E6" s="59">
        <v>1028368727</v>
      </c>
      <c r="F6" s="59">
        <v>73030948</v>
      </c>
      <c r="G6" s="59">
        <v>71732000</v>
      </c>
      <c r="H6" s="59">
        <v>73180000</v>
      </c>
      <c r="I6" s="59">
        <v>217942948</v>
      </c>
      <c r="J6" s="59">
        <v>73030571</v>
      </c>
      <c r="K6" s="59">
        <v>76722863</v>
      </c>
      <c r="L6" s="59">
        <v>74281186</v>
      </c>
      <c r="M6" s="59">
        <v>224034620</v>
      </c>
      <c r="N6" s="59">
        <v>75778401</v>
      </c>
      <c r="O6" s="59">
        <v>76052347</v>
      </c>
      <c r="P6" s="59">
        <v>70615389</v>
      </c>
      <c r="Q6" s="59">
        <v>222446137</v>
      </c>
      <c r="R6" s="59">
        <v>0</v>
      </c>
      <c r="S6" s="59">
        <v>0</v>
      </c>
      <c r="T6" s="59">
        <v>0</v>
      </c>
      <c r="U6" s="59">
        <v>0</v>
      </c>
      <c r="V6" s="59">
        <v>664423705</v>
      </c>
      <c r="W6" s="59">
        <v>659716268</v>
      </c>
      <c r="X6" s="59">
        <v>4707437</v>
      </c>
      <c r="Y6" s="60">
        <v>0.71</v>
      </c>
      <c r="Z6" s="61">
        <v>1028368727</v>
      </c>
    </row>
    <row r="7" spans="1:26" ht="13.5">
      <c r="A7" s="57" t="s">
        <v>33</v>
      </c>
      <c r="B7" s="18">
        <v>7872932</v>
      </c>
      <c r="C7" s="18">
        <v>0</v>
      </c>
      <c r="D7" s="58">
        <v>3193443</v>
      </c>
      <c r="E7" s="59">
        <v>3193443</v>
      </c>
      <c r="F7" s="59">
        <v>451358</v>
      </c>
      <c r="G7" s="59">
        <v>494000</v>
      </c>
      <c r="H7" s="59">
        <v>194000</v>
      </c>
      <c r="I7" s="59">
        <v>1139358</v>
      </c>
      <c r="J7" s="59">
        <v>58354</v>
      </c>
      <c r="K7" s="59">
        <v>0</v>
      </c>
      <c r="L7" s="59">
        <v>229089</v>
      </c>
      <c r="M7" s="59">
        <v>287443</v>
      </c>
      <c r="N7" s="59">
        <v>62397</v>
      </c>
      <c r="O7" s="59">
        <v>40082</v>
      </c>
      <c r="P7" s="59">
        <v>269826</v>
      </c>
      <c r="Q7" s="59">
        <v>372305</v>
      </c>
      <c r="R7" s="59">
        <v>0</v>
      </c>
      <c r="S7" s="59">
        <v>0</v>
      </c>
      <c r="T7" s="59">
        <v>0</v>
      </c>
      <c r="U7" s="59">
        <v>0</v>
      </c>
      <c r="V7" s="59">
        <v>1799106</v>
      </c>
      <c r="W7" s="59">
        <v>2060147</v>
      </c>
      <c r="X7" s="59">
        <v>-261041</v>
      </c>
      <c r="Y7" s="60">
        <v>-12.67</v>
      </c>
      <c r="Z7" s="61">
        <v>3193443</v>
      </c>
    </row>
    <row r="8" spans="1:26" ht="13.5">
      <c r="A8" s="57" t="s">
        <v>34</v>
      </c>
      <c r="B8" s="18">
        <v>260581295</v>
      </c>
      <c r="C8" s="18">
        <v>0</v>
      </c>
      <c r="D8" s="58">
        <v>283054771</v>
      </c>
      <c r="E8" s="59">
        <v>278454000</v>
      </c>
      <c r="F8" s="59">
        <v>112035764</v>
      </c>
      <c r="G8" s="59">
        <v>3668000</v>
      </c>
      <c r="H8" s="59">
        <v>2110000</v>
      </c>
      <c r="I8" s="59">
        <v>117813764</v>
      </c>
      <c r="J8" s="59">
        <v>5367618</v>
      </c>
      <c r="K8" s="59">
        <v>4889012</v>
      </c>
      <c r="L8" s="59">
        <v>2205515</v>
      </c>
      <c r="M8" s="59">
        <v>12462145</v>
      </c>
      <c r="N8" s="59">
        <v>2199741</v>
      </c>
      <c r="O8" s="59">
        <v>2311057</v>
      </c>
      <c r="P8" s="59">
        <v>61785081</v>
      </c>
      <c r="Q8" s="59">
        <v>66295879</v>
      </c>
      <c r="R8" s="59">
        <v>0</v>
      </c>
      <c r="S8" s="59">
        <v>0</v>
      </c>
      <c r="T8" s="59">
        <v>0</v>
      </c>
      <c r="U8" s="59">
        <v>0</v>
      </c>
      <c r="V8" s="59">
        <v>196571788</v>
      </c>
      <c r="W8" s="59">
        <v>265311999</v>
      </c>
      <c r="X8" s="59">
        <v>-68740211</v>
      </c>
      <c r="Y8" s="60">
        <v>-25.91</v>
      </c>
      <c r="Z8" s="61">
        <v>278454000</v>
      </c>
    </row>
    <row r="9" spans="1:26" ht="13.5">
      <c r="A9" s="57" t="s">
        <v>35</v>
      </c>
      <c r="B9" s="18">
        <v>68522839</v>
      </c>
      <c r="C9" s="18">
        <v>0</v>
      </c>
      <c r="D9" s="58">
        <v>97077217</v>
      </c>
      <c r="E9" s="59">
        <v>102453092</v>
      </c>
      <c r="F9" s="59">
        <v>10372156</v>
      </c>
      <c r="G9" s="59">
        <v>4049000</v>
      </c>
      <c r="H9" s="59">
        <v>5595000</v>
      </c>
      <c r="I9" s="59">
        <v>20016156</v>
      </c>
      <c r="J9" s="59">
        <v>13228403</v>
      </c>
      <c r="K9" s="59">
        <v>12412963</v>
      </c>
      <c r="L9" s="59">
        <v>12383756</v>
      </c>
      <c r="M9" s="59">
        <v>38025122</v>
      </c>
      <c r="N9" s="59">
        <v>7742861</v>
      </c>
      <c r="O9" s="59">
        <v>7069503</v>
      </c>
      <c r="P9" s="59">
        <v>6730527</v>
      </c>
      <c r="Q9" s="59">
        <v>21542891</v>
      </c>
      <c r="R9" s="59">
        <v>0</v>
      </c>
      <c r="S9" s="59">
        <v>0</v>
      </c>
      <c r="T9" s="59">
        <v>0</v>
      </c>
      <c r="U9" s="59">
        <v>0</v>
      </c>
      <c r="V9" s="59">
        <v>79584169</v>
      </c>
      <c r="W9" s="59">
        <v>65269642</v>
      </c>
      <c r="X9" s="59">
        <v>14314527</v>
      </c>
      <c r="Y9" s="60">
        <v>21.93</v>
      </c>
      <c r="Z9" s="61">
        <v>102453092</v>
      </c>
    </row>
    <row r="10" spans="1:26" ht="25.5">
      <c r="A10" s="62" t="s">
        <v>86</v>
      </c>
      <c r="B10" s="63">
        <f>SUM(B5:B9)</f>
        <v>1323351687</v>
      </c>
      <c r="C10" s="63">
        <f>SUM(C5:C9)</f>
        <v>0</v>
      </c>
      <c r="D10" s="64">
        <f aca="true" t="shared" si="0" ref="D10:Z10">SUM(D5:D9)</f>
        <v>1554645821</v>
      </c>
      <c r="E10" s="65">
        <f t="shared" si="0"/>
        <v>1632871927</v>
      </c>
      <c r="F10" s="65">
        <f t="shared" si="0"/>
        <v>240402235</v>
      </c>
      <c r="G10" s="65">
        <f t="shared" si="0"/>
        <v>98309000</v>
      </c>
      <c r="H10" s="65">
        <f t="shared" si="0"/>
        <v>99398000</v>
      </c>
      <c r="I10" s="65">
        <f t="shared" si="0"/>
        <v>438109235</v>
      </c>
      <c r="J10" s="65">
        <f t="shared" si="0"/>
        <v>108303505</v>
      </c>
      <c r="K10" s="65">
        <f t="shared" si="0"/>
        <v>112401891</v>
      </c>
      <c r="L10" s="65">
        <f t="shared" si="0"/>
        <v>107455234</v>
      </c>
      <c r="M10" s="65">
        <f t="shared" si="0"/>
        <v>328160630</v>
      </c>
      <c r="N10" s="65">
        <f t="shared" si="0"/>
        <v>104172073</v>
      </c>
      <c r="O10" s="65">
        <f t="shared" si="0"/>
        <v>99150785</v>
      </c>
      <c r="P10" s="65">
        <f t="shared" si="0"/>
        <v>153077783</v>
      </c>
      <c r="Q10" s="65">
        <f t="shared" si="0"/>
        <v>356400641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1122670506</v>
      </c>
      <c r="W10" s="65">
        <f t="shared" si="0"/>
        <v>1136941409</v>
      </c>
      <c r="X10" s="65">
        <f t="shared" si="0"/>
        <v>-14270903</v>
      </c>
      <c r="Y10" s="66">
        <f>+IF(W10&lt;&gt;0,(X10/W10)*100,0)</f>
        <v>-1.2552012695669175</v>
      </c>
      <c r="Z10" s="67">
        <f t="shared" si="0"/>
        <v>1632871927</v>
      </c>
    </row>
    <row r="11" spans="1:26" ht="13.5">
      <c r="A11" s="57" t="s">
        <v>36</v>
      </c>
      <c r="B11" s="18">
        <v>420564296</v>
      </c>
      <c r="C11" s="18">
        <v>0</v>
      </c>
      <c r="D11" s="58">
        <v>490245904</v>
      </c>
      <c r="E11" s="59">
        <v>494272868</v>
      </c>
      <c r="F11" s="59">
        <v>45550800</v>
      </c>
      <c r="G11" s="59">
        <v>41587150</v>
      </c>
      <c r="H11" s="59">
        <v>39750150</v>
      </c>
      <c r="I11" s="59">
        <v>126888100</v>
      </c>
      <c r="J11" s="59">
        <v>40695468</v>
      </c>
      <c r="K11" s="59">
        <v>43754308</v>
      </c>
      <c r="L11" s="59">
        <v>43754308</v>
      </c>
      <c r="M11" s="59">
        <v>128204084</v>
      </c>
      <c r="N11" s="59">
        <v>42058145</v>
      </c>
      <c r="O11" s="59">
        <v>39925497</v>
      </c>
      <c r="P11" s="59">
        <v>42782761</v>
      </c>
      <c r="Q11" s="59">
        <v>124766403</v>
      </c>
      <c r="R11" s="59">
        <v>0</v>
      </c>
      <c r="S11" s="59">
        <v>0</v>
      </c>
      <c r="T11" s="59">
        <v>0</v>
      </c>
      <c r="U11" s="59">
        <v>0</v>
      </c>
      <c r="V11" s="59">
        <v>379858587</v>
      </c>
      <c r="W11" s="59">
        <v>367684425</v>
      </c>
      <c r="X11" s="59">
        <v>12174162</v>
      </c>
      <c r="Y11" s="60">
        <v>3.31</v>
      </c>
      <c r="Z11" s="61">
        <v>494272868</v>
      </c>
    </row>
    <row r="12" spans="1:26" ht="13.5">
      <c r="A12" s="57" t="s">
        <v>37</v>
      </c>
      <c r="B12" s="18">
        <v>21369653</v>
      </c>
      <c r="C12" s="18">
        <v>0</v>
      </c>
      <c r="D12" s="58">
        <v>26361457</v>
      </c>
      <c r="E12" s="59">
        <v>26361457</v>
      </c>
      <c r="F12" s="59">
        <v>1990572</v>
      </c>
      <c r="G12" s="59">
        <v>1968000</v>
      </c>
      <c r="H12" s="59">
        <v>1991000</v>
      </c>
      <c r="I12" s="59">
        <v>5949572</v>
      </c>
      <c r="J12" s="59">
        <v>1990572</v>
      </c>
      <c r="K12" s="59">
        <v>1990572</v>
      </c>
      <c r="L12" s="59">
        <v>1990572</v>
      </c>
      <c r="M12" s="59">
        <v>5971716</v>
      </c>
      <c r="N12" s="59">
        <v>3430170</v>
      </c>
      <c r="O12" s="59">
        <v>2196229</v>
      </c>
      <c r="P12" s="59">
        <v>2196229</v>
      </c>
      <c r="Q12" s="59">
        <v>7822628</v>
      </c>
      <c r="R12" s="59">
        <v>0</v>
      </c>
      <c r="S12" s="59">
        <v>0</v>
      </c>
      <c r="T12" s="59">
        <v>0</v>
      </c>
      <c r="U12" s="59">
        <v>0</v>
      </c>
      <c r="V12" s="59">
        <v>19743916</v>
      </c>
      <c r="W12" s="59">
        <v>19771092</v>
      </c>
      <c r="X12" s="59">
        <v>-27176</v>
      </c>
      <c r="Y12" s="60">
        <v>-0.14</v>
      </c>
      <c r="Z12" s="61">
        <v>26361457</v>
      </c>
    </row>
    <row r="13" spans="1:26" ht="13.5">
      <c r="A13" s="57" t="s">
        <v>87</v>
      </c>
      <c r="B13" s="18">
        <v>221240479</v>
      </c>
      <c r="C13" s="18">
        <v>0</v>
      </c>
      <c r="D13" s="58">
        <v>172623986</v>
      </c>
      <c r="E13" s="59">
        <v>172623989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13605000</v>
      </c>
      <c r="O13" s="59">
        <v>13605000</v>
      </c>
      <c r="P13" s="59">
        <v>13605000</v>
      </c>
      <c r="Q13" s="59">
        <v>40815000</v>
      </c>
      <c r="R13" s="59">
        <v>0</v>
      </c>
      <c r="S13" s="59">
        <v>0</v>
      </c>
      <c r="T13" s="59">
        <v>0</v>
      </c>
      <c r="U13" s="59">
        <v>0</v>
      </c>
      <c r="V13" s="59">
        <v>40815000</v>
      </c>
      <c r="W13" s="59">
        <v>129467988</v>
      </c>
      <c r="X13" s="59">
        <v>-88652988</v>
      </c>
      <c r="Y13" s="60">
        <v>-68.47</v>
      </c>
      <c r="Z13" s="61">
        <v>172623989</v>
      </c>
    </row>
    <row r="14" spans="1:26" ht="13.5">
      <c r="A14" s="57" t="s">
        <v>38</v>
      </c>
      <c r="B14" s="18">
        <v>65963481</v>
      </c>
      <c r="C14" s="18">
        <v>0</v>
      </c>
      <c r="D14" s="58">
        <v>5768245</v>
      </c>
      <c r="E14" s="59">
        <v>7879042</v>
      </c>
      <c r="F14" s="59">
        <v>1419132</v>
      </c>
      <c r="G14" s="59">
        <v>10000</v>
      </c>
      <c r="H14" s="59">
        <v>972000</v>
      </c>
      <c r="I14" s="59">
        <v>2401132</v>
      </c>
      <c r="J14" s="59">
        <v>1555243</v>
      </c>
      <c r="K14" s="59">
        <v>115278</v>
      </c>
      <c r="L14" s="59">
        <v>115278</v>
      </c>
      <c r="M14" s="59">
        <v>1785799</v>
      </c>
      <c r="N14" s="59">
        <v>810458</v>
      </c>
      <c r="O14" s="59">
        <v>1375918</v>
      </c>
      <c r="P14" s="59">
        <v>390594</v>
      </c>
      <c r="Q14" s="59">
        <v>2576970</v>
      </c>
      <c r="R14" s="59">
        <v>0</v>
      </c>
      <c r="S14" s="59">
        <v>0</v>
      </c>
      <c r="T14" s="59">
        <v>0</v>
      </c>
      <c r="U14" s="59">
        <v>0</v>
      </c>
      <c r="V14" s="59">
        <v>6763901</v>
      </c>
      <c r="W14" s="59">
        <v>4326183</v>
      </c>
      <c r="X14" s="59">
        <v>2437718</v>
      </c>
      <c r="Y14" s="60">
        <v>56.35</v>
      </c>
      <c r="Z14" s="61">
        <v>7879042</v>
      </c>
    </row>
    <row r="15" spans="1:26" ht="13.5">
      <c r="A15" s="57" t="s">
        <v>39</v>
      </c>
      <c r="B15" s="18">
        <v>557022101</v>
      </c>
      <c r="C15" s="18">
        <v>0</v>
      </c>
      <c r="D15" s="58">
        <v>685623989</v>
      </c>
      <c r="E15" s="59">
        <v>707605825</v>
      </c>
      <c r="F15" s="59">
        <v>52224928</v>
      </c>
      <c r="G15" s="59">
        <v>70630241</v>
      </c>
      <c r="H15" s="59">
        <v>54399850</v>
      </c>
      <c r="I15" s="59">
        <v>177255019</v>
      </c>
      <c r="J15" s="59">
        <v>51102118</v>
      </c>
      <c r="K15" s="59">
        <v>51102118</v>
      </c>
      <c r="L15" s="59">
        <v>51102118</v>
      </c>
      <c r="M15" s="59">
        <v>153306354</v>
      </c>
      <c r="N15" s="59">
        <v>68758833</v>
      </c>
      <c r="O15" s="59">
        <v>54979764</v>
      </c>
      <c r="P15" s="59">
        <v>53817987</v>
      </c>
      <c r="Q15" s="59">
        <v>177556584</v>
      </c>
      <c r="R15" s="59">
        <v>0</v>
      </c>
      <c r="S15" s="59">
        <v>0</v>
      </c>
      <c r="T15" s="59">
        <v>0</v>
      </c>
      <c r="U15" s="59">
        <v>0</v>
      </c>
      <c r="V15" s="59">
        <v>508117957</v>
      </c>
      <c r="W15" s="59">
        <v>459933714</v>
      </c>
      <c r="X15" s="59">
        <v>48184243</v>
      </c>
      <c r="Y15" s="60">
        <v>10.48</v>
      </c>
      <c r="Z15" s="61">
        <v>707605825</v>
      </c>
    </row>
    <row r="16" spans="1:26" ht="13.5">
      <c r="A16" s="68" t="s">
        <v>40</v>
      </c>
      <c r="B16" s="18">
        <v>1500000</v>
      </c>
      <c r="C16" s="18">
        <v>0</v>
      </c>
      <c r="D16" s="58">
        <v>1590000</v>
      </c>
      <c r="E16" s="59">
        <v>1590000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1192500</v>
      </c>
      <c r="X16" s="59">
        <v>-1192500</v>
      </c>
      <c r="Y16" s="60">
        <v>-100</v>
      </c>
      <c r="Z16" s="61">
        <v>1590000</v>
      </c>
    </row>
    <row r="17" spans="1:26" ht="13.5">
      <c r="A17" s="57" t="s">
        <v>41</v>
      </c>
      <c r="B17" s="18">
        <v>258645862</v>
      </c>
      <c r="C17" s="18">
        <v>0</v>
      </c>
      <c r="D17" s="58">
        <v>166630939</v>
      </c>
      <c r="E17" s="59">
        <v>208278711</v>
      </c>
      <c r="F17" s="59">
        <v>6169041</v>
      </c>
      <c r="G17" s="59">
        <v>6169029</v>
      </c>
      <c r="H17" s="59">
        <v>8169029</v>
      </c>
      <c r="I17" s="59">
        <v>20507099</v>
      </c>
      <c r="J17" s="59">
        <v>14747766</v>
      </c>
      <c r="K17" s="59">
        <v>14747766</v>
      </c>
      <c r="L17" s="59">
        <v>14747766</v>
      </c>
      <c r="M17" s="59">
        <v>44243298</v>
      </c>
      <c r="N17" s="59">
        <v>7795059</v>
      </c>
      <c r="O17" s="59">
        <v>8302269</v>
      </c>
      <c r="P17" s="59">
        <v>6001595</v>
      </c>
      <c r="Q17" s="59">
        <v>22098923</v>
      </c>
      <c r="R17" s="59">
        <v>0</v>
      </c>
      <c r="S17" s="59">
        <v>0</v>
      </c>
      <c r="T17" s="59">
        <v>0</v>
      </c>
      <c r="U17" s="59">
        <v>0</v>
      </c>
      <c r="V17" s="59">
        <v>86849320</v>
      </c>
      <c r="W17" s="59">
        <v>104566122</v>
      </c>
      <c r="X17" s="59">
        <v>-17716802</v>
      </c>
      <c r="Y17" s="60">
        <v>-16.94</v>
      </c>
      <c r="Z17" s="61">
        <v>208278711</v>
      </c>
    </row>
    <row r="18" spans="1:26" ht="13.5">
      <c r="A18" s="69" t="s">
        <v>42</v>
      </c>
      <c r="B18" s="70">
        <f>SUM(B11:B17)</f>
        <v>1546305872</v>
      </c>
      <c r="C18" s="70">
        <f>SUM(C11:C17)</f>
        <v>0</v>
      </c>
      <c r="D18" s="71">
        <f aca="true" t="shared" si="1" ref="D18:Z18">SUM(D11:D17)</f>
        <v>1548844520</v>
      </c>
      <c r="E18" s="72">
        <f t="shared" si="1"/>
        <v>1618611892</v>
      </c>
      <c r="F18" s="72">
        <f t="shared" si="1"/>
        <v>107354473</v>
      </c>
      <c r="G18" s="72">
        <f t="shared" si="1"/>
        <v>120364420</v>
      </c>
      <c r="H18" s="72">
        <f t="shared" si="1"/>
        <v>105282029</v>
      </c>
      <c r="I18" s="72">
        <f t="shared" si="1"/>
        <v>333000922</v>
      </c>
      <c r="J18" s="72">
        <f t="shared" si="1"/>
        <v>110091167</v>
      </c>
      <c r="K18" s="72">
        <f t="shared" si="1"/>
        <v>111710042</v>
      </c>
      <c r="L18" s="72">
        <f t="shared" si="1"/>
        <v>111710042</v>
      </c>
      <c r="M18" s="72">
        <f t="shared" si="1"/>
        <v>333511251</v>
      </c>
      <c r="N18" s="72">
        <f t="shared" si="1"/>
        <v>136457665</v>
      </c>
      <c r="O18" s="72">
        <f t="shared" si="1"/>
        <v>120384677</v>
      </c>
      <c r="P18" s="72">
        <f t="shared" si="1"/>
        <v>118794166</v>
      </c>
      <c r="Q18" s="72">
        <f t="shared" si="1"/>
        <v>375636508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1042148681</v>
      </c>
      <c r="W18" s="72">
        <f t="shared" si="1"/>
        <v>1086942024</v>
      </c>
      <c r="X18" s="72">
        <f t="shared" si="1"/>
        <v>-44793343</v>
      </c>
      <c r="Y18" s="66">
        <f>+IF(W18&lt;&gt;0,(X18/W18)*100,0)</f>
        <v>-4.121042522135477</v>
      </c>
      <c r="Z18" s="73">
        <f t="shared" si="1"/>
        <v>1618611892</v>
      </c>
    </row>
    <row r="19" spans="1:26" ht="13.5">
      <c r="A19" s="69" t="s">
        <v>43</v>
      </c>
      <c r="B19" s="74">
        <f>+B10-B18</f>
        <v>-222954185</v>
      </c>
      <c r="C19" s="74">
        <f>+C10-C18</f>
        <v>0</v>
      </c>
      <c r="D19" s="75">
        <f aca="true" t="shared" si="2" ref="D19:Z19">+D10-D18</f>
        <v>5801301</v>
      </c>
      <c r="E19" s="76">
        <f t="shared" si="2"/>
        <v>14260035</v>
      </c>
      <c r="F19" s="76">
        <f t="shared" si="2"/>
        <v>133047762</v>
      </c>
      <c r="G19" s="76">
        <f t="shared" si="2"/>
        <v>-22055420</v>
      </c>
      <c r="H19" s="76">
        <f t="shared" si="2"/>
        <v>-5884029</v>
      </c>
      <c r="I19" s="76">
        <f t="shared" si="2"/>
        <v>105108313</v>
      </c>
      <c r="J19" s="76">
        <f t="shared" si="2"/>
        <v>-1787662</v>
      </c>
      <c r="K19" s="76">
        <f t="shared" si="2"/>
        <v>691849</v>
      </c>
      <c r="L19" s="76">
        <f t="shared" si="2"/>
        <v>-4254808</v>
      </c>
      <c r="M19" s="76">
        <f t="shared" si="2"/>
        <v>-5350621</v>
      </c>
      <c r="N19" s="76">
        <f t="shared" si="2"/>
        <v>-32285592</v>
      </c>
      <c r="O19" s="76">
        <f t="shared" si="2"/>
        <v>-21233892</v>
      </c>
      <c r="P19" s="76">
        <f t="shared" si="2"/>
        <v>34283617</v>
      </c>
      <c r="Q19" s="76">
        <f t="shared" si="2"/>
        <v>-19235867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80521825</v>
      </c>
      <c r="W19" s="76">
        <f>IF(E10=E18,0,W10-W18)</f>
        <v>49999385</v>
      </c>
      <c r="X19" s="76">
        <f t="shared" si="2"/>
        <v>30522440</v>
      </c>
      <c r="Y19" s="77">
        <f>+IF(W19&lt;&gt;0,(X19/W19)*100,0)</f>
        <v>61.04563086125959</v>
      </c>
      <c r="Z19" s="78">
        <f t="shared" si="2"/>
        <v>14260035</v>
      </c>
    </row>
    <row r="20" spans="1:26" ht="13.5">
      <c r="A20" s="57" t="s">
        <v>44</v>
      </c>
      <c r="B20" s="18">
        <v>236367157</v>
      </c>
      <c r="C20" s="18">
        <v>0</v>
      </c>
      <c r="D20" s="58">
        <v>156634000</v>
      </c>
      <c r="E20" s="59">
        <v>247310000</v>
      </c>
      <c r="F20" s="59">
        <v>0</v>
      </c>
      <c r="G20" s="59">
        <v>0</v>
      </c>
      <c r="H20" s="59">
        <v>0</v>
      </c>
      <c r="I20" s="59">
        <v>0</v>
      </c>
      <c r="J20" s="59">
        <v>18784366</v>
      </c>
      <c r="K20" s="59">
        <v>16520711</v>
      </c>
      <c r="L20" s="59">
        <v>13028517</v>
      </c>
      <c r="M20" s="59">
        <v>48333594</v>
      </c>
      <c r="N20" s="59">
        <v>28276224</v>
      </c>
      <c r="O20" s="59">
        <v>13367990</v>
      </c>
      <c r="P20" s="59">
        <v>33742249</v>
      </c>
      <c r="Q20" s="59">
        <v>75386463</v>
      </c>
      <c r="R20" s="59">
        <v>0</v>
      </c>
      <c r="S20" s="59">
        <v>0</v>
      </c>
      <c r="T20" s="59">
        <v>0</v>
      </c>
      <c r="U20" s="59">
        <v>0</v>
      </c>
      <c r="V20" s="59">
        <v>123720057</v>
      </c>
      <c r="W20" s="59"/>
      <c r="X20" s="59">
        <v>123720057</v>
      </c>
      <c r="Y20" s="60">
        <v>0</v>
      </c>
      <c r="Z20" s="61">
        <v>247310000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13412972</v>
      </c>
      <c r="C22" s="85">
        <f>SUM(C19:C21)</f>
        <v>0</v>
      </c>
      <c r="D22" s="86">
        <f aca="true" t="shared" si="3" ref="D22:Z22">SUM(D19:D21)</f>
        <v>162435301</v>
      </c>
      <c r="E22" s="87">
        <f t="shared" si="3"/>
        <v>261570035</v>
      </c>
      <c r="F22" s="87">
        <f t="shared" si="3"/>
        <v>133047762</v>
      </c>
      <c r="G22" s="87">
        <f t="shared" si="3"/>
        <v>-22055420</v>
      </c>
      <c r="H22" s="87">
        <f t="shared" si="3"/>
        <v>-5884029</v>
      </c>
      <c r="I22" s="87">
        <f t="shared" si="3"/>
        <v>105108313</v>
      </c>
      <c r="J22" s="87">
        <f t="shared" si="3"/>
        <v>16996704</v>
      </c>
      <c r="K22" s="87">
        <f t="shared" si="3"/>
        <v>17212560</v>
      </c>
      <c r="L22" s="87">
        <f t="shared" si="3"/>
        <v>8773709</v>
      </c>
      <c r="M22" s="87">
        <f t="shared" si="3"/>
        <v>42982973</v>
      </c>
      <c r="N22" s="87">
        <f t="shared" si="3"/>
        <v>-4009368</v>
      </c>
      <c r="O22" s="87">
        <f t="shared" si="3"/>
        <v>-7865902</v>
      </c>
      <c r="P22" s="87">
        <f t="shared" si="3"/>
        <v>68025866</v>
      </c>
      <c r="Q22" s="87">
        <f t="shared" si="3"/>
        <v>56150596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204241882</v>
      </c>
      <c r="W22" s="87">
        <f t="shared" si="3"/>
        <v>49999385</v>
      </c>
      <c r="X22" s="87">
        <f t="shared" si="3"/>
        <v>154242497</v>
      </c>
      <c r="Y22" s="88">
        <f>+IF(W22&lt;&gt;0,(X22/W22)*100,0)</f>
        <v>308.4887884120975</v>
      </c>
      <c r="Z22" s="89">
        <f t="shared" si="3"/>
        <v>261570035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13412972</v>
      </c>
      <c r="C24" s="74">
        <f>SUM(C22:C23)</f>
        <v>0</v>
      </c>
      <c r="D24" s="75">
        <f aca="true" t="shared" si="4" ref="D24:Z24">SUM(D22:D23)</f>
        <v>162435301</v>
      </c>
      <c r="E24" s="76">
        <f t="shared" si="4"/>
        <v>261570035</v>
      </c>
      <c r="F24" s="76">
        <f t="shared" si="4"/>
        <v>133047762</v>
      </c>
      <c r="G24" s="76">
        <f t="shared" si="4"/>
        <v>-22055420</v>
      </c>
      <c r="H24" s="76">
        <f t="shared" si="4"/>
        <v>-5884029</v>
      </c>
      <c r="I24" s="76">
        <f t="shared" si="4"/>
        <v>105108313</v>
      </c>
      <c r="J24" s="76">
        <f t="shared" si="4"/>
        <v>16996704</v>
      </c>
      <c r="K24" s="76">
        <f t="shared" si="4"/>
        <v>17212560</v>
      </c>
      <c r="L24" s="76">
        <f t="shared" si="4"/>
        <v>8773709</v>
      </c>
      <c r="M24" s="76">
        <f t="shared" si="4"/>
        <v>42982973</v>
      </c>
      <c r="N24" s="76">
        <f t="shared" si="4"/>
        <v>-4009368</v>
      </c>
      <c r="O24" s="76">
        <f t="shared" si="4"/>
        <v>-7865902</v>
      </c>
      <c r="P24" s="76">
        <f t="shared" si="4"/>
        <v>68025866</v>
      </c>
      <c r="Q24" s="76">
        <f t="shared" si="4"/>
        <v>56150596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204241882</v>
      </c>
      <c r="W24" s="76">
        <f t="shared" si="4"/>
        <v>49999385</v>
      </c>
      <c r="X24" s="76">
        <f t="shared" si="4"/>
        <v>154242497</v>
      </c>
      <c r="Y24" s="77">
        <f>+IF(W24&lt;&gt;0,(X24/W24)*100,0)</f>
        <v>308.4887884120975</v>
      </c>
      <c r="Z24" s="78">
        <f t="shared" si="4"/>
        <v>261570035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227799427</v>
      </c>
      <c r="C27" s="21">
        <v>0</v>
      </c>
      <c r="D27" s="98">
        <v>156634000</v>
      </c>
      <c r="E27" s="99">
        <v>261527998</v>
      </c>
      <c r="F27" s="99">
        <v>0</v>
      </c>
      <c r="G27" s="99">
        <v>9970181</v>
      </c>
      <c r="H27" s="99">
        <v>3038083</v>
      </c>
      <c r="I27" s="99">
        <v>13008264</v>
      </c>
      <c r="J27" s="99">
        <v>18681773</v>
      </c>
      <c r="K27" s="99">
        <v>15055039</v>
      </c>
      <c r="L27" s="99">
        <v>11048049</v>
      </c>
      <c r="M27" s="99">
        <v>44784861</v>
      </c>
      <c r="N27" s="99">
        <v>27518999</v>
      </c>
      <c r="O27" s="99">
        <v>12087591</v>
      </c>
      <c r="P27" s="99">
        <v>31514037</v>
      </c>
      <c r="Q27" s="99">
        <v>71120627</v>
      </c>
      <c r="R27" s="99">
        <v>0</v>
      </c>
      <c r="S27" s="99">
        <v>0</v>
      </c>
      <c r="T27" s="99">
        <v>0</v>
      </c>
      <c r="U27" s="99">
        <v>0</v>
      </c>
      <c r="V27" s="99">
        <v>128913752</v>
      </c>
      <c r="W27" s="99">
        <v>196145999</v>
      </c>
      <c r="X27" s="99">
        <v>-67232247</v>
      </c>
      <c r="Y27" s="100">
        <v>-34.28</v>
      </c>
      <c r="Z27" s="101">
        <v>261527998</v>
      </c>
    </row>
    <row r="28" spans="1:26" ht="13.5">
      <c r="A28" s="102" t="s">
        <v>44</v>
      </c>
      <c r="B28" s="18">
        <v>226057435</v>
      </c>
      <c r="C28" s="18">
        <v>0</v>
      </c>
      <c r="D28" s="58">
        <v>156634000</v>
      </c>
      <c r="E28" s="59">
        <v>247327998</v>
      </c>
      <c r="F28" s="59">
        <v>0</v>
      </c>
      <c r="G28" s="59">
        <v>9970181</v>
      </c>
      <c r="H28" s="59">
        <v>3038083</v>
      </c>
      <c r="I28" s="59">
        <v>13008264</v>
      </c>
      <c r="J28" s="59">
        <v>18681773</v>
      </c>
      <c r="K28" s="59">
        <v>15055039</v>
      </c>
      <c r="L28" s="59">
        <v>11048049</v>
      </c>
      <c r="M28" s="59">
        <v>44784861</v>
      </c>
      <c r="N28" s="59">
        <v>22414701</v>
      </c>
      <c r="O28" s="59">
        <v>12087591</v>
      </c>
      <c r="P28" s="59">
        <v>31514037</v>
      </c>
      <c r="Q28" s="59">
        <v>66016329</v>
      </c>
      <c r="R28" s="59">
        <v>0</v>
      </c>
      <c r="S28" s="59">
        <v>0</v>
      </c>
      <c r="T28" s="59">
        <v>0</v>
      </c>
      <c r="U28" s="59">
        <v>0</v>
      </c>
      <c r="V28" s="59">
        <v>123809454</v>
      </c>
      <c r="W28" s="59">
        <v>185495999</v>
      </c>
      <c r="X28" s="59">
        <v>-61686545</v>
      </c>
      <c r="Y28" s="60">
        <v>-33.25</v>
      </c>
      <c r="Z28" s="61">
        <v>247327998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5104298</v>
      </c>
      <c r="O29" s="59">
        <v>0</v>
      </c>
      <c r="P29" s="59">
        <v>0</v>
      </c>
      <c r="Q29" s="59">
        <v>5104298</v>
      </c>
      <c r="R29" s="59">
        <v>0</v>
      </c>
      <c r="S29" s="59">
        <v>0</v>
      </c>
      <c r="T29" s="59">
        <v>0</v>
      </c>
      <c r="U29" s="59">
        <v>0</v>
      </c>
      <c r="V29" s="59">
        <v>5104298</v>
      </c>
      <c r="W29" s="59"/>
      <c r="X29" s="59">
        <v>5104298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1741992</v>
      </c>
      <c r="C31" s="18">
        <v>0</v>
      </c>
      <c r="D31" s="58">
        <v>0</v>
      </c>
      <c r="E31" s="59">
        <v>14200000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10650000</v>
      </c>
      <c r="X31" s="59">
        <v>-10650000</v>
      </c>
      <c r="Y31" s="60">
        <v>-100</v>
      </c>
      <c r="Z31" s="61">
        <v>14200000</v>
      </c>
    </row>
    <row r="32" spans="1:26" ht="13.5">
      <c r="A32" s="69" t="s">
        <v>50</v>
      </c>
      <c r="B32" s="21">
        <f>SUM(B28:B31)</f>
        <v>227799427</v>
      </c>
      <c r="C32" s="21">
        <f>SUM(C28:C31)</f>
        <v>0</v>
      </c>
      <c r="D32" s="98">
        <f aca="true" t="shared" si="5" ref="D32:Z32">SUM(D28:D31)</f>
        <v>156634000</v>
      </c>
      <c r="E32" s="99">
        <f t="shared" si="5"/>
        <v>261527998</v>
      </c>
      <c r="F32" s="99">
        <f t="shared" si="5"/>
        <v>0</v>
      </c>
      <c r="G32" s="99">
        <f t="shared" si="5"/>
        <v>9970181</v>
      </c>
      <c r="H32" s="99">
        <f t="shared" si="5"/>
        <v>3038083</v>
      </c>
      <c r="I32" s="99">
        <f t="shared" si="5"/>
        <v>13008264</v>
      </c>
      <c r="J32" s="99">
        <f t="shared" si="5"/>
        <v>18681773</v>
      </c>
      <c r="K32" s="99">
        <f t="shared" si="5"/>
        <v>15055039</v>
      </c>
      <c r="L32" s="99">
        <f t="shared" si="5"/>
        <v>11048049</v>
      </c>
      <c r="M32" s="99">
        <f t="shared" si="5"/>
        <v>44784861</v>
      </c>
      <c r="N32" s="99">
        <f t="shared" si="5"/>
        <v>27518999</v>
      </c>
      <c r="O32" s="99">
        <f t="shared" si="5"/>
        <v>12087591</v>
      </c>
      <c r="P32" s="99">
        <f t="shared" si="5"/>
        <v>31514037</v>
      </c>
      <c r="Q32" s="99">
        <f t="shared" si="5"/>
        <v>71120627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128913752</v>
      </c>
      <c r="W32" s="99">
        <f t="shared" si="5"/>
        <v>196145999</v>
      </c>
      <c r="X32" s="99">
        <f t="shared" si="5"/>
        <v>-67232247</v>
      </c>
      <c r="Y32" s="100">
        <f>+IF(W32&lt;&gt;0,(X32/W32)*100,0)</f>
        <v>-34.27663441659088</v>
      </c>
      <c r="Z32" s="101">
        <f t="shared" si="5"/>
        <v>261527998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346153159</v>
      </c>
      <c r="C35" s="18">
        <v>0</v>
      </c>
      <c r="D35" s="58">
        <v>609897477</v>
      </c>
      <c r="E35" s="59">
        <v>665218825</v>
      </c>
      <c r="F35" s="59">
        <v>340508811</v>
      </c>
      <c r="G35" s="59">
        <v>231951315</v>
      </c>
      <c r="H35" s="59">
        <v>155111575</v>
      </c>
      <c r="I35" s="59">
        <v>155111575</v>
      </c>
      <c r="J35" s="59">
        <v>177378564</v>
      </c>
      <c r="K35" s="59">
        <v>157912976</v>
      </c>
      <c r="L35" s="59">
        <v>157746292</v>
      </c>
      <c r="M35" s="59">
        <v>157746292</v>
      </c>
      <c r="N35" s="59">
        <v>140993368</v>
      </c>
      <c r="O35" s="59">
        <v>148976003</v>
      </c>
      <c r="P35" s="59">
        <v>284354917</v>
      </c>
      <c r="Q35" s="59">
        <v>284354917</v>
      </c>
      <c r="R35" s="59">
        <v>0</v>
      </c>
      <c r="S35" s="59">
        <v>0</v>
      </c>
      <c r="T35" s="59">
        <v>0</v>
      </c>
      <c r="U35" s="59">
        <v>0</v>
      </c>
      <c r="V35" s="59">
        <v>284354917</v>
      </c>
      <c r="W35" s="59">
        <v>498914119</v>
      </c>
      <c r="X35" s="59">
        <v>-214559202</v>
      </c>
      <c r="Y35" s="60">
        <v>-43.01</v>
      </c>
      <c r="Z35" s="61">
        <v>665218825</v>
      </c>
    </row>
    <row r="36" spans="1:26" ht="13.5">
      <c r="A36" s="57" t="s">
        <v>53</v>
      </c>
      <c r="B36" s="18">
        <v>3818630929</v>
      </c>
      <c r="C36" s="18">
        <v>0</v>
      </c>
      <c r="D36" s="58">
        <v>3970760747</v>
      </c>
      <c r="E36" s="59">
        <v>4256157207</v>
      </c>
      <c r="F36" s="59">
        <v>3762084586</v>
      </c>
      <c r="G36" s="59">
        <v>3762084586</v>
      </c>
      <c r="H36" s="59">
        <v>3825634100</v>
      </c>
      <c r="I36" s="59">
        <v>3825634100</v>
      </c>
      <c r="J36" s="59">
        <v>3825634100</v>
      </c>
      <c r="K36" s="59">
        <v>3819029300</v>
      </c>
      <c r="L36" s="59">
        <v>3819029300</v>
      </c>
      <c r="M36" s="59">
        <v>3819029300</v>
      </c>
      <c r="N36" s="59">
        <v>3819029300</v>
      </c>
      <c r="O36" s="59">
        <v>3819029300</v>
      </c>
      <c r="P36" s="59">
        <v>3819169719</v>
      </c>
      <c r="Q36" s="59">
        <v>3819169719</v>
      </c>
      <c r="R36" s="59">
        <v>0</v>
      </c>
      <c r="S36" s="59">
        <v>0</v>
      </c>
      <c r="T36" s="59">
        <v>0</v>
      </c>
      <c r="U36" s="59">
        <v>0</v>
      </c>
      <c r="V36" s="59">
        <v>3819169719</v>
      </c>
      <c r="W36" s="59">
        <v>3192117905</v>
      </c>
      <c r="X36" s="59">
        <v>627051814</v>
      </c>
      <c r="Y36" s="60">
        <v>19.64</v>
      </c>
      <c r="Z36" s="61">
        <v>4256157207</v>
      </c>
    </row>
    <row r="37" spans="1:26" ht="13.5">
      <c r="A37" s="57" t="s">
        <v>54</v>
      </c>
      <c r="B37" s="18">
        <v>736558410</v>
      </c>
      <c r="C37" s="18">
        <v>0</v>
      </c>
      <c r="D37" s="58">
        <v>751342424</v>
      </c>
      <c r="E37" s="59">
        <v>751342424</v>
      </c>
      <c r="F37" s="59">
        <v>597279849</v>
      </c>
      <c r="G37" s="59">
        <v>609581768</v>
      </c>
      <c r="H37" s="59">
        <v>411623965</v>
      </c>
      <c r="I37" s="59">
        <v>411623965</v>
      </c>
      <c r="J37" s="59">
        <v>442174837</v>
      </c>
      <c r="K37" s="59">
        <v>422824359</v>
      </c>
      <c r="L37" s="59">
        <v>302148658</v>
      </c>
      <c r="M37" s="59">
        <v>302148658</v>
      </c>
      <c r="N37" s="59">
        <v>369098401</v>
      </c>
      <c r="O37" s="59">
        <v>410630054</v>
      </c>
      <c r="P37" s="59">
        <v>551330458</v>
      </c>
      <c r="Q37" s="59">
        <v>551330458</v>
      </c>
      <c r="R37" s="59">
        <v>0</v>
      </c>
      <c r="S37" s="59">
        <v>0</v>
      </c>
      <c r="T37" s="59">
        <v>0</v>
      </c>
      <c r="U37" s="59">
        <v>0</v>
      </c>
      <c r="V37" s="59">
        <v>551330458</v>
      </c>
      <c r="W37" s="59">
        <v>563506818</v>
      </c>
      <c r="X37" s="59">
        <v>-12176360</v>
      </c>
      <c r="Y37" s="60">
        <v>-2.16</v>
      </c>
      <c r="Z37" s="61">
        <v>751342424</v>
      </c>
    </row>
    <row r="38" spans="1:26" ht="13.5">
      <c r="A38" s="57" t="s">
        <v>55</v>
      </c>
      <c r="B38" s="18">
        <v>336778356</v>
      </c>
      <c r="C38" s="18">
        <v>0</v>
      </c>
      <c r="D38" s="58">
        <v>76535457</v>
      </c>
      <c r="E38" s="59">
        <v>76535457</v>
      </c>
      <c r="F38" s="59">
        <v>294698790</v>
      </c>
      <c r="G38" s="59">
        <v>294686132</v>
      </c>
      <c r="H38" s="59">
        <v>332357709</v>
      </c>
      <c r="I38" s="59">
        <v>332357709</v>
      </c>
      <c r="J38" s="59">
        <v>332357709</v>
      </c>
      <c r="K38" s="59">
        <v>336778356</v>
      </c>
      <c r="L38" s="59">
        <v>336778356</v>
      </c>
      <c r="M38" s="59">
        <v>336778356</v>
      </c>
      <c r="N38" s="59">
        <v>336778356</v>
      </c>
      <c r="O38" s="59">
        <v>336778356</v>
      </c>
      <c r="P38" s="59">
        <v>334905224</v>
      </c>
      <c r="Q38" s="59">
        <v>334905224</v>
      </c>
      <c r="R38" s="59">
        <v>0</v>
      </c>
      <c r="S38" s="59">
        <v>0</v>
      </c>
      <c r="T38" s="59">
        <v>0</v>
      </c>
      <c r="U38" s="59">
        <v>0</v>
      </c>
      <c r="V38" s="59">
        <v>334905224</v>
      </c>
      <c r="W38" s="59">
        <v>57401593</v>
      </c>
      <c r="X38" s="59">
        <v>277503631</v>
      </c>
      <c r="Y38" s="60">
        <v>483.44</v>
      </c>
      <c r="Z38" s="61">
        <v>76535457</v>
      </c>
    </row>
    <row r="39" spans="1:26" ht="13.5">
      <c r="A39" s="57" t="s">
        <v>56</v>
      </c>
      <c r="B39" s="18">
        <v>3091447322</v>
      </c>
      <c r="C39" s="18">
        <v>0</v>
      </c>
      <c r="D39" s="58">
        <v>3752780342</v>
      </c>
      <c r="E39" s="59">
        <v>4093498150</v>
      </c>
      <c r="F39" s="59">
        <v>3210614758</v>
      </c>
      <c r="G39" s="59">
        <v>3089768001</v>
      </c>
      <c r="H39" s="59">
        <v>3236764001</v>
      </c>
      <c r="I39" s="59">
        <v>3236764001</v>
      </c>
      <c r="J39" s="59">
        <v>3228480118</v>
      </c>
      <c r="K39" s="59">
        <v>3217339561</v>
      </c>
      <c r="L39" s="59">
        <v>3337848578</v>
      </c>
      <c r="M39" s="59">
        <v>3337848578</v>
      </c>
      <c r="N39" s="59">
        <v>3254145911</v>
      </c>
      <c r="O39" s="59">
        <v>3220596893</v>
      </c>
      <c r="P39" s="59">
        <v>3217288954</v>
      </c>
      <c r="Q39" s="59">
        <v>3217288954</v>
      </c>
      <c r="R39" s="59">
        <v>0</v>
      </c>
      <c r="S39" s="59">
        <v>0</v>
      </c>
      <c r="T39" s="59">
        <v>0</v>
      </c>
      <c r="U39" s="59">
        <v>0</v>
      </c>
      <c r="V39" s="59">
        <v>3217288954</v>
      </c>
      <c r="W39" s="59">
        <v>3070123613</v>
      </c>
      <c r="X39" s="59">
        <v>147165341</v>
      </c>
      <c r="Y39" s="60">
        <v>4.79</v>
      </c>
      <c r="Z39" s="61">
        <v>4093498150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288671151</v>
      </c>
      <c r="C42" s="18">
        <v>0</v>
      </c>
      <c r="D42" s="58">
        <v>299092550</v>
      </c>
      <c r="E42" s="59">
        <v>364236491</v>
      </c>
      <c r="F42" s="59">
        <v>87254452</v>
      </c>
      <c r="G42" s="59">
        <v>-85483230</v>
      </c>
      <c r="H42" s="59">
        <v>-58389164</v>
      </c>
      <c r="I42" s="59">
        <v>-56617942</v>
      </c>
      <c r="J42" s="59">
        <v>33102845</v>
      </c>
      <c r="K42" s="59">
        <v>7094730</v>
      </c>
      <c r="L42" s="59">
        <v>21158961</v>
      </c>
      <c r="M42" s="59">
        <v>61356536</v>
      </c>
      <c r="N42" s="59">
        <v>41509126</v>
      </c>
      <c r="O42" s="59">
        <v>22870173</v>
      </c>
      <c r="P42" s="59">
        <v>86367029</v>
      </c>
      <c r="Q42" s="59">
        <v>150746328</v>
      </c>
      <c r="R42" s="59">
        <v>0</v>
      </c>
      <c r="S42" s="59">
        <v>0</v>
      </c>
      <c r="T42" s="59">
        <v>0</v>
      </c>
      <c r="U42" s="59">
        <v>0</v>
      </c>
      <c r="V42" s="59">
        <v>155484922</v>
      </c>
      <c r="W42" s="59">
        <v>337001413</v>
      </c>
      <c r="X42" s="59">
        <v>-181516491</v>
      </c>
      <c r="Y42" s="60">
        <v>-53.86</v>
      </c>
      <c r="Z42" s="61">
        <v>364236491</v>
      </c>
    </row>
    <row r="43" spans="1:26" ht="13.5">
      <c r="A43" s="57" t="s">
        <v>59</v>
      </c>
      <c r="B43" s="18">
        <v>-227673265</v>
      </c>
      <c r="C43" s="18">
        <v>0</v>
      </c>
      <c r="D43" s="58">
        <v>-270630996</v>
      </c>
      <c r="E43" s="59">
        <v>-261509997</v>
      </c>
      <c r="F43" s="59">
        <v>-5846792</v>
      </c>
      <c r="G43" s="59">
        <v>-22825387</v>
      </c>
      <c r="H43" s="59">
        <v>-8849879</v>
      </c>
      <c r="I43" s="59">
        <v>-37522058</v>
      </c>
      <c r="J43" s="59">
        <v>-12206315</v>
      </c>
      <c r="K43" s="59">
        <v>-27648267</v>
      </c>
      <c r="L43" s="59">
        <v>-20397270</v>
      </c>
      <c r="M43" s="59">
        <v>-60251852</v>
      </c>
      <c r="N43" s="59">
        <v>-58302478</v>
      </c>
      <c r="O43" s="59">
        <v>-14940397</v>
      </c>
      <c r="P43" s="59">
        <v>-39730999</v>
      </c>
      <c r="Q43" s="59">
        <v>-112973874</v>
      </c>
      <c r="R43" s="59">
        <v>0</v>
      </c>
      <c r="S43" s="59">
        <v>0</v>
      </c>
      <c r="T43" s="59">
        <v>0</v>
      </c>
      <c r="U43" s="59">
        <v>0</v>
      </c>
      <c r="V43" s="59">
        <v>-210747784</v>
      </c>
      <c r="W43" s="59">
        <v>-164120051</v>
      </c>
      <c r="X43" s="59">
        <v>-46627733</v>
      </c>
      <c r="Y43" s="60">
        <v>28.41</v>
      </c>
      <c r="Z43" s="61">
        <v>-261509997</v>
      </c>
    </row>
    <row r="44" spans="1:26" ht="13.5">
      <c r="A44" s="57" t="s">
        <v>60</v>
      </c>
      <c r="B44" s="18">
        <v>-14083973</v>
      </c>
      <c r="C44" s="18">
        <v>0</v>
      </c>
      <c r="D44" s="58">
        <v>-2000000</v>
      </c>
      <c r="E44" s="59">
        <v>-2000000</v>
      </c>
      <c r="F44" s="59">
        <v>-70</v>
      </c>
      <c r="G44" s="59">
        <v>-248879</v>
      </c>
      <c r="H44" s="59">
        <v>-1207598</v>
      </c>
      <c r="I44" s="59">
        <v>-1456547</v>
      </c>
      <c r="J44" s="59">
        <v>1370127</v>
      </c>
      <c r="K44" s="59">
        <v>1090458</v>
      </c>
      <c r="L44" s="59">
        <v>-930552</v>
      </c>
      <c r="M44" s="59">
        <v>1530033</v>
      </c>
      <c r="N44" s="59">
        <v>40428</v>
      </c>
      <c r="O44" s="59">
        <v>53088</v>
      </c>
      <c r="P44" s="59">
        <v>88742804</v>
      </c>
      <c r="Q44" s="59">
        <v>88836320</v>
      </c>
      <c r="R44" s="59">
        <v>0</v>
      </c>
      <c r="S44" s="59">
        <v>0</v>
      </c>
      <c r="T44" s="59">
        <v>0</v>
      </c>
      <c r="U44" s="59">
        <v>0</v>
      </c>
      <c r="V44" s="59">
        <v>88909806</v>
      </c>
      <c r="W44" s="59">
        <v>-1000000</v>
      </c>
      <c r="X44" s="59">
        <v>89909806</v>
      </c>
      <c r="Y44" s="60">
        <v>-8990.98</v>
      </c>
      <c r="Z44" s="61">
        <v>-2000000</v>
      </c>
    </row>
    <row r="45" spans="1:26" ht="13.5">
      <c r="A45" s="69" t="s">
        <v>61</v>
      </c>
      <c r="B45" s="21">
        <v>127943048</v>
      </c>
      <c r="C45" s="21">
        <v>0</v>
      </c>
      <c r="D45" s="98">
        <v>59961554</v>
      </c>
      <c r="E45" s="99">
        <v>100726494</v>
      </c>
      <c r="F45" s="99">
        <v>208678480</v>
      </c>
      <c r="G45" s="99">
        <v>100120984</v>
      </c>
      <c r="H45" s="99">
        <v>31674343</v>
      </c>
      <c r="I45" s="99">
        <v>31674343</v>
      </c>
      <c r="J45" s="99">
        <v>53941000</v>
      </c>
      <c r="K45" s="99">
        <v>34477921</v>
      </c>
      <c r="L45" s="99">
        <v>34309060</v>
      </c>
      <c r="M45" s="99">
        <v>34309060</v>
      </c>
      <c r="N45" s="99">
        <v>17556136</v>
      </c>
      <c r="O45" s="99">
        <v>25539000</v>
      </c>
      <c r="P45" s="99">
        <v>160917834</v>
      </c>
      <c r="Q45" s="99">
        <v>160917834</v>
      </c>
      <c r="R45" s="99">
        <v>0</v>
      </c>
      <c r="S45" s="99">
        <v>0</v>
      </c>
      <c r="T45" s="99">
        <v>0</v>
      </c>
      <c r="U45" s="99">
        <v>0</v>
      </c>
      <c r="V45" s="99">
        <v>160917834</v>
      </c>
      <c r="W45" s="99">
        <v>171881362</v>
      </c>
      <c r="X45" s="99">
        <v>-10963528</v>
      </c>
      <c r="Y45" s="100">
        <v>-6.38</v>
      </c>
      <c r="Z45" s="101">
        <v>100726494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73149727</v>
      </c>
      <c r="C49" s="51">
        <v>0</v>
      </c>
      <c r="D49" s="128">
        <v>16965087</v>
      </c>
      <c r="E49" s="53">
        <v>29774099</v>
      </c>
      <c r="F49" s="53">
        <v>0</v>
      </c>
      <c r="G49" s="53">
        <v>0</v>
      </c>
      <c r="H49" s="53">
        <v>0</v>
      </c>
      <c r="I49" s="53">
        <v>24242329</v>
      </c>
      <c r="J49" s="53">
        <v>0</v>
      </c>
      <c r="K49" s="53">
        <v>0</v>
      </c>
      <c r="L49" s="53">
        <v>0</v>
      </c>
      <c r="M49" s="53">
        <v>21868652</v>
      </c>
      <c r="N49" s="53">
        <v>0</v>
      </c>
      <c r="O49" s="53">
        <v>0</v>
      </c>
      <c r="P49" s="53">
        <v>0</v>
      </c>
      <c r="Q49" s="53">
        <v>24425699</v>
      </c>
      <c r="R49" s="53">
        <v>0</v>
      </c>
      <c r="S49" s="53">
        <v>0</v>
      </c>
      <c r="T49" s="53">
        <v>0</v>
      </c>
      <c r="U49" s="53">
        <v>0</v>
      </c>
      <c r="V49" s="53">
        <v>129270471</v>
      </c>
      <c r="W49" s="53">
        <v>192681032</v>
      </c>
      <c r="X49" s="53">
        <v>512377096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174826860</v>
      </c>
      <c r="C51" s="51">
        <v>0</v>
      </c>
      <c r="D51" s="128">
        <v>55293451</v>
      </c>
      <c r="E51" s="53">
        <v>49074085</v>
      </c>
      <c r="F51" s="53">
        <v>0</v>
      </c>
      <c r="G51" s="53">
        <v>0</v>
      </c>
      <c r="H51" s="53">
        <v>0</v>
      </c>
      <c r="I51" s="53">
        <v>12293193</v>
      </c>
      <c r="J51" s="53">
        <v>0</v>
      </c>
      <c r="K51" s="53">
        <v>0</v>
      </c>
      <c r="L51" s="53">
        <v>0</v>
      </c>
      <c r="M51" s="53">
        <v>49289168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51293520</v>
      </c>
      <c r="X51" s="53">
        <v>392070277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83.67025934996968</v>
      </c>
      <c r="C58" s="5">
        <f>IF(C67=0,0,+(C76/C67)*100)</f>
        <v>0</v>
      </c>
      <c r="D58" s="6">
        <f aca="true" t="shared" si="6" ref="D58:Z58">IF(D67=0,0,+(D76/D67)*100)</f>
        <v>95.0898422932914</v>
      </c>
      <c r="E58" s="7">
        <f t="shared" si="6"/>
        <v>87.00125828867272</v>
      </c>
      <c r="F58" s="7">
        <f t="shared" si="6"/>
        <v>53.88705896646518</v>
      </c>
      <c r="G58" s="7">
        <f t="shared" si="6"/>
        <v>78.37459489091108</v>
      </c>
      <c r="H58" s="7">
        <f t="shared" si="6"/>
        <v>77.58935491809417</v>
      </c>
      <c r="I58" s="7">
        <f t="shared" si="6"/>
        <v>68.5536318690257</v>
      </c>
      <c r="J58" s="7">
        <f t="shared" si="6"/>
        <v>99.70885241138939</v>
      </c>
      <c r="K58" s="7">
        <f t="shared" si="6"/>
        <v>93.26336340168422</v>
      </c>
      <c r="L58" s="7">
        <f t="shared" si="6"/>
        <v>68.12305192190206</v>
      </c>
      <c r="M58" s="7">
        <f t="shared" si="6"/>
        <v>86.98662848031519</v>
      </c>
      <c r="N58" s="7">
        <f t="shared" si="6"/>
        <v>84.1701812830704</v>
      </c>
      <c r="O58" s="7">
        <f t="shared" si="6"/>
        <v>79.51883025443091</v>
      </c>
      <c r="P58" s="7">
        <f t="shared" si="6"/>
        <v>85.26574419220583</v>
      </c>
      <c r="Q58" s="7">
        <f t="shared" si="6"/>
        <v>82.96062929338956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79.24013742055764</v>
      </c>
      <c r="W58" s="7">
        <f t="shared" si="6"/>
        <v>105.62023147650103</v>
      </c>
      <c r="X58" s="7">
        <f t="shared" si="6"/>
        <v>0</v>
      </c>
      <c r="Y58" s="7">
        <f t="shared" si="6"/>
        <v>0</v>
      </c>
      <c r="Z58" s="8">
        <f t="shared" si="6"/>
        <v>87.00125828867272</v>
      </c>
    </row>
    <row r="59" spans="1:26" ht="13.5">
      <c r="A59" s="36" t="s">
        <v>31</v>
      </c>
      <c r="B59" s="9">
        <f aca="true" t="shared" si="7" ref="B59:Z66">IF(B68=0,0,+(B77/B68)*100)</f>
        <v>95.20896342003134</v>
      </c>
      <c r="C59" s="9">
        <f t="shared" si="7"/>
        <v>0</v>
      </c>
      <c r="D59" s="2">
        <f t="shared" si="7"/>
        <v>95.00000282708888</v>
      </c>
      <c r="E59" s="10">
        <f t="shared" si="7"/>
        <v>88.99996331714047</v>
      </c>
      <c r="F59" s="10">
        <f t="shared" si="7"/>
        <v>24.538328521635588</v>
      </c>
      <c r="G59" s="10">
        <f t="shared" si="7"/>
        <v>60.583534792551454</v>
      </c>
      <c r="H59" s="10">
        <f t="shared" si="7"/>
        <v>54.07545717561002</v>
      </c>
      <c r="I59" s="10">
        <f t="shared" si="7"/>
        <v>39.355338815497504</v>
      </c>
      <c r="J59" s="10">
        <f t="shared" si="7"/>
        <v>100</v>
      </c>
      <c r="K59" s="10">
        <f t="shared" si="7"/>
        <v>118.71351734143663</v>
      </c>
      <c r="L59" s="10">
        <f t="shared" si="7"/>
        <v>65.7528336720476</v>
      </c>
      <c r="M59" s="10">
        <f t="shared" si="7"/>
        <v>94.66309162101018</v>
      </c>
      <c r="N59" s="10">
        <f t="shared" si="7"/>
        <v>79.74940878006804</v>
      </c>
      <c r="O59" s="10">
        <f t="shared" si="7"/>
        <v>84.04034538897933</v>
      </c>
      <c r="P59" s="10">
        <f t="shared" si="7"/>
        <v>115.72267521437512</v>
      </c>
      <c r="Q59" s="10">
        <f t="shared" si="7"/>
        <v>91.788197601015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69.02502487385196</v>
      </c>
      <c r="W59" s="10">
        <f t="shared" si="7"/>
        <v>114.13332902855007</v>
      </c>
      <c r="X59" s="10">
        <f t="shared" si="7"/>
        <v>0</v>
      </c>
      <c r="Y59" s="10">
        <f t="shared" si="7"/>
        <v>0</v>
      </c>
      <c r="Z59" s="11">
        <f t="shared" si="7"/>
        <v>88.99996331714047</v>
      </c>
    </row>
    <row r="60" spans="1:26" ht="13.5">
      <c r="A60" s="37" t="s">
        <v>32</v>
      </c>
      <c r="B60" s="12">
        <f t="shared" si="7"/>
        <v>82.63809525806347</v>
      </c>
      <c r="C60" s="12">
        <f t="shared" si="7"/>
        <v>0</v>
      </c>
      <c r="D60" s="3">
        <f t="shared" si="7"/>
        <v>95.01466753238816</v>
      </c>
      <c r="E60" s="13">
        <f t="shared" si="7"/>
        <v>86.40368485262194</v>
      </c>
      <c r="F60" s="13">
        <f t="shared" si="7"/>
        <v>72.2996749268543</v>
      </c>
      <c r="G60" s="13">
        <f t="shared" si="7"/>
        <v>83.7329197568728</v>
      </c>
      <c r="H60" s="13">
        <f t="shared" si="7"/>
        <v>85.20494943973763</v>
      </c>
      <c r="I60" s="13">
        <f t="shared" si="7"/>
        <v>80.39600253548925</v>
      </c>
      <c r="J60" s="13">
        <f t="shared" si="7"/>
        <v>99.6293894511656</v>
      </c>
      <c r="K60" s="13">
        <f t="shared" si="7"/>
        <v>89.83416977022873</v>
      </c>
      <c r="L60" s="13">
        <f t="shared" si="7"/>
        <v>70.57973064673469</v>
      </c>
      <c r="M60" s="13">
        <f t="shared" si="7"/>
        <v>86.64318041559827</v>
      </c>
      <c r="N60" s="13">
        <f t="shared" si="7"/>
        <v>87.87668269748791</v>
      </c>
      <c r="O60" s="13">
        <f t="shared" si="7"/>
        <v>80.61733453143793</v>
      </c>
      <c r="P60" s="13">
        <f t="shared" si="7"/>
        <v>82.20475426397496</v>
      </c>
      <c r="Q60" s="13">
        <f t="shared" si="7"/>
        <v>83.59422622834758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83.57321703324838</v>
      </c>
      <c r="W60" s="13">
        <f t="shared" si="7"/>
        <v>103.46210258983639</v>
      </c>
      <c r="X60" s="13">
        <f t="shared" si="7"/>
        <v>0</v>
      </c>
      <c r="Y60" s="13">
        <f t="shared" si="7"/>
        <v>0</v>
      </c>
      <c r="Z60" s="14">
        <f t="shared" si="7"/>
        <v>86.40368485262194</v>
      </c>
    </row>
    <row r="61" spans="1:26" ht="13.5">
      <c r="A61" s="38" t="s">
        <v>94</v>
      </c>
      <c r="B61" s="12">
        <f t="shared" si="7"/>
        <v>77.29699150881918</v>
      </c>
      <c r="C61" s="12">
        <f t="shared" si="7"/>
        <v>0</v>
      </c>
      <c r="D61" s="3">
        <f t="shared" si="7"/>
        <v>94.99987167309604</v>
      </c>
      <c r="E61" s="13">
        <f t="shared" si="7"/>
        <v>84.74800608420848</v>
      </c>
      <c r="F61" s="13">
        <f t="shared" si="7"/>
        <v>66.47801644557761</v>
      </c>
      <c r="G61" s="13">
        <f t="shared" si="7"/>
        <v>73.24414904131251</v>
      </c>
      <c r="H61" s="13">
        <f t="shared" si="7"/>
        <v>85.30581883771497</v>
      </c>
      <c r="I61" s="13">
        <f t="shared" si="7"/>
        <v>75.0093597978954</v>
      </c>
      <c r="J61" s="13">
        <f t="shared" si="7"/>
        <v>87.76035755392377</v>
      </c>
      <c r="K61" s="13">
        <f t="shared" si="7"/>
        <v>69.54883033030646</v>
      </c>
      <c r="L61" s="13">
        <f t="shared" si="7"/>
        <v>55.91003284910953</v>
      </c>
      <c r="M61" s="13">
        <f t="shared" si="7"/>
        <v>71.13442562079399</v>
      </c>
      <c r="N61" s="13">
        <f t="shared" si="7"/>
        <v>52.987122745906504</v>
      </c>
      <c r="O61" s="13">
        <f t="shared" si="7"/>
        <v>57.226086567703796</v>
      </c>
      <c r="P61" s="13">
        <f t="shared" si="7"/>
        <v>62.60305386971963</v>
      </c>
      <c r="Q61" s="13">
        <f t="shared" si="7"/>
        <v>57.50842164158936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67.66767340110314</v>
      </c>
      <c r="W61" s="13">
        <f t="shared" si="7"/>
        <v>104.922042501616</v>
      </c>
      <c r="X61" s="13">
        <f t="shared" si="7"/>
        <v>0</v>
      </c>
      <c r="Y61" s="13">
        <f t="shared" si="7"/>
        <v>0</v>
      </c>
      <c r="Z61" s="14">
        <f t="shared" si="7"/>
        <v>84.74800608420848</v>
      </c>
    </row>
    <row r="62" spans="1:26" ht="13.5">
      <c r="A62" s="38" t="s">
        <v>95</v>
      </c>
      <c r="B62" s="12">
        <f t="shared" si="7"/>
        <v>83.6343174497361</v>
      </c>
      <c r="C62" s="12">
        <f t="shared" si="7"/>
        <v>0</v>
      </c>
      <c r="D62" s="3">
        <f t="shared" si="7"/>
        <v>95.00010500949406</v>
      </c>
      <c r="E62" s="13">
        <f t="shared" si="7"/>
        <v>90.78933567921459</v>
      </c>
      <c r="F62" s="13">
        <f t="shared" si="7"/>
        <v>64.98835153942689</v>
      </c>
      <c r="G62" s="13">
        <f t="shared" si="7"/>
        <v>83.94617384166364</v>
      </c>
      <c r="H62" s="13">
        <f t="shared" si="7"/>
        <v>85.62639547610361</v>
      </c>
      <c r="I62" s="13">
        <f t="shared" si="7"/>
        <v>77.87653404855135</v>
      </c>
      <c r="J62" s="13">
        <f t="shared" si="7"/>
        <v>86.6301188766377</v>
      </c>
      <c r="K62" s="13">
        <f t="shared" si="7"/>
        <v>81.10059524268782</v>
      </c>
      <c r="L62" s="13">
        <f t="shared" si="7"/>
        <v>42.99558166014345</v>
      </c>
      <c r="M62" s="13">
        <f t="shared" si="7"/>
        <v>69.85081232828063</v>
      </c>
      <c r="N62" s="13">
        <f t="shared" si="7"/>
        <v>75.5706862756835</v>
      </c>
      <c r="O62" s="13">
        <f t="shared" si="7"/>
        <v>91.25662027286879</v>
      </c>
      <c r="P62" s="13">
        <f t="shared" si="7"/>
        <v>86.16254246982484</v>
      </c>
      <c r="Q62" s="13">
        <f t="shared" si="7"/>
        <v>84.11867218667174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77.12076334009393</v>
      </c>
      <c r="W62" s="13">
        <f t="shared" si="7"/>
        <v>101.65946505999975</v>
      </c>
      <c r="X62" s="13">
        <f t="shared" si="7"/>
        <v>0</v>
      </c>
      <c r="Y62" s="13">
        <f t="shared" si="7"/>
        <v>0</v>
      </c>
      <c r="Z62" s="14">
        <f t="shared" si="7"/>
        <v>90.78933567921459</v>
      </c>
    </row>
    <row r="63" spans="1:26" ht="13.5">
      <c r="A63" s="38" t="s">
        <v>96</v>
      </c>
      <c r="B63" s="12">
        <f t="shared" si="7"/>
        <v>67.83094966198307</v>
      </c>
      <c r="C63" s="12">
        <f t="shared" si="7"/>
        <v>0</v>
      </c>
      <c r="D63" s="3">
        <f t="shared" si="7"/>
        <v>95.00093841852232</v>
      </c>
      <c r="E63" s="13">
        <f t="shared" si="7"/>
        <v>87.33812445828583</v>
      </c>
      <c r="F63" s="13">
        <f t="shared" si="7"/>
        <v>63.70433970547628</v>
      </c>
      <c r="G63" s="13">
        <f t="shared" si="7"/>
        <v>71.05655068728522</v>
      </c>
      <c r="H63" s="13">
        <f t="shared" si="7"/>
        <v>54.098467966573814</v>
      </c>
      <c r="I63" s="13">
        <f t="shared" si="7"/>
        <v>62.28641592812214</v>
      </c>
      <c r="J63" s="13">
        <f t="shared" si="7"/>
        <v>84.73180008905207</v>
      </c>
      <c r="K63" s="13">
        <f t="shared" si="7"/>
        <v>70.36115007660648</v>
      </c>
      <c r="L63" s="13">
        <f t="shared" si="7"/>
        <v>62.09804887441533</v>
      </c>
      <c r="M63" s="13">
        <f t="shared" si="7"/>
        <v>72.82609899741533</v>
      </c>
      <c r="N63" s="13">
        <f t="shared" si="7"/>
        <v>64.8078694611391</v>
      </c>
      <c r="O63" s="13">
        <f t="shared" si="7"/>
        <v>74.49683192943753</v>
      </c>
      <c r="P63" s="13">
        <f t="shared" si="7"/>
        <v>66.02959323050027</v>
      </c>
      <c r="Q63" s="13">
        <f t="shared" si="7"/>
        <v>68.41059190839971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67.63571528774011</v>
      </c>
      <c r="W63" s="13">
        <f t="shared" si="7"/>
        <v>101.87487177184846</v>
      </c>
      <c r="X63" s="13">
        <f t="shared" si="7"/>
        <v>0</v>
      </c>
      <c r="Y63" s="13">
        <f t="shared" si="7"/>
        <v>0</v>
      </c>
      <c r="Z63" s="14">
        <f t="shared" si="7"/>
        <v>87.33812445828583</v>
      </c>
    </row>
    <row r="64" spans="1:26" ht="13.5">
      <c r="A64" s="38" t="s">
        <v>97</v>
      </c>
      <c r="B64" s="12">
        <f t="shared" si="7"/>
        <v>65.11418742676486</v>
      </c>
      <c r="C64" s="12">
        <f t="shared" si="7"/>
        <v>0</v>
      </c>
      <c r="D64" s="3">
        <f t="shared" si="7"/>
        <v>95.00053484629504</v>
      </c>
      <c r="E64" s="13">
        <f t="shared" si="7"/>
        <v>81.3877543017769</v>
      </c>
      <c r="F64" s="13">
        <f t="shared" si="7"/>
        <v>67.32058070149812</v>
      </c>
      <c r="G64" s="13">
        <f t="shared" si="7"/>
        <v>80.77228400342172</v>
      </c>
      <c r="H64" s="13">
        <f t="shared" si="7"/>
        <v>62.864555202541695</v>
      </c>
      <c r="I64" s="13">
        <f t="shared" si="7"/>
        <v>70.13266037397119</v>
      </c>
      <c r="J64" s="13">
        <f t="shared" si="7"/>
        <v>84.27593796388236</v>
      </c>
      <c r="K64" s="13">
        <f t="shared" si="7"/>
        <v>66.64316463113312</v>
      </c>
      <c r="L64" s="13">
        <f t="shared" si="7"/>
        <v>68.8944295126318</v>
      </c>
      <c r="M64" s="13">
        <f t="shared" si="7"/>
        <v>73.7383294719879</v>
      </c>
      <c r="N64" s="13">
        <f t="shared" si="7"/>
        <v>67.66046470982083</v>
      </c>
      <c r="O64" s="13">
        <f t="shared" si="7"/>
        <v>72.23037997100087</v>
      </c>
      <c r="P64" s="13">
        <f t="shared" si="7"/>
        <v>71.40521810890705</v>
      </c>
      <c r="Q64" s="13">
        <f t="shared" si="7"/>
        <v>70.44956390274584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71.48252716435024</v>
      </c>
      <c r="W64" s="13">
        <f t="shared" si="7"/>
        <v>102.89819200631784</v>
      </c>
      <c r="X64" s="13">
        <f t="shared" si="7"/>
        <v>0</v>
      </c>
      <c r="Y64" s="13">
        <f t="shared" si="7"/>
        <v>0</v>
      </c>
      <c r="Z64" s="14">
        <f t="shared" si="7"/>
        <v>81.3877543017769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100.02614355231569</v>
      </c>
      <c r="E65" s="13">
        <f t="shared" si="7"/>
        <v>95.56770285203346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53.333295901862165</v>
      </c>
      <c r="X65" s="13">
        <f t="shared" si="7"/>
        <v>0</v>
      </c>
      <c r="Y65" s="13">
        <f t="shared" si="7"/>
        <v>0</v>
      </c>
      <c r="Z65" s="14">
        <f t="shared" si="7"/>
        <v>95.56770285203346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99.99998919430934</v>
      </c>
      <c r="E66" s="16">
        <f t="shared" si="7"/>
        <v>94.10100043388557</v>
      </c>
      <c r="F66" s="16">
        <f t="shared" si="7"/>
        <v>19.41867650590651</v>
      </c>
      <c r="G66" s="16">
        <f t="shared" si="7"/>
        <v>26.564568345323742</v>
      </c>
      <c r="H66" s="16">
        <f t="shared" si="7"/>
        <v>13.084709480122324</v>
      </c>
      <c r="I66" s="16">
        <f t="shared" si="7"/>
        <v>18.348133985420496</v>
      </c>
      <c r="J66" s="16">
        <f t="shared" si="7"/>
        <v>100</v>
      </c>
      <c r="K66" s="16">
        <f t="shared" si="7"/>
        <v>14.491278336695052</v>
      </c>
      <c r="L66" s="16">
        <f t="shared" si="7"/>
        <v>14.014377274189041</v>
      </c>
      <c r="M66" s="16">
        <f t="shared" si="7"/>
        <v>47.76233883612939</v>
      </c>
      <c r="N66" s="16">
        <f t="shared" si="7"/>
        <v>8.783547195069023</v>
      </c>
      <c r="O66" s="16">
        <f t="shared" si="7"/>
        <v>22.237145737782228</v>
      </c>
      <c r="P66" s="16">
        <f t="shared" si="7"/>
        <v>10.310688820468629</v>
      </c>
      <c r="Q66" s="16">
        <f t="shared" si="7"/>
        <v>13.647896115978849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28.70059942411357</v>
      </c>
      <c r="W66" s="16">
        <f t="shared" si="7"/>
        <v>119.51639054161944</v>
      </c>
      <c r="X66" s="16">
        <f t="shared" si="7"/>
        <v>0</v>
      </c>
      <c r="Y66" s="16">
        <f t="shared" si="7"/>
        <v>0</v>
      </c>
      <c r="Z66" s="17">
        <f t="shared" si="7"/>
        <v>94.10100043388557</v>
      </c>
    </row>
    <row r="67" spans="1:26" ht="13.5" hidden="1">
      <c r="A67" s="40" t="s">
        <v>100</v>
      </c>
      <c r="B67" s="23">
        <v>999007250</v>
      </c>
      <c r="C67" s="23"/>
      <c r="D67" s="24">
        <v>1189829156</v>
      </c>
      <c r="E67" s="25">
        <v>1273280158</v>
      </c>
      <c r="F67" s="25">
        <v>118654696</v>
      </c>
      <c r="G67" s="25">
        <v>91210000</v>
      </c>
      <c r="H67" s="25">
        <v>93461000</v>
      </c>
      <c r="I67" s="25">
        <v>303325696</v>
      </c>
      <c r="J67" s="25">
        <v>92962817</v>
      </c>
      <c r="K67" s="25">
        <v>97697299</v>
      </c>
      <c r="L67" s="25">
        <v>95205372</v>
      </c>
      <c r="M67" s="25">
        <v>285865488</v>
      </c>
      <c r="N67" s="25">
        <v>96814501</v>
      </c>
      <c r="O67" s="25">
        <v>92268270</v>
      </c>
      <c r="P67" s="25">
        <v>86966021</v>
      </c>
      <c r="Q67" s="25">
        <v>276048792</v>
      </c>
      <c r="R67" s="25"/>
      <c r="S67" s="25"/>
      <c r="T67" s="25"/>
      <c r="U67" s="25"/>
      <c r="V67" s="25">
        <v>865239976</v>
      </c>
      <c r="W67" s="25">
        <v>818181194</v>
      </c>
      <c r="X67" s="25"/>
      <c r="Y67" s="24"/>
      <c r="Z67" s="26">
        <v>1273280158</v>
      </c>
    </row>
    <row r="68" spans="1:26" ht="13.5" hidden="1">
      <c r="A68" s="36" t="s">
        <v>31</v>
      </c>
      <c r="B68" s="18">
        <v>165070207</v>
      </c>
      <c r="C68" s="18"/>
      <c r="D68" s="19">
        <v>192777809</v>
      </c>
      <c r="E68" s="20">
        <v>220402665</v>
      </c>
      <c r="F68" s="20">
        <v>44512009</v>
      </c>
      <c r="G68" s="20">
        <v>18366000</v>
      </c>
      <c r="H68" s="20">
        <v>18319000</v>
      </c>
      <c r="I68" s="20">
        <v>81197009</v>
      </c>
      <c r="J68" s="20">
        <v>16618559</v>
      </c>
      <c r="K68" s="20">
        <v>18377053</v>
      </c>
      <c r="L68" s="20">
        <v>18355688</v>
      </c>
      <c r="M68" s="20">
        <v>53351300</v>
      </c>
      <c r="N68" s="20">
        <v>18388673</v>
      </c>
      <c r="O68" s="20">
        <v>13677796</v>
      </c>
      <c r="P68" s="20">
        <v>13676960</v>
      </c>
      <c r="Q68" s="20">
        <v>45743429</v>
      </c>
      <c r="R68" s="20"/>
      <c r="S68" s="20"/>
      <c r="T68" s="20"/>
      <c r="U68" s="20"/>
      <c r="V68" s="20">
        <v>180291738</v>
      </c>
      <c r="W68" s="20">
        <v>144583353</v>
      </c>
      <c r="X68" s="20"/>
      <c r="Y68" s="19"/>
      <c r="Z68" s="22">
        <v>220402665</v>
      </c>
    </row>
    <row r="69" spans="1:26" ht="13.5" hidden="1">
      <c r="A69" s="37" t="s">
        <v>32</v>
      </c>
      <c r="B69" s="18">
        <v>821304414</v>
      </c>
      <c r="C69" s="18"/>
      <c r="D69" s="19">
        <v>978542581</v>
      </c>
      <c r="E69" s="20">
        <v>1028368727</v>
      </c>
      <c r="F69" s="20">
        <v>73030948</v>
      </c>
      <c r="G69" s="20">
        <v>71732000</v>
      </c>
      <c r="H69" s="20">
        <v>73180000</v>
      </c>
      <c r="I69" s="20">
        <v>217942948</v>
      </c>
      <c r="J69" s="20">
        <v>73030571</v>
      </c>
      <c r="K69" s="20">
        <v>76722863</v>
      </c>
      <c r="L69" s="20">
        <v>74281186</v>
      </c>
      <c r="M69" s="20">
        <v>224034620</v>
      </c>
      <c r="N69" s="20">
        <v>75778401</v>
      </c>
      <c r="O69" s="20">
        <v>76052347</v>
      </c>
      <c r="P69" s="20">
        <v>70615389</v>
      </c>
      <c r="Q69" s="20">
        <v>222446137</v>
      </c>
      <c r="R69" s="20"/>
      <c r="S69" s="20"/>
      <c r="T69" s="20"/>
      <c r="U69" s="20"/>
      <c r="V69" s="20">
        <v>664423705</v>
      </c>
      <c r="W69" s="20">
        <v>659716268</v>
      </c>
      <c r="X69" s="20"/>
      <c r="Y69" s="19"/>
      <c r="Z69" s="22">
        <v>1028368727</v>
      </c>
    </row>
    <row r="70" spans="1:26" ht="13.5" hidden="1">
      <c r="A70" s="38" t="s">
        <v>94</v>
      </c>
      <c r="B70" s="18">
        <v>500490814</v>
      </c>
      <c r="C70" s="18"/>
      <c r="D70" s="19">
        <v>586743681</v>
      </c>
      <c r="E70" s="20">
        <v>628570176</v>
      </c>
      <c r="F70" s="20">
        <v>40471549</v>
      </c>
      <c r="G70" s="20">
        <v>40472000</v>
      </c>
      <c r="H70" s="20">
        <v>40472000</v>
      </c>
      <c r="I70" s="20">
        <v>121415549</v>
      </c>
      <c r="J70" s="20">
        <v>42067389</v>
      </c>
      <c r="K70" s="20">
        <v>42067389</v>
      </c>
      <c r="L70" s="20">
        <v>41558813</v>
      </c>
      <c r="M70" s="20">
        <v>125693591</v>
      </c>
      <c r="N70" s="20">
        <v>43812679</v>
      </c>
      <c r="O70" s="20">
        <v>45421951</v>
      </c>
      <c r="P70" s="20">
        <v>41399343</v>
      </c>
      <c r="Q70" s="20">
        <v>130633973</v>
      </c>
      <c r="R70" s="20"/>
      <c r="S70" s="20"/>
      <c r="T70" s="20"/>
      <c r="U70" s="20"/>
      <c r="V70" s="20">
        <v>377743113</v>
      </c>
      <c r="W70" s="20">
        <v>378867147</v>
      </c>
      <c r="X70" s="20"/>
      <c r="Y70" s="19"/>
      <c r="Z70" s="22">
        <v>628570176</v>
      </c>
    </row>
    <row r="71" spans="1:26" ht="13.5" hidden="1">
      <c r="A71" s="38" t="s">
        <v>95</v>
      </c>
      <c r="B71" s="18">
        <v>221881476</v>
      </c>
      <c r="C71" s="18"/>
      <c r="D71" s="19">
        <v>286402675</v>
      </c>
      <c r="E71" s="20">
        <v>286402675</v>
      </c>
      <c r="F71" s="20">
        <v>23512549</v>
      </c>
      <c r="G71" s="20">
        <v>21928000</v>
      </c>
      <c r="H71" s="20">
        <v>21928000</v>
      </c>
      <c r="I71" s="20">
        <v>67368549</v>
      </c>
      <c r="J71" s="20">
        <v>20798704</v>
      </c>
      <c r="K71" s="20">
        <v>25532947</v>
      </c>
      <c r="L71" s="20">
        <v>23691025</v>
      </c>
      <c r="M71" s="20">
        <v>70022676</v>
      </c>
      <c r="N71" s="20">
        <v>23138063</v>
      </c>
      <c r="O71" s="20">
        <v>21842000</v>
      </c>
      <c r="P71" s="20">
        <v>20488959</v>
      </c>
      <c r="Q71" s="20">
        <v>65469022</v>
      </c>
      <c r="R71" s="20"/>
      <c r="S71" s="20"/>
      <c r="T71" s="20"/>
      <c r="U71" s="20"/>
      <c r="V71" s="20">
        <v>202860247</v>
      </c>
      <c r="W71" s="20">
        <v>201801959</v>
      </c>
      <c r="X71" s="20"/>
      <c r="Y71" s="19"/>
      <c r="Z71" s="22">
        <v>286402675</v>
      </c>
    </row>
    <row r="72" spans="1:26" ht="13.5" hidden="1">
      <c r="A72" s="38" t="s">
        <v>96</v>
      </c>
      <c r="B72" s="18">
        <v>45810426</v>
      </c>
      <c r="C72" s="18"/>
      <c r="D72" s="19">
        <v>50606418</v>
      </c>
      <c r="E72" s="20">
        <v>52606156</v>
      </c>
      <c r="F72" s="20">
        <v>4371057</v>
      </c>
      <c r="G72" s="20">
        <v>4656000</v>
      </c>
      <c r="H72" s="20">
        <v>5744000</v>
      </c>
      <c r="I72" s="20">
        <v>14771057</v>
      </c>
      <c r="J72" s="20">
        <v>4752276</v>
      </c>
      <c r="K72" s="20">
        <v>4328616</v>
      </c>
      <c r="L72" s="20">
        <v>4279376</v>
      </c>
      <c r="M72" s="20">
        <v>13360268</v>
      </c>
      <c r="N72" s="20">
        <v>4261842</v>
      </c>
      <c r="O72" s="20">
        <v>4124119</v>
      </c>
      <c r="P72" s="20">
        <v>4093301</v>
      </c>
      <c r="Q72" s="20">
        <v>12479262</v>
      </c>
      <c r="R72" s="20"/>
      <c r="S72" s="20"/>
      <c r="T72" s="20"/>
      <c r="U72" s="20"/>
      <c r="V72" s="20">
        <v>40610587</v>
      </c>
      <c r="W72" s="20">
        <v>37954809</v>
      </c>
      <c r="X72" s="20"/>
      <c r="Y72" s="19"/>
      <c r="Z72" s="22">
        <v>52606156</v>
      </c>
    </row>
    <row r="73" spans="1:26" ht="13.5" hidden="1">
      <c r="A73" s="38" t="s">
        <v>97</v>
      </c>
      <c r="B73" s="18">
        <v>53121698</v>
      </c>
      <c r="C73" s="18"/>
      <c r="D73" s="19">
        <v>51940156</v>
      </c>
      <c r="E73" s="20">
        <v>57940069</v>
      </c>
      <c r="F73" s="20">
        <v>4675793</v>
      </c>
      <c r="G73" s="20">
        <v>4676000</v>
      </c>
      <c r="H73" s="20">
        <v>5036000</v>
      </c>
      <c r="I73" s="20">
        <v>14387793</v>
      </c>
      <c r="J73" s="20">
        <v>5412202</v>
      </c>
      <c r="K73" s="20">
        <v>4793911</v>
      </c>
      <c r="L73" s="20">
        <v>4751972</v>
      </c>
      <c r="M73" s="20">
        <v>14958085</v>
      </c>
      <c r="N73" s="20">
        <v>4565817</v>
      </c>
      <c r="O73" s="20">
        <v>4664277</v>
      </c>
      <c r="P73" s="20">
        <v>4633786</v>
      </c>
      <c r="Q73" s="20">
        <v>13863880</v>
      </c>
      <c r="R73" s="20"/>
      <c r="S73" s="20"/>
      <c r="T73" s="20"/>
      <c r="U73" s="20"/>
      <c r="V73" s="20">
        <v>43209758</v>
      </c>
      <c r="W73" s="20">
        <v>38955114</v>
      </c>
      <c r="X73" s="20"/>
      <c r="Y73" s="19"/>
      <c r="Z73" s="22">
        <v>57940069</v>
      </c>
    </row>
    <row r="74" spans="1:26" ht="13.5" hidden="1">
      <c r="A74" s="38" t="s">
        <v>98</v>
      </c>
      <c r="B74" s="18"/>
      <c r="C74" s="18"/>
      <c r="D74" s="19">
        <v>2849651</v>
      </c>
      <c r="E74" s="20">
        <v>2849651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2137239</v>
      </c>
      <c r="X74" s="20"/>
      <c r="Y74" s="19"/>
      <c r="Z74" s="22">
        <v>2849651</v>
      </c>
    </row>
    <row r="75" spans="1:26" ht="13.5" hidden="1">
      <c r="A75" s="39" t="s">
        <v>99</v>
      </c>
      <c r="B75" s="27">
        <v>12632629</v>
      </c>
      <c r="C75" s="27"/>
      <c r="D75" s="28">
        <v>18508766</v>
      </c>
      <c r="E75" s="29">
        <v>24508766</v>
      </c>
      <c r="F75" s="29">
        <v>1111739</v>
      </c>
      <c r="G75" s="29">
        <v>1112000</v>
      </c>
      <c r="H75" s="29">
        <v>1962000</v>
      </c>
      <c r="I75" s="29">
        <v>4185739</v>
      </c>
      <c r="J75" s="29">
        <v>3313687</v>
      </c>
      <c r="K75" s="29">
        <v>2597383</v>
      </c>
      <c r="L75" s="29">
        <v>2568498</v>
      </c>
      <c r="M75" s="29">
        <v>8479568</v>
      </c>
      <c r="N75" s="29">
        <v>2647427</v>
      </c>
      <c r="O75" s="29">
        <v>2538127</v>
      </c>
      <c r="P75" s="29">
        <v>2673672</v>
      </c>
      <c r="Q75" s="29">
        <v>7859226</v>
      </c>
      <c r="R75" s="29"/>
      <c r="S75" s="29"/>
      <c r="T75" s="29"/>
      <c r="U75" s="29"/>
      <c r="V75" s="29">
        <v>20524533</v>
      </c>
      <c r="W75" s="29">
        <v>13881573</v>
      </c>
      <c r="X75" s="29"/>
      <c r="Y75" s="28"/>
      <c r="Z75" s="30">
        <v>24508766</v>
      </c>
    </row>
    <row r="76" spans="1:26" ht="13.5" hidden="1">
      <c r="A76" s="41" t="s">
        <v>101</v>
      </c>
      <c r="B76" s="31">
        <v>835871957</v>
      </c>
      <c r="C76" s="31"/>
      <c r="D76" s="32">
        <v>1131406668</v>
      </c>
      <c r="E76" s="33">
        <v>1107769759</v>
      </c>
      <c r="F76" s="33">
        <v>63939526</v>
      </c>
      <c r="G76" s="33">
        <v>71485468</v>
      </c>
      <c r="H76" s="33">
        <v>72515787</v>
      </c>
      <c r="I76" s="33">
        <v>207940781</v>
      </c>
      <c r="J76" s="33">
        <v>92692158</v>
      </c>
      <c r="K76" s="33">
        <v>91115787</v>
      </c>
      <c r="L76" s="33">
        <v>64856805</v>
      </c>
      <c r="M76" s="33">
        <v>248664750</v>
      </c>
      <c r="N76" s="33">
        <v>81488941</v>
      </c>
      <c r="O76" s="33">
        <v>73370649</v>
      </c>
      <c r="P76" s="33">
        <v>74152225</v>
      </c>
      <c r="Q76" s="33">
        <v>229011815</v>
      </c>
      <c r="R76" s="33"/>
      <c r="S76" s="33"/>
      <c r="T76" s="33"/>
      <c r="U76" s="33"/>
      <c r="V76" s="33">
        <v>685617346</v>
      </c>
      <c r="W76" s="33">
        <v>864164871</v>
      </c>
      <c r="X76" s="33"/>
      <c r="Y76" s="32"/>
      <c r="Z76" s="34">
        <v>1107769759</v>
      </c>
    </row>
    <row r="77" spans="1:26" ht="13.5" hidden="1">
      <c r="A77" s="36" t="s">
        <v>31</v>
      </c>
      <c r="B77" s="18">
        <v>157161633</v>
      </c>
      <c r="C77" s="18"/>
      <c r="D77" s="19">
        <v>183138924</v>
      </c>
      <c r="E77" s="20">
        <v>196158291</v>
      </c>
      <c r="F77" s="20">
        <v>10922503</v>
      </c>
      <c r="G77" s="20">
        <v>11126772</v>
      </c>
      <c r="H77" s="20">
        <v>9906083</v>
      </c>
      <c r="I77" s="20">
        <v>31955358</v>
      </c>
      <c r="J77" s="20">
        <v>16618559</v>
      </c>
      <c r="K77" s="20">
        <v>21816046</v>
      </c>
      <c r="L77" s="20">
        <v>12069385</v>
      </c>
      <c r="M77" s="20">
        <v>50503990</v>
      </c>
      <c r="N77" s="20">
        <v>14664858</v>
      </c>
      <c r="O77" s="20">
        <v>11494867</v>
      </c>
      <c r="P77" s="20">
        <v>15827344</v>
      </c>
      <c r="Q77" s="20">
        <v>41987069</v>
      </c>
      <c r="R77" s="20"/>
      <c r="S77" s="20"/>
      <c r="T77" s="20"/>
      <c r="U77" s="20"/>
      <c r="V77" s="20">
        <v>124446417</v>
      </c>
      <c r="W77" s="20">
        <v>165017794</v>
      </c>
      <c r="X77" s="20"/>
      <c r="Y77" s="19"/>
      <c r="Z77" s="22">
        <v>196158291</v>
      </c>
    </row>
    <row r="78" spans="1:26" ht="13.5" hidden="1">
      <c r="A78" s="37" t="s">
        <v>32</v>
      </c>
      <c r="B78" s="18">
        <v>678710324</v>
      </c>
      <c r="C78" s="18"/>
      <c r="D78" s="19">
        <v>929758980</v>
      </c>
      <c r="E78" s="20">
        <v>888548474</v>
      </c>
      <c r="F78" s="20">
        <v>52801138</v>
      </c>
      <c r="G78" s="20">
        <v>60063298</v>
      </c>
      <c r="H78" s="20">
        <v>62352982</v>
      </c>
      <c r="I78" s="20">
        <v>175217418</v>
      </c>
      <c r="J78" s="20">
        <v>72759912</v>
      </c>
      <c r="K78" s="20">
        <v>68923347</v>
      </c>
      <c r="L78" s="20">
        <v>52427461</v>
      </c>
      <c r="M78" s="20">
        <v>194110720</v>
      </c>
      <c r="N78" s="20">
        <v>66591545</v>
      </c>
      <c r="O78" s="20">
        <v>61311375</v>
      </c>
      <c r="P78" s="20">
        <v>58049207</v>
      </c>
      <c r="Q78" s="20">
        <v>185952127</v>
      </c>
      <c r="R78" s="20"/>
      <c r="S78" s="20"/>
      <c r="T78" s="20"/>
      <c r="U78" s="20"/>
      <c r="V78" s="20">
        <v>555280265</v>
      </c>
      <c r="W78" s="20">
        <v>682556322</v>
      </c>
      <c r="X78" s="20"/>
      <c r="Y78" s="19"/>
      <c r="Z78" s="22">
        <v>888548474</v>
      </c>
    </row>
    <row r="79" spans="1:26" ht="13.5" hidden="1">
      <c r="A79" s="38" t="s">
        <v>94</v>
      </c>
      <c r="B79" s="18">
        <v>386864342</v>
      </c>
      <c r="C79" s="18"/>
      <c r="D79" s="19">
        <v>557405744</v>
      </c>
      <c r="E79" s="20">
        <v>532700691</v>
      </c>
      <c r="F79" s="20">
        <v>26904683</v>
      </c>
      <c r="G79" s="20">
        <v>29643372</v>
      </c>
      <c r="H79" s="20">
        <v>34524971</v>
      </c>
      <c r="I79" s="20">
        <v>91073026</v>
      </c>
      <c r="J79" s="20">
        <v>36918491</v>
      </c>
      <c r="K79" s="20">
        <v>29257377</v>
      </c>
      <c r="L79" s="20">
        <v>23235546</v>
      </c>
      <c r="M79" s="20">
        <v>89411414</v>
      </c>
      <c r="N79" s="20">
        <v>23215078</v>
      </c>
      <c r="O79" s="20">
        <v>25993205</v>
      </c>
      <c r="P79" s="20">
        <v>25917253</v>
      </c>
      <c r="Q79" s="20">
        <v>75125536</v>
      </c>
      <c r="R79" s="20"/>
      <c r="S79" s="20"/>
      <c r="T79" s="20"/>
      <c r="U79" s="20"/>
      <c r="V79" s="20">
        <v>255609976</v>
      </c>
      <c r="W79" s="20">
        <v>397515149</v>
      </c>
      <c r="X79" s="20"/>
      <c r="Y79" s="19"/>
      <c r="Z79" s="22">
        <v>532700691</v>
      </c>
    </row>
    <row r="80" spans="1:26" ht="13.5" hidden="1">
      <c r="A80" s="38" t="s">
        <v>95</v>
      </c>
      <c r="B80" s="18">
        <v>185569058</v>
      </c>
      <c r="C80" s="18"/>
      <c r="D80" s="19">
        <v>272082842</v>
      </c>
      <c r="E80" s="20">
        <v>260023086</v>
      </c>
      <c r="F80" s="20">
        <v>15280418</v>
      </c>
      <c r="G80" s="20">
        <v>18407717</v>
      </c>
      <c r="H80" s="20">
        <v>18776156</v>
      </c>
      <c r="I80" s="20">
        <v>52464291</v>
      </c>
      <c r="J80" s="20">
        <v>18017942</v>
      </c>
      <c r="K80" s="20">
        <v>20707372</v>
      </c>
      <c r="L80" s="20">
        <v>10186094</v>
      </c>
      <c r="M80" s="20">
        <v>48911408</v>
      </c>
      <c r="N80" s="20">
        <v>17485593</v>
      </c>
      <c r="O80" s="20">
        <v>19932271</v>
      </c>
      <c r="P80" s="20">
        <v>17653808</v>
      </c>
      <c r="Q80" s="20">
        <v>55071672</v>
      </c>
      <c r="R80" s="20"/>
      <c r="S80" s="20"/>
      <c r="T80" s="20"/>
      <c r="U80" s="20"/>
      <c r="V80" s="20">
        <v>156447371</v>
      </c>
      <c r="W80" s="20">
        <v>205150792</v>
      </c>
      <c r="X80" s="20"/>
      <c r="Y80" s="19"/>
      <c r="Z80" s="22">
        <v>260023086</v>
      </c>
    </row>
    <row r="81" spans="1:26" ht="13.5" hidden="1">
      <c r="A81" s="38" t="s">
        <v>96</v>
      </c>
      <c r="B81" s="18">
        <v>31073647</v>
      </c>
      <c r="C81" s="18"/>
      <c r="D81" s="19">
        <v>48076572</v>
      </c>
      <c r="E81" s="20">
        <v>45945230</v>
      </c>
      <c r="F81" s="20">
        <v>2784553</v>
      </c>
      <c r="G81" s="20">
        <v>3308393</v>
      </c>
      <c r="H81" s="20">
        <v>3107416</v>
      </c>
      <c r="I81" s="20">
        <v>9200362</v>
      </c>
      <c r="J81" s="20">
        <v>4026689</v>
      </c>
      <c r="K81" s="20">
        <v>3045664</v>
      </c>
      <c r="L81" s="20">
        <v>2657409</v>
      </c>
      <c r="M81" s="20">
        <v>9729762</v>
      </c>
      <c r="N81" s="20">
        <v>2762009</v>
      </c>
      <c r="O81" s="20">
        <v>3072338</v>
      </c>
      <c r="P81" s="20">
        <v>2702790</v>
      </c>
      <c r="Q81" s="20">
        <v>8537137</v>
      </c>
      <c r="R81" s="20"/>
      <c r="S81" s="20"/>
      <c r="T81" s="20"/>
      <c r="U81" s="20"/>
      <c r="V81" s="20">
        <v>27467261</v>
      </c>
      <c r="W81" s="20">
        <v>38666413</v>
      </c>
      <c r="X81" s="20"/>
      <c r="Y81" s="19"/>
      <c r="Z81" s="22">
        <v>45945230</v>
      </c>
    </row>
    <row r="82" spans="1:26" ht="13.5" hidden="1">
      <c r="A82" s="38" t="s">
        <v>97</v>
      </c>
      <c r="B82" s="18">
        <v>34589762</v>
      </c>
      <c r="C82" s="18"/>
      <c r="D82" s="19">
        <v>49343426</v>
      </c>
      <c r="E82" s="20">
        <v>47156121</v>
      </c>
      <c r="F82" s="20">
        <v>3147771</v>
      </c>
      <c r="G82" s="20">
        <v>3776912</v>
      </c>
      <c r="H82" s="20">
        <v>3165859</v>
      </c>
      <c r="I82" s="20">
        <v>10090542</v>
      </c>
      <c r="J82" s="20">
        <v>4561184</v>
      </c>
      <c r="K82" s="20">
        <v>3194814</v>
      </c>
      <c r="L82" s="20">
        <v>3273844</v>
      </c>
      <c r="M82" s="20">
        <v>11029842</v>
      </c>
      <c r="N82" s="20">
        <v>3089253</v>
      </c>
      <c r="O82" s="20">
        <v>3369025</v>
      </c>
      <c r="P82" s="20">
        <v>3308765</v>
      </c>
      <c r="Q82" s="20">
        <v>9767043</v>
      </c>
      <c r="R82" s="20"/>
      <c r="S82" s="20"/>
      <c r="T82" s="20"/>
      <c r="U82" s="20"/>
      <c r="V82" s="20">
        <v>30887427</v>
      </c>
      <c r="W82" s="20">
        <v>40084108</v>
      </c>
      <c r="X82" s="20"/>
      <c r="Y82" s="19"/>
      <c r="Z82" s="22">
        <v>47156121</v>
      </c>
    </row>
    <row r="83" spans="1:26" ht="13.5" hidden="1">
      <c r="A83" s="38" t="s">
        <v>98</v>
      </c>
      <c r="B83" s="18">
        <v>40613515</v>
      </c>
      <c r="C83" s="18"/>
      <c r="D83" s="19">
        <v>2850396</v>
      </c>
      <c r="E83" s="20">
        <v>2723346</v>
      </c>
      <c r="F83" s="20">
        <v>4683713</v>
      </c>
      <c r="G83" s="20">
        <v>4926904</v>
      </c>
      <c r="H83" s="20">
        <v>2778580</v>
      </c>
      <c r="I83" s="20">
        <v>12389197</v>
      </c>
      <c r="J83" s="20">
        <v>9235606</v>
      </c>
      <c r="K83" s="20">
        <v>12718120</v>
      </c>
      <c r="L83" s="20">
        <v>13074568</v>
      </c>
      <c r="M83" s="20">
        <v>35028294</v>
      </c>
      <c r="N83" s="20">
        <v>20039612</v>
      </c>
      <c r="O83" s="20">
        <v>8944536</v>
      </c>
      <c r="P83" s="20">
        <v>8466591</v>
      </c>
      <c r="Q83" s="20">
        <v>37450739</v>
      </c>
      <c r="R83" s="20"/>
      <c r="S83" s="20"/>
      <c r="T83" s="20"/>
      <c r="U83" s="20"/>
      <c r="V83" s="20">
        <v>84868230</v>
      </c>
      <c r="W83" s="20">
        <v>1139860</v>
      </c>
      <c r="X83" s="20"/>
      <c r="Y83" s="19"/>
      <c r="Z83" s="22">
        <v>2723346</v>
      </c>
    </row>
    <row r="84" spans="1:26" ht="13.5" hidden="1">
      <c r="A84" s="39" t="s">
        <v>99</v>
      </c>
      <c r="B84" s="27"/>
      <c r="C84" s="27"/>
      <c r="D84" s="28">
        <v>18508764</v>
      </c>
      <c r="E84" s="29">
        <v>23062994</v>
      </c>
      <c r="F84" s="29">
        <v>215885</v>
      </c>
      <c r="G84" s="29">
        <v>295398</v>
      </c>
      <c r="H84" s="29">
        <v>256722</v>
      </c>
      <c r="I84" s="29">
        <v>768005</v>
      </c>
      <c r="J84" s="29">
        <v>3313687</v>
      </c>
      <c r="K84" s="29">
        <v>376394</v>
      </c>
      <c r="L84" s="29">
        <v>359959</v>
      </c>
      <c r="M84" s="29">
        <v>4050040</v>
      </c>
      <c r="N84" s="29">
        <v>232538</v>
      </c>
      <c r="O84" s="29">
        <v>564407</v>
      </c>
      <c r="P84" s="29">
        <v>275674</v>
      </c>
      <c r="Q84" s="29">
        <v>1072619</v>
      </c>
      <c r="R84" s="29"/>
      <c r="S84" s="29"/>
      <c r="T84" s="29"/>
      <c r="U84" s="29"/>
      <c r="V84" s="29">
        <v>5890664</v>
      </c>
      <c r="W84" s="29">
        <v>16590755</v>
      </c>
      <c r="X84" s="29"/>
      <c r="Y84" s="28"/>
      <c r="Z84" s="30">
        <v>23062994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807121</v>
      </c>
      <c r="C6" s="18">
        <v>0</v>
      </c>
      <c r="D6" s="58">
        <v>2352000</v>
      </c>
      <c r="E6" s="59">
        <v>600745</v>
      </c>
      <c r="F6" s="59">
        <v>25574</v>
      </c>
      <c r="G6" s="59">
        <v>18327</v>
      </c>
      <c r="H6" s="59">
        <v>55004</v>
      </c>
      <c r="I6" s="59">
        <v>98905</v>
      </c>
      <c r="J6" s="59">
        <v>129799</v>
      </c>
      <c r="K6" s="59">
        <v>42425</v>
      </c>
      <c r="L6" s="59">
        <v>47570</v>
      </c>
      <c r="M6" s="59">
        <v>219794</v>
      </c>
      <c r="N6" s="59">
        <v>292388</v>
      </c>
      <c r="O6" s="59">
        <v>54765</v>
      </c>
      <c r="P6" s="59">
        <v>158816</v>
      </c>
      <c r="Q6" s="59">
        <v>505969</v>
      </c>
      <c r="R6" s="59">
        <v>0</v>
      </c>
      <c r="S6" s="59">
        <v>0</v>
      </c>
      <c r="T6" s="59">
        <v>0</v>
      </c>
      <c r="U6" s="59">
        <v>0</v>
      </c>
      <c r="V6" s="59">
        <v>824668</v>
      </c>
      <c r="W6" s="59">
        <v>1705200</v>
      </c>
      <c r="X6" s="59">
        <v>-880532</v>
      </c>
      <c r="Y6" s="60">
        <v>-51.64</v>
      </c>
      <c r="Z6" s="61">
        <v>600745</v>
      </c>
    </row>
    <row r="7" spans="1:26" ht="13.5">
      <c r="A7" s="57" t="s">
        <v>33</v>
      </c>
      <c r="B7" s="18">
        <v>1463895</v>
      </c>
      <c r="C7" s="18">
        <v>0</v>
      </c>
      <c r="D7" s="58">
        <v>1994657</v>
      </c>
      <c r="E7" s="59">
        <v>1521386</v>
      </c>
      <c r="F7" s="59">
        <v>3582</v>
      </c>
      <c r="G7" s="59">
        <v>89590</v>
      </c>
      <c r="H7" s="59">
        <v>38700</v>
      </c>
      <c r="I7" s="59">
        <v>131872</v>
      </c>
      <c r="J7" s="59">
        <v>10072</v>
      </c>
      <c r="K7" s="59">
        <v>0</v>
      </c>
      <c r="L7" s="59">
        <v>760693</v>
      </c>
      <c r="M7" s="59">
        <v>770765</v>
      </c>
      <c r="N7" s="59">
        <v>11678</v>
      </c>
      <c r="O7" s="59">
        <v>1728</v>
      </c>
      <c r="P7" s="59">
        <v>1379</v>
      </c>
      <c r="Q7" s="59">
        <v>14785</v>
      </c>
      <c r="R7" s="59">
        <v>0</v>
      </c>
      <c r="S7" s="59">
        <v>0</v>
      </c>
      <c r="T7" s="59">
        <v>0</v>
      </c>
      <c r="U7" s="59">
        <v>0</v>
      </c>
      <c r="V7" s="59">
        <v>917422</v>
      </c>
      <c r="W7" s="59">
        <v>1446127</v>
      </c>
      <c r="X7" s="59">
        <v>-528705</v>
      </c>
      <c r="Y7" s="60">
        <v>-36.56</v>
      </c>
      <c r="Z7" s="61">
        <v>1521386</v>
      </c>
    </row>
    <row r="8" spans="1:26" ht="13.5">
      <c r="A8" s="57" t="s">
        <v>34</v>
      </c>
      <c r="B8" s="18">
        <v>218204535</v>
      </c>
      <c r="C8" s="18">
        <v>0</v>
      </c>
      <c r="D8" s="58">
        <v>207297200</v>
      </c>
      <c r="E8" s="59">
        <v>205661200</v>
      </c>
      <c r="F8" s="59">
        <v>80646000</v>
      </c>
      <c r="G8" s="59">
        <v>250000</v>
      </c>
      <c r="H8" s="59">
        <v>36000</v>
      </c>
      <c r="I8" s="59">
        <v>80932000</v>
      </c>
      <c r="J8" s="59">
        <v>4634070</v>
      </c>
      <c r="K8" s="59">
        <v>480314</v>
      </c>
      <c r="L8" s="59">
        <v>68764600</v>
      </c>
      <c r="M8" s="59">
        <v>73878984</v>
      </c>
      <c r="N8" s="59">
        <v>90121</v>
      </c>
      <c r="O8" s="59">
        <v>300000</v>
      </c>
      <c r="P8" s="59">
        <v>48296000</v>
      </c>
      <c r="Q8" s="59">
        <v>48686121</v>
      </c>
      <c r="R8" s="59">
        <v>0</v>
      </c>
      <c r="S8" s="59">
        <v>0</v>
      </c>
      <c r="T8" s="59">
        <v>0</v>
      </c>
      <c r="U8" s="59">
        <v>0</v>
      </c>
      <c r="V8" s="59">
        <v>203497105</v>
      </c>
      <c r="W8" s="59">
        <v>185376200</v>
      </c>
      <c r="X8" s="59">
        <v>18120905</v>
      </c>
      <c r="Y8" s="60">
        <v>9.78</v>
      </c>
      <c r="Z8" s="61">
        <v>205661200</v>
      </c>
    </row>
    <row r="9" spans="1:26" ht="13.5">
      <c r="A9" s="57" t="s">
        <v>35</v>
      </c>
      <c r="B9" s="18">
        <v>20825628</v>
      </c>
      <c r="C9" s="18">
        <v>0</v>
      </c>
      <c r="D9" s="58">
        <v>308427263</v>
      </c>
      <c r="E9" s="59">
        <v>90019353</v>
      </c>
      <c r="F9" s="59">
        <v>2637057</v>
      </c>
      <c r="G9" s="59">
        <v>94703</v>
      </c>
      <c r="H9" s="59">
        <v>63127048</v>
      </c>
      <c r="I9" s="59">
        <v>65858808</v>
      </c>
      <c r="J9" s="59">
        <v>12604485</v>
      </c>
      <c r="K9" s="59">
        <v>772416</v>
      </c>
      <c r="L9" s="59">
        <v>192483</v>
      </c>
      <c r="M9" s="59">
        <v>13569384</v>
      </c>
      <c r="N9" s="59">
        <v>1193948</v>
      </c>
      <c r="O9" s="59">
        <v>2264319</v>
      </c>
      <c r="P9" s="59">
        <v>3222133</v>
      </c>
      <c r="Q9" s="59">
        <v>6680400</v>
      </c>
      <c r="R9" s="59">
        <v>0</v>
      </c>
      <c r="S9" s="59">
        <v>0</v>
      </c>
      <c r="T9" s="59">
        <v>0</v>
      </c>
      <c r="U9" s="59">
        <v>0</v>
      </c>
      <c r="V9" s="59">
        <v>86108592</v>
      </c>
      <c r="W9" s="59">
        <v>223511971</v>
      </c>
      <c r="X9" s="59">
        <v>-137403379</v>
      </c>
      <c r="Y9" s="60">
        <v>-61.47</v>
      </c>
      <c r="Z9" s="61">
        <v>90019353</v>
      </c>
    </row>
    <row r="10" spans="1:26" ht="25.5">
      <c r="A10" s="62" t="s">
        <v>86</v>
      </c>
      <c r="B10" s="63">
        <f>SUM(B5:B9)</f>
        <v>241301179</v>
      </c>
      <c r="C10" s="63">
        <f>SUM(C5:C9)</f>
        <v>0</v>
      </c>
      <c r="D10" s="64">
        <f aca="true" t="shared" si="0" ref="D10:Z10">SUM(D5:D9)</f>
        <v>520071120</v>
      </c>
      <c r="E10" s="65">
        <f t="shared" si="0"/>
        <v>297802684</v>
      </c>
      <c r="F10" s="65">
        <f t="shared" si="0"/>
        <v>83312213</v>
      </c>
      <c r="G10" s="65">
        <f t="shared" si="0"/>
        <v>452620</v>
      </c>
      <c r="H10" s="65">
        <f t="shared" si="0"/>
        <v>63256752</v>
      </c>
      <c r="I10" s="65">
        <f t="shared" si="0"/>
        <v>147021585</v>
      </c>
      <c r="J10" s="65">
        <f t="shared" si="0"/>
        <v>17378426</v>
      </c>
      <c r="K10" s="65">
        <f t="shared" si="0"/>
        <v>1295155</v>
      </c>
      <c r="L10" s="65">
        <f t="shared" si="0"/>
        <v>69765346</v>
      </c>
      <c r="M10" s="65">
        <f t="shared" si="0"/>
        <v>88438927</v>
      </c>
      <c r="N10" s="65">
        <f t="shared" si="0"/>
        <v>1588135</v>
      </c>
      <c r="O10" s="65">
        <f t="shared" si="0"/>
        <v>2620812</v>
      </c>
      <c r="P10" s="65">
        <f t="shared" si="0"/>
        <v>51678328</v>
      </c>
      <c r="Q10" s="65">
        <f t="shared" si="0"/>
        <v>55887275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291347787</v>
      </c>
      <c r="W10" s="65">
        <f t="shared" si="0"/>
        <v>412039498</v>
      </c>
      <c r="X10" s="65">
        <f t="shared" si="0"/>
        <v>-120691711</v>
      </c>
      <c r="Y10" s="66">
        <f>+IF(W10&lt;&gt;0,(X10/W10)*100,0)</f>
        <v>-29.291296486338307</v>
      </c>
      <c r="Z10" s="67">
        <f t="shared" si="0"/>
        <v>297802684</v>
      </c>
    </row>
    <row r="11" spans="1:26" ht="13.5">
      <c r="A11" s="57" t="s">
        <v>36</v>
      </c>
      <c r="B11" s="18">
        <v>167201236</v>
      </c>
      <c r="C11" s="18">
        <v>0</v>
      </c>
      <c r="D11" s="58">
        <v>191217733</v>
      </c>
      <c r="E11" s="59">
        <v>159252214</v>
      </c>
      <c r="F11" s="59">
        <v>13001276</v>
      </c>
      <c r="G11" s="59">
        <v>14131306</v>
      </c>
      <c r="H11" s="59">
        <v>13809432</v>
      </c>
      <c r="I11" s="59">
        <v>40942014</v>
      </c>
      <c r="J11" s="59">
        <v>12246045</v>
      </c>
      <c r="K11" s="59">
        <v>13326740</v>
      </c>
      <c r="L11" s="59">
        <v>13111317</v>
      </c>
      <c r="M11" s="59">
        <v>38684102</v>
      </c>
      <c r="N11" s="59">
        <v>13375725</v>
      </c>
      <c r="O11" s="59">
        <v>13022815</v>
      </c>
      <c r="P11" s="59">
        <v>12528865</v>
      </c>
      <c r="Q11" s="59">
        <v>38927405</v>
      </c>
      <c r="R11" s="59">
        <v>0</v>
      </c>
      <c r="S11" s="59">
        <v>0</v>
      </c>
      <c r="T11" s="59">
        <v>0</v>
      </c>
      <c r="U11" s="59">
        <v>0</v>
      </c>
      <c r="V11" s="59">
        <v>118553521</v>
      </c>
      <c r="W11" s="59">
        <v>137168253</v>
      </c>
      <c r="X11" s="59">
        <v>-18614732</v>
      </c>
      <c r="Y11" s="60">
        <v>-13.57</v>
      </c>
      <c r="Z11" s="61">
        <v>159252214</v>
      </c>
    </row>
    <row r="12" spans="1:26" ht="13.5">
      <c r="A12" s="57" t="s">
        <v>37</v>
      </c>
      <c r="B12" s="18">
        <v>9700275</v>
      </c>
      <c r="C12" s="18">
        <v>0</v>
      </c>
      <c r="D12" s="58">
        <v>14316000</v>
      </c>
      <c r="E12" s="59">
        <v>12789000</v>
      </c>
      <c r="F12" s="59">
        <v>965558</v>
      </c>
      <c r="G12" s="59">
        <v>965558</v>
      </c>
      <c r="H12" s="59">
        <v>965558</v>
      </c>
      <c r="I12" s="59">
        <v>2896674</v>
      </c>
      <c r="J12" s="59">
        <v>951154</v>
      </c>
      <c r="K12" s="59">
        <v>690525</v>
      </c>
      <c r="L12" s="59">
        <v>965558</v>
      </c>
      <c r="M12" s="59">
        <v>2607237</v>
      </c>
      <c r="N12" s="59">
        <v>965558</v>
      </c>
      <c r="O12" s="59">
        <v>1300842</v>
      </c>
      <c r="P12" s="59">
        <v>1053939</v>
      </c>
      <c r="Q12" s="59">
        <v>3320339</v>
      </c>
      <c r="R12" s="59">
        <v>0</v>
      </c>
      <c r="S12" s="59">
        <v>0</v>
      </c>
      <c r="T12" s="59">
        <v>0</v>
      </c>
      <c r="U12" s="59">
        <v>0</v>
      </c>
      <c r="V12" s="59">
        <v>8824250</v>
      </c>
      <c r="W12" s="59">
        <v>10737000</v>
      </c>
      <c r="X12" s="59">
        <v>-1912750</v>
      </c>
      <c r="Y12" s="60">
        <v>-17.81</v>
      </c>
      <c r="Z12" s="61">
        <v>12789000</v>
      </c>
    </row>
    <row r="13" spans="1:26" ht="13.5">
      <c r="A13" s="57" t="s">
        <v>87</v>
      </c>
      <c r="B13" s="18">
        <v>9863065</v>
      </c>
      <c r="C13" s="18">
        <v>0</v>
      </c>
      <c r="D13" s="58">
        <v>8415000</v>
      </c>
      <c r="E13" s="59">
        <v>7565000</v>
      </c>
      <c r="F13" s="59">
        <v>715076</v>
      </c>
      <c r="G13" s="59">
        <v>788278</v>
      </c>
      <c r="H13" s="59">
        <v>788279</v>
      </c>
      <c r="I13" s="59">
        <v>2291633</v>
      </c>
      <c r="J13" s="59">
        <v>788279</v>
      </c>
      <c r="K13" s="59">
        <v>788279</v>
      </c>
      <c r="L13" s="59">
        <v>788279</v>
      </c>
      <c r="M13" s="59">
        <v>2364837</v>
      </c>
      <c r="N13" s="59">
        <v>488001</v>
      </c>
      <c r="O13" s="59">
        <v>0</v>
      </c>
      <c r="P13" s="59">
        <v>488001</v>
      </c>
      <c r="Q13" s="59">
        <v>976002</v>
      </c>
      <c r="R13" s="59">
        <v>0</v>
      </c>
      <c r="S13" s="59">
        <v>0</v>
      </c>
      <c r="T13" s="59">
        <v>0</v>
      </c>
      <c r="U13" s="59">
        <v>0</v>
      </c>
      <c r="V13" s="59">
        <v>5632472</v>
      </c>
      <c r="W13" s="59">
        <v>5168533</v>
      </c>
      <c r="X13" s="59">
        <v>463939</v>
      </c>
      <c r="Y13" s="60">
        <v>8.98</v>
      </c>
      <c r="Z13" s="61">
        <v>7565000</v>
      </c>
    </row>
    <row r="14" spans="1:26" ht="13.5">
      <c r="A14" s="57" t="s">
        <v>38</v>
      </c>
      <c r="B14" s="18">
        <v>0</v>
      </c>
      <c r="C14" s="18">
        <v>0</v>
      </c>
      <c r="D14" s="58">
        <v>3989000</v>
      </c>
      <c r="E14" s="59">
        <v>3989036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2892052</v>
      </c>
      <c r="X14" s="59">
        <v>-2892052</v>
      </c>
      <c r="Y14" s="60">
        <v>-100</v>
      </c>
      <c r="Z14" s="61">
        <v>3989036</v>
      </c>
    </row>
    <row r="15" spans="1:26" ht="13.5">
      <c r="A15" s="57" t="s">
        <v>39</v>
      </c>
      <c r="B15" s="18">
        <v>0</v>
      </c>
      <c r="C15" s="18">
        <v>0</v>
      </c>
      <c r="D15" s="58">
        <v>830000</v>
      </c>
      <c r="E15" s="59">
        <v>640000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800000</v>
      </c>
      <c r="X15" s="59">
        <v>-800000</v>
      </c>
      <c r="Y15" s="60">
        <v>-100</v>
      </c>
      <c r="Z15" s="61">
        <v>640000</v>
      </c>
    </row>
    <row r="16" spans="1:26" ht="13.5">
      <c r="A16" s="68" t="s">
        <v>40</v>
      </c>
      <c r="B16" s="18">
        <v>1630833</v>
      </c>
      <c r="C16" s="18">
        <v>0</v>
      </c>
      <c r="D16" s="58">
        <v>4392200</v>
      </c>
      <c r="E16" s="59">
        <v>9652200</v>
      </c>
      <c r="F16" s="59">
        <v>1100000</v>
      </c>
      <c r="G16" s="59">
        <v>0</v>
      </c>
      <c r="H16" s="59">
        <v>0</v>
      </c>
      <c r="I16" s="59">
        <v>1100000</v>
      </c>
      <c r="J16" s="59">
        <v>1100000</v>
      </c>
      <c r="K16" s="59">
        <v>0</v>
      </c>
      <c r="L16" s="59">
        <v>0</v>
      </c>
      <c r="M16" s="59">
        <v>1100000</v>
      </c>
      <c r="N16" s="59">
        <v>1100000</v>
      </c>
      <c r="O16" s="59">
        <v>0</v>
      </c>
      <c r="P16" s="59">
        <v>1100000</v>
      </c>
      <c r="Q16" s="59">
        <v>2200000</v>
      </c>
      <c r="R16" s="59">
        <v>0</v>
      </c>
      <c r="S16" s="59">
        <v>0</v>
      </c>
      <c r="T16" s="59">
        <v>0</v>
      </c>
      <c r="U16" s="59">
        <v>0</v>
      </c>
      <c r="V16" s="59">
        <v>4400000</v>
      </c>
      <c r="W16" s="59">
        <v>4392200</v>
      </c>
      <c r="X16" s="59">
        <v>7800</v>
      </c>
      <c r="Y16" s="60">
        <v>0.18</v>
      </c>
      <c r="Z16" s="61">
        <v>9652200</v>
      </c>
    </row>
    <row r="17" spans="1:26" ht="13.5">
      <c r="A17" s="57" t="s">
        <v>41</v>
      </c>
      <c r="B17" s="18">
        <v>112813949</v>
      </c>
      <c r="C17" s="18">
        <v>0</v>
      </c>
      <c r="D17" s="58">
        <v>299501038</v>
      </c>
      <c r="E17" s="59">
        <v>153962494</v>
      </c>
      <c r="F17" s="59">
        <v>4105102</v>
      </c>
      <c r="G17" s="59">
        <v>6635071</v>
      </c>
      <c r="H17" s="59">
        <v>7621470</v>
      </c>
      <c r="I17" s="59">
        <v>18361643</v>
      </c>
      <c r="J17" s="59">
        <v>9232889</v>
      </c>
      <c r="K17" s="59">
        <v>7477277</v>
      </c>
      <c r="L17" s="59">
        <v>17858625</v>
      </c>
      <c r="M17" s="59">
        <v>34568791</v>
      </c>
      <c r="N17" s="59">
        <v>4520725</v>
      </c>
      <c r="O17" s="59">
        <v>9646519</v>
      </c>
      <c r="P17" s="59">
        <v>11218992</v>
      </c>
      <c r="Q17" s="59">
        <v>25386236</v>
      </c>
      <c r="R17" s="59">
        <v>0</v>
      </c>
      <c r="S17" s="59">
        <v>0</v>
      </c>
      <c r="T17" s="59">
        <v>0</v>
      </c>
      <c r="U17" s="59">
        <v>0</v>
      </c>
      <c r="V17" s="59">
        <v>78316670</v>
      </c>
      <c r="W17" s="59">
        <v>184970163</v>
      </c>
      <c r="X17" s="59">
        <v>-106653493</v>
      </c>
      <c r="Y17" s="60">
        <v>-57.66</v>
      </c>
      <c r="Z17" s="61">
        <v>153962494</v>
      </c>
    </row>
    <row r="18" spans="1:26" ht="13.5">
      <c r="A18" s="69" t="s">
        <v>42</v>
      </c>
      <c r="B18" s="70">
        <f>SUM(B11:B17)</f>
        <v>301209358</v>
      </c>
      <c r="C18" s="70">
        <f>SUM(C11:C17)</f>
        <v>0</v>
      </c>
      <c r="D18" s="71">
        <f aca="true" t="shared" si="1" ref="D18:Z18">SUM(D11:D17)</f>
        <v>522660971</v>
      </c>
      <c r="E18" s="72">
        <f t="shared" si="1"/>
        <v>347849944</v>
      </c>
      <c r="F18" s="72">
        <f t="shared" si="1"/>
        <v>19887012</v>
      </c>
      <c r="G18" s="72">
        <f t="shared" si="1"/>
        <v>22520213</v>
      </c>
      <c r="H18" s="72">
        <f t="shared" si="1"/>
        <v>23184739</v>
      </c>
      <c r="I18" s="72">
        <f t="shared" si="1"/>
        <v>65591964</v>
      </c>
      <c r="J18" s="72">
        <f t="shared" si="1"/>
        <v>24318367</v>
      </c>
      <c r="K18" s="72">
        <f t="shared" si="1"/>
        <v>22282821</v>
      </c>
      <c r="L18" s="72">
        <f t="shared" si="1"/>
        <v>32723779</v>
      </c>
      <c r="M18" s="72">
        <f t="shared" si="1"/>
        <v>79324967</v>
      </c>
      <c r="N18" s="72">
        <f t="shared" si="1"/>
        <v>20450009</v>
      </c>
      <c r="O18" s="72">
        <f t="shared" si="1"/>
        <v>23970176</v>
      </c>
      <c r="P18" s="72">
        <f t="shared" si="1"/>
        <v>26389797</v>
      </c>
      <c r="Q18" s="72">
        <f t="shared" si="1"/>
        <v>70809982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215726913</v>
      </c>
      <c r="W18" s="72">
        <f t="shared" si="1"/>
        <v>346128201</v>
      </c>
      <c r="X18" s="72">
        <f t="shared" si="1"/>
        <v>-130401288</v>
      </c>
      <c r="Y18" s="66">
        <f>+IF(W18&lt;&gt;0,(X18/W18)*100,0)</f>
        <v>-37.67427433628848</v>
      </c>
      <c r="Z18" s="73">
        <f t="shared" si="1"/>
        <v>347849944</v>
      </c>
    </row>
    <row r="19" spans="1:26" ht="13.5">
      <c r="A19" s="69" t="s">
        <v>43</v>
      </c>
      <c r="B19" s="74">
        <f>+B10-B18</f>
        <v>-59908179</v>
      </c>
      <c r="C19" s="74">
        <f>+C10-C18</f>
        <v>0</v>
      </c>
      <c r="D19" s="75">
        <f aca="true" t="shared" si="2" ref="D19:Z19">+D10-D18</f>
        <v>-2589851</v>
      </c>
      <c r="E19" s="76">
        <f t="shared" si="2"/>
        <v>-50047260</v>
      </c>
      <c r="F19" s="76">
        <f t="shared" si="2"/>
        <v>63425201</v>
      </c>
      <c r="G19" s="76">
        <f t="shared" si="2"/>
        <v>-22067593</v>
      </c>
      <c r="H19" s="76">
        <f t="shared" si="2"/>
        <v>40072013</v>
      </c>
      <c r="I19" s="76">
        <f t="shared" si="2"/>
        <v>81429621</v>
      </c>
      <c r="J19" s="76">
        <f t="shared" si="2"/>
        <v>-6939941</v>
      </c>
      <c r="K19" s="76">
        <f t="shared" si="2"/>
        <v>-20987666</v>
      </c>
      <c r="L19" s="76">
        <f t="shared" si="2"/>
        <v>37041567</v>
      </c>
      <c r="M19" s="76">
        <f t="shared" si="2"/>
        <v>9113960</v>
      </c>
      <c r="N19" s="76">
        <f t="shared" si="2"/>
        <v>-18861874</v>
      </c>
      <c r="O19" s="76">
        <f t="shared" si="2"/>
        <v>-21349364</v>
      </c>
      <c r="P19" s="76">
        <f t="shared" si="2"/>
        <v>25288531</v>
      </c>
      <c r="Q19" s="76">
        <f t="shared" si="2"/>
        <v>-14922707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75620874</v>
      </c>
      <c r="W19" s="76">
        <f>IF(E10=E18,0,W10-W18)</f>
        <v>65911297</v>
      </c>
      <c r="X19" s="76">
        <f t="shared" si="2"/>
        <v>9709577</v>
      </c>
      <c r="Y19" s="77">
        <f>+IF(W19&lt;&gt;0,(X19/W19)*100,0)</f>
        <v>14.731278918695834</v>
      </c>
      <c r="Z19" s="78">
        <f t="shared" si="2"/>
        <v>-50047260</v>
      </c>
    </row>
    <row r="20" spans="1:26" ht="13.5">
      <c r="A20" s="57" t="s">
        <v>44</v>
      </c>
      <c r="B20" s="18">
        <v>20858000</v>
      </c>
      <c r="C20" s="18">
        <v>0</v>
      </c>
      <c r="D20" s="58">
        <v>12589852</v>
      </c>
      <c r="E20" s="59">
        <v>55866000</v>
      </c>
      <c r="F20" s="59">
        <v>6462000</v>
      </c>
      <c r="G20" s="59">
        <v>1812000</v>
      </c>
      <c r="H20" s="59">
        <v>3538000</v>
      </c>
      <c r="I20" s="59">
        <v>11812000</v>
      </c>
      <c r="J20" s="59">
        <v>0</v>
      </c>
      <c r="K20" s="59">
        <v>0</v>
      </c>
      <c r="L20" s="59">
        <v>0</v>
      </c>
      <c r="M20" s="59">
        <v>0</v>
      </c>
      <c r="N20" s="59">
        <v>777000</v>
      </c>
      <c r="O20" s="59">
        <v>43277000</v>
      </c>
      <c r="P20" s="59">
        <v>0</v>
      </c>
      <c r="Q20" s="59">
        <v>44054000</v>
      </c>
      <c r="R20" s="59">
        <v>0</v>
      </c>
      <c r="S20" s="59">
        <v>0</v>
      </c>
      <c r="T20" s="59">
        <v>0</v>
      </c>
      <c r="U20" s="59">
        <v>0</v>
      </c>
      <c r="V20" s="59">
        <v>55866000</v>
      </c>
      <c r="W20" s="59">
        <v>12589000</v>
      </c>
      <c r="X20" s="59">
        <v>43277000</v>
      </c>
      <c r="Y20" s="60">
        <v>343.77</v>
      </c>
      <c r="Z20" s="61">
        <v>55866000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-39050179</v>
      </c>
      <c r="C22" s="85">
        <f>SUM(C19:C21)</f>
        <v>0</v>
      </c>
      <c r="D22" s="86">
        <f aca="true" t="shared" si="3" ref="D22:Z22">SUM(D19:D21)</f>
        <v>10000001</v>
      </c>
      <c r="E22" s="87">
        <f t="shared" si="3"/>
        <v>5818740</v>
      </c>
      <c r="F22" s="87">
        <f t="shared" si="3"/>
        <v>69887201</v>
      </c>
      <c r="G22" s="87">
        <f t="shared" si="3"/>
        <v>-20255593</v>
      </c>
      <c r="H22" s="87">
        <f t="shared" si="3"/>
        <v>43610013</v>
      </c>
      <c r="I22" s="87">
        <f t="shared" si="3"/>
        <v>93241621</v>
      </c>
      <c r="J22" s="87">
        <f t="shared" si="3"/>
        <v>-6939941</v>
      </c>
      <c r="K22" s="87">
        <f t="shared" si="3"/>
        <v>-20987666</v>
      </c>
      <c r="L22" s="87">
        <f t="shared" si="3"/>
        <v>37041567</v>
      </c>
      <c r="M22" s="87">
        <f t="shared" si="3"/>
        <v>9113960</v>
      </c>
      <c r="N22" s="87">
        <f t="shared" si="3"/>
        <v>-18084874</v>
      </c>
      <c r="O22" s="87">
        <f t="shared" si="3"/>
        <v>21927636</v>
      </c>
      <c r="P22" s="87">
        <f t="shared" si="3"/>
        <v>25288531</v>
      </c>
      <c r="Q22" s="87">
        <f t="shared" si="3"/>
        <v>29131293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131486874</v>
      </c>
      <c r="W22" s="87">
        <f t="shared" si="3"/>
        <v>78500297</v>
      </c>
      <c r="X22" s="87">
        <f t="shared" si="3"/>
        <v>52986577</v>
      </c>
      <c r="Y22" s="88">
        <f>+IF(W22&lt;&gt;0,(X22/W22)*100,0)</f>
        <v>67.4985688270708</v>
      </c>
      <c r="Z22" s="89">
        <f t="shared" si="3"/>
        <v>5818740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-39050179</v>
      </c>
      <c r="C24" s="74">
        <f>SUM(C22:C23)</f>
        <v>0</v>
      </c>
      <c r="D24" s="75">
        <f aca="true" t="shared" si="4" ref="D24:Z24">SUM(D22:D23)</f>
        <v>10000001</v>
      </c>
      <c r="E24" s="76">
        <f t="shared" si="4"/>
        <v>5818740</v>
      </c>
      <c r="F24" s="76">
        <f t="shared" si="4"/>
        <v>69887201</v>
      </c>
      <c r="G24" s="76">
        <f t="shared" si="4"/>
        <v>-20255593</v>
      </c>
      <c r="H24" s="76">
        <f t="shared" si="4"/>
        <v>43610013</v>
      </c>
      <c r="I24" s="76">
        <f t="shared" si="4"/>
        <v>93241621</v>
      </c>
      <c r="J24" s="76">
        <f t="shared" si="4"/>
        <v>-6939941</v>
      </c>
      <c r="K24" s="76">
        <f t="shared" si="4"/>
        <v>-20987666</v>
      </c>
      <c r="L24" s="76">
        <f t="shared" si="4"/>
        <v>37041567</v>
      </c>
      <c r="M24" s="76">
        <f t="shared" si="4"/>
        <v>9113960</v>
      </c>
      <c r="N24" s="76">
        <f t="shared" si="4"/>
        <v>-18084874</v>
      </c>
      <c r="O24" s="76">
        <f t="shared" si="4"/>
        <v>21927636</v>
      </c>
      <c r="P24" s="76">
        <f t="shared" si="4"/>
        <v>25288531</v>
      </c>
      <c r="Q24" s="76">
        <f t="shared" si="4"/>
        <v>29131293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131486874</v>
      </c>
      <c r="W24" s="76">
        <f t="shared" si="4"/>
        <v>78500297</v>
      </c>
      <c r="X24" s="76">
        <f t="shared" si="4"/>
        <v>52986577</v>
      </c>
      <c r="Y24" s="77">
        <f>+IF(W24&lt;&gt;0,(X24/W24)*100,0)</f>
        <v>67.4985688270708</v>
      </c>
      <c r="Z24" s="78">
        <f t="shared" si="4"/>
        <v>5818740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35005732</v>
      </c>
      <c r="C27" s="21">
        <v>0</v>
      </c>
      <c r="D27" s="98">
        <v>10000000</v>
      </c>
      <c r="E27" s="99">
        <v>53307000</v>
      </c>
      <c r="F27" s="99">
        <v>6462000</v>
      </c>
      <c r="G27" s="99">
        <v>6462000</v>
      </c>
      <c r="H27" s="99">
        <v>2803118</v>
      </c>
      <c r="I27" s="99">
        <v>15727118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15727118</v>
      </c>
      <c r="W27" s="99">
        <v>39980250</v>
      </c>
      <c r="X27" s="99">
        <v>-24253132</v>
      </c>
      <c r="Y27" s="100">
        <v>-60.66</v>
      </c>
      <c r="Z27" s="101">
        <v>53307000</v>
      </c>
    </row>
    <row r="28" spans="1:26" ht="13.5">
      <c r="A28" s="102" t="s">
        <v>44</v>
      </c>
      <c r="B28" s="18">
        <v>0</v>
      </c>
      <c r="C28" s="18">
        <v>0</v>
      </c>
      <c r="D28" s="58">
        <v>10000000</v>
      </c>
      <c r="E28" s="59">
        <v>53277000</v>
      </c>
      <c r="F28" s="59">
        <v>6462000</v>
      </c>
      <c r="G28" s="59">
        <v>6462000</v>
      </c>
      <c r="H28" s="59">
        <v>2803118</v>
      </c>
      <c r="I28" s="59">
        <v>15727118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15727118</v>
      </c>
      <c r="W28" s="59">
        <v>39957750</v>
      </c>
      <c r="X28" s="59">
        <v>-24230632</v>
      </c>
      <c r="Y28" s="60">
        <v>-60.64</v>
      </c>
      <c r="Z28" s="61">
        <v>53277000</v>
      </c>
    </row>
    <row r="29" spans="1:26" ht="13.5">
      <c r="A29" s="57" t="s">
        <v>91</v>
      </c>
      <c r="B29" s="18">
        <v>16000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34966924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22806</v>
      </c>
      <c r="C31" s="18">
        <v>0</v>
      </c>
      <c r="D31" s="58">
        <v>0</v>
      </c>
      <c r="E31" s="59">
        <v>30000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22500</v>
      </c>
      <c r="X31" s="59">
        <v>-22500</v>
      </c>
      <c r="Y31" s="60">
        <v>-100</v>
      </c>
      <c r="Z31" s="61">
        <v>30000</v>
      </c>
    </row>
    <row r="32" spans="1:26" ht="13.5">
      <c r="A32" s="69" t="s">
        <v>50</v>
      </c>
      <c r="B32" s="21">
        <f>SUM(B28:B31)</f>
        <v>35005730</v>
      </c>
      <c r="C32" s="21">
        <f>SUM(C28:C31)</f>
        <v>0</v>
      </c>
      <c r="D32" s="98">
        <f aca="true" t="shared" si="5" ref="D32:Z32">SUM(D28:D31)</f>
        <v>10000000</v>
      </c>
      <c r="E32" s="99">
        <f t="shared" si="5"/>
        <v>53307000</v>
      </c>
      <c r="F32" s="99">
        <f t="shared" si="5"/>
        <v>6462000</v>
      </c>
      <c r="G32" s="99">
        <f t="shared" si="5"/>
        <v>6462000</v>
      </c>
      <c r="H32" s="99">
        <f t="shared" si="5"/>
        <v>2803118</v>
      </c>
      <c r="I32" s="99">
        <f t="shared" si="5"/>
        <v>15727118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15727118</v>
      </c>
      <c r="W32" s="99">
        <f t="shared" si="5"/>
        <v>39980250</v>
      </c>
      <c r="X32" s="99">
        <f t="shared" si="5"/>
        <v>-24253132</v>
      </c>
      <c r="Y32" s="100">
        <f>+IF(W32&lt;&gt;0,(X32/W32)*100,0)</f>
        <v>-60.66278224873531</v>
      </c>
      <c r="Z32" s="101">
        <f t="shared" si="5"/>
        <v>53307000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49826757</v>
      </c>
      <c r="C35" s="18">
        <v>0</v>
      </c>
      <c r="D35" s="58">
        <v>36816677</v>
      </c>
      <c r="E35" s="59">
        <v>30592000</v>
      </c>
      <c r="F35" s="59">
        <v>49857815</v>
      </c>
      <c r="G35" s="59">
        <v>30845807</v>
      </c>
      <c r="H35" s="59">
        <v>89680072</v>
      </c>
      <c r="I35" s="59">
        <v>89680072</v>
      </c>
      <c r="J35" s="59">
        <v>101699030</v>
      </c>
      <c r="K35" s="59">
        <v>95791417</v>
      </c>
      <c r="L35" s="59">
        <v>80269694</v>
      </c>
      <c r="M35" s="59">
        <v>80269694</v>
      </c>
      <c r="N35" s="59">
        <v>75744249</v>
      </c>
      <c r="O35" s="59">
        <v>122030072</v>
      </c>
      <c r="P35" s="59">
        <v>117581180</v>
      </c>
      <c r="Q35" s="59">
        <v>117581180</v>
      </c>
      <c r="R35" s="59">
        <v>0</v>
      </c>
      <c r="S35" s="59">
        <v>0</v>
      </c>
      <c r="T35" s="59">
        <v>0</v>
      </c>
      <c r="U35" s="59">
        <v>0</v>
      </c>
      <c r="V35" s="59">
        <v>117581180</v>
      </c>
      <c r="W35" s="59">
        <v>22944000</v>
      </c>
      <c r="X35" s="59">
        <v>94637180</v>
      </c>
      <c r="Y35" s="60">
        <v>412.47</v>
      </c>
      <c r="Z35" s="61">
        <v>30592000</v>
      </c>
    </row>
    <row r="36" spans="1:26" ht="13.5">
      <c r="A36" s="57" t="s">
        <v>53</v>
      </c>
      <c r="B36" s="18">
        <v>98327430</v>
      </c>
      <c r="C36" s="18">
        <v>0</v>
      </c>
      <c r="D36" s="58">
        <v>106637834</v>
      </c>
      <c r="E36" s="59">
        <v>111252176</v>
      </c>
      <c r="F36" s="59">
        <v>104462486</v>
      </c>
      <c r="G36" s="59">
        <v>97213605</v>
      </c>
      <c r="H36" s="59">
        <v>96425326</v>
      </c>
      <c r="I36" s="59">
        <v>96425326</v>
      </c>
      <c r="J36" s="59">
        <v>95637047</v>
      </c>
      <c r="K36" s="59">
        <v>95637047</v>
      </c>
      <c r="L36" s="59">
        <v>94848768</v>
      </c>
      <c r="M36" s="59">
        <v>94848768</v>
      </c>
      <c r="N36" s="59">
        <v>113074644</v>
      </c>
      <c r="O36" s="59">
        <v>113074644</v>
      </c>
      <c r="P36" s="59">
        <v>105737629</v>
      </c>
      <c r="Q36" s="59">
        <v>105737629</v>
      </c>
      <c r="R36" s="59">
        <v>0</v>
      </c>
      <c r="S36" s="59">
        <v>0</v>
      </c>
      <c r="T36" s="59">
        <v>0</v>
      </c>
      <c r="U36" s="59">
        <v>0</v>
      </c>
      <c r="V36" s="59">
        <v>105737629</v>
      </c>
      <c r="W36" s="59">
        <v>83439132</v>
      </c>
      <c r="X36" s="59">
        <v>22298497</v>
      </c>
      <c r="Y36" s="60">
        <v>26.72</v>
      </c>
      <c r="Z36" s="61">
        <v>111252176</v>
      </c>
    </row>
    <row r="37" spans="1:26" ht="13.5">
      <c r="A37" s="57" t="s">
        <v>54</v>
      </c>
      <c r="B37" s="18">
        <v>99940201</v>
      </c>
      <c r="C37" s="18">
        <v>0</v>
      </c>
      <c r="D37" s="58">
        <v>36380071</v>
      </c>
      <c r="E37" s="59">
        <v>118167180</v>
      </c>
      <c r="F37" s="59">
        <v>9499661</v>
      </c>
      <c r="G37" s="59">
        <v>27836460</v>
      </c>
      <c r="H37" s="59">
        <v>45364946</v>
      </c>
      <c r="I37" s="59">
        <v>45364946</v>
      </c>
      <c r="J37" s="59">
        <v>75712072</v>
      </c>
      <c r="K37" s="59">
        <v>95789647</v>
      </c>
      <c r="L37" s="59">
        <v>47153595</v>
      </c>
      <c r="M37" s="59">
        <v>47153595</v>
      </c>
      <c r="N37" s="59">
        <v>63000877</v>
      </c>
      <c r="O37" s="59">
        <v>144655970</v>
      </c>
      <c r="P37" s="59">
        <v>152861568</v>
      </c>
      <c r="Q37" s="59">
        <v>152861568</v>
      </c>
      <c r="R37" s="59">
        <v>0</v>
      </c>
      <c r="S37" s="59">
        <v>0</v>
      </c>
      <c r="T37" s="59">
        <v>0</v>
      </c>
      <c r="U37" s="59">
        <v>0</v>
      </c>
      <c r="V37" s="59">
        <v>152861568</v>
      </c>
      <c r="W37" s="59">
        <v>88625385</v>
      </c>
      <c r="X37" s="59">
        <v>64236183</v>
      </c>
      <c r="Y37" s="60">
        <v>72.48</v>
      </c>
      <c r="Z37" s="61">
        <v>118167180</v>
      </c>
    </row>
    <row r="38" spans="1:26" ht="13.5">
      <c r="A38" s="57" t="s">
        <v>55</v>
      </c>
      <c r="B38" s="18">
        <v>81774366</v>
      </c>
      <c r="C38" s="18">
        <v>0</v>
      </c>
      <c r="D38" s="58">
        <v>67960572</v>
      </c>
      <c r="E38" s="59">
        <v>67960572</v>
      </c>
      <c r="F38" s="59">
        <v>63278412</v>
      </c>
      <c r="G38" s="59">
        <v>61709408</v>
      </c>
      <c r="H38" s="59">
        <v>61709408</v>
      </c>
      <c r="I38" s="59">
        <v>61709408</v>
      </c>
      <c r="J38" s="59">
        <v>61709408</v>
      </c>
      <c r="K38" s="59">
        <v>61709408</v>
      </c>
      <c r="L38" s="59">
        <v>61709408</v>
      </c>
      <c r="M38" s="59">
        <v>61709408</v>
      </c>
      <c r="N38" s="59">
        <v>61709408</v>
      </c>
      <c r="O38" s="59">
        <v>61709408</v>
      </c>
      <c r="P38" s="59">
        <v>61709408</v>
      </c>
      <c r="Q38" s="59">
        <v>61709408</v>
      </c>
      <c r="R38" s="59">
        <v>0</v>
      </c>
      <c r="S38" s="59">
        <v>0</v>
      </c>
      <c r="T38" s="59">
        <v>0</v>
      </c>
      <c r="U38" s="59">
        <v>0</v>
      </c>
      <c r="V38" s="59">
        <v>61709408</v>
      </c>
      <c r="W38" s="59">
        <v>50970429</v>
      </c>
      <c r="X38" s="59">
        <v>10738979</v>
      </c>
      <c r="Y38" s="60">
        <v>21.07</v>
      </c>
      <c r="Z38" s="61">
        <v>67960572</v>
      </c>
    </row>
    <row r="39" spans="1:26" ht="13.5">
      <c r="A39" s="57" t="s">
        <v>56</v>
      </c>
      <c r="B39" s="18">
        <v>-33560380</v>
      </c>
      <c r="C39" s="18">
        <v>0</v>
      </c>
      <c r="D39" s="58">
        <v>39113868</v>
      </c>
      <c r="E39" s="59">
        <v>-44283577</v>
      </c>
      <c r="F39" s="59">
        <v>81542229</v>
      </c>
      <c r="G39" s="59">
        <v>38513544</v>
      </c>
      <c r="H39" s="59">
        <v>79031044</v>
      </c>
      <c r="I39" s="59">
        <v>79031044</v>
      </c>
      <c r="J39" s="59">
        <v>59914597</v>
      </c>
      <c r="K39" s="59">
        <v>33929408</v>
      </c>
      <c r="L39" s="59">
        <v>66255459</v>
      </c>
      <c r="M39" s="59">
        <v>66255459</v>
      </c>
      <c r="N39" s="59">
        <v>64108608</v>
      </c>
      <c r="O39" s="59">
        <v>28739337</v>
      </c>
      <c r="P39" s="59">
        <v>8747834</v>
      </c>
      <c r="Q39" s="59">
        <v>8747834</v>
      </c>
      <c r="R39" s="59">
        <v>0</v>
      </c>
      <c r="S39" s="59">
        <v>0</v>
      </c>
      <c r="T39" s="59">
        <v>0</v>
      </c>
      <c r="U39" s="59">
        <v>0</v>
      </c>
      <c r="V39" s="59">
        <v>8747834</v>
      </c>
      <c r="W39" s="59">
        <v>-33212683</v>
      </c>
      <c r="X39" s="59">
        <v>41960517</v>
      </c>
      <c r="Y39" s="60">
        <v>-126.34</v>
      </c>
      <c r="Z39" s="61">
        <v>-44283577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-31090207</v>
      </c>
      <c r="C42" s="18">
        <v>0</v>
      </c>
      <c r="D42" s="58">
        <v>11534682</v>
      </c>
      <c r="E42" s="59">
        <v>984763</v>
      </c>
      <c r="F42" s="59">
        <v>20708400</v>
      </c>
      <c r="G42" s="59">
        <v>-15329213</v>
      </c>
      <c r="H42" s="59">
        <v>44799621</v>
      </c>
      <c r="I42" s="59">
        <v>50178808</v>
      </c>
      <c r="J42" s="59">
        <v>-10049799</v>
      </c>
      <c r="K42" s="59">
        <v>-15799390</v>
      </c>
      <c r="L42" s="59">
        <v>33429844</v>
      </c>
      <c r="M42" s="59">
        <v>7580655</v>
      </c>
      <c r="N42" s="59">
        <v>-17596872</v>
      </c>
      <c r="O42" s="59">
        <v>22668488</v>
      </c>
      <c r="P42" s="59">
        <v>25289912</v>
      </c>
      <c r="Q42" s="59">
        <v>30361528</v>
      </c>
      <c r="R42" s="59">
        <v>0</v>
      </c>
      <c r="S42" s="59">
        <v>0</v>
      </c>
      <c r="T42" s="59">
        <v>0</v>
      </c>
      <c r="U42" s="59">
        <v>0</v>
      </c>
      <c r="V42" s="59">
        <v>88120991</v>
      </c>
      <c r="W42" s="59">
        <v>46233610</v>
      </c>
      <c r="X42" s="59">
        <v>41887381</v>
      </c>
      <c r="Y42" s="60">
        <v>90.6</v>
      </c>
      <c r="Z42" s="61">
        <v>984763</v>
      </c>
    </row>
    <row r="43" spans="1:26" ht="13.5">
      <c r="A43" s="57" t="s">
        <v>59</v>
      </c>
      <c r="B43" s="18">
        <v>-2412916</v>
      </c>
      <c r="C43" s="18">
        <v>0</v>
      </c>
      <c r="D43" s="58">
        <v>-10000000</v>
      </c>
      <c r="E43" s="59">
        <v>-53277000</v>
      </c>
      <c r="F43" s="59">
        <v>-6462000</v>
      </c>
      <c r="G43" s="59">
        <v>0</v>
      </c>
      <c r="H43" s="59">
        <v>-2803118</v>
      </c>
      <c r="I43" s="59">
        <v>-9265118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-9265118</v>
      </c>
      <c r="W43" s="59">
        <v>-33512000</v>
      </c>
      <c r="X43" s="59">
        <v>24246882</v>
      </c>
      <c r="Y43" s="60">
        <v>-72.35</v>
      </c>
      <c r="Z43" s="61">
        <v>-53277000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-19599399</v>
      </c>
      <c r="C45" s="21">
        <v>0</v>
      </c>
      <c r="D45" s="98">
        <v>1534682</v>
      </c>
      <c r="E45" s="99">
        <v>-50000001</v>
      </c>
      <c r="F45" s="99">
        <v>16494949</v>
      </c>
      <c r="G45" s="99">
        <v>1165736</v>
      </c>
      <c r="H45" s="99">
        <v>43162239</v>
      </c>
      <c r="I45" s="99">
        <v>43162239</v>
      </c>
      <c r="J45" s="99">
        <v>33112440</v>
      </c>
      <c r="K45" s="99">
        <v>17313050</v>
      </c>
      <c r="L45" s="99">
        <v>50742894</v>
      </c>
      <c r="M45" s="99">
        <v>50742894</v>
      </c>
      <c r="N45" s="99">
        <v>33146022</v>
      </c>
      <c r="O45" s="99">
        <v>55814510</v>
      </c>
      <c r="P45" s="99">
        <v>81104422</v>
      </c>
      <c r="Q45" s="99">
        <v>81104422</v>
      </c>
      <c r="R45" s="99">
        <v>0</v>
      </c>
      <c r="S45" s="99">
        <v>0</v>
      </c>
      <c r="T45" s="99">
        <v>0</v>
      </c>
      <c r="U45" s="99">
        <v>0</v>
      </c>
      <c r="V45" s="99">
        <v>81104422</v>
      </c>
      <c r="W45" s="99">
        <v>15013846</v>
      </c>
      <c r="X45" s="99">
        <v>66090576</v>
      </c>
      <c r="Y45" s="100">
        <v>440.2</v>
      </c>
      <c r="Z45" s="101">
        <v>-50000001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402694</v>
      </c>
      <c r="C49" s="51">
        <v>0</v>
      </c>
      <c r="D49" s="128">
        <v>451532</v>
      </c>
      <c r="E49" s="53">
        <v>348176</v>
      </c>
      <c r="F49" s="53">
        <v>0</v>
      </c>
      <c r="G49" s="53">
        <v>0</v>
      </c>
      <c r="H49" s="53">
        <v>0</v>
      </c>
      <c r="I49" s="53">
        <v>121505</v>
      </c>
      <c r="J49" s="53">
        <v>0</v>
      </c>
      <c r="K49" s="53">
        <v>0</v>
      </c>
      <c r="L49" s="53">
        <v>0</v>
      </c>
      <c r="M49" s="53">
        <v>190572</v>
      </c>
      <c r="N49" s="53">
        <v>0</v>
      </c>
      <c r="O49" s="53">
        <v>0</v>
      </c>
      <c r="P49" s="53">
        <v>0</v>
      </c>
      <c r="Q49" s="53">
        <v>2295452</v>
      </c>
      <c r="R49" s="53">
        <v>0</v>
      </c>
      <c r="S49" s="53">
        <v>0</v>
      </c>
      <c r="T49" s="53">
        <v>0</v>
      </c>
      <c r="U49" s="53">
        <v>0</v>
      </c>
      <c r="V49" s="53">
        <v>794298</v>
      </c>
      <c r="W49" s="53">
        <v>31492291</v>
      </c>
      <c r="X49" s="53">
        <v>36096520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27970788</v>
      </c>
      <c r="C51" s="51">
        <v>0</v>
      </c>
      <c r="D51" s="128">
        <v>7286771</v>
      </c>
      <c r="E51" s="53">
        <v>11331245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46588804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100.00077042196011</v>
      </c>
      <c r="K58" s="7">
        <f t="shared" si="6"/>
        <v>100</v>
      </c>
      <c r="L58" s="7">
        <f t="shared" si="6"/>
        <v>100</v>
      </c>
      <c r="M58" s="7">
        <f t="shared" si="6"/>
        <v>100.00045497147329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100.00012126091956</v>
      </c>
      <c r="W58" s="7">
        <f t="shared" si="6"/>
        <v>23.976131832043162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100.00077042196011</v>
      </c>
      <c r="K60" s="13">
        <f t="shared" si="7"/>
        <v>100</v>
      </c>
      <c r="L60" s="13">
        <f t="shared" si="7"/>
        <v>100</v>
      </c>
      <c r="M60" s="13">
        <f t="shared" si="7"/>
        <v>100.00045497147329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100.00012126091956</v>
      </c>
      <c r="W60" s="13">
        <f t="shared" si="7"/>
        <v>23.976131832043162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100.00077042196011</v>
      </c>
      <c r="K65" s="13">
        <f t="shared" si="7"/>
        <v>100</v>
      </c>
      <c r="L65" s="13">
        <f t="shared" si="7"/>
        <v>100</v>
      </c>
      <c r="M65" s="13">
        <f t="shared" si="7"/>
        <v>100.00045497147329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100.00012126091956</v>
      </c>
      <c r="W65" s="13">
        <f t="shared" si="7"/>
        <v>23.976131832043162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>
        <v>1043378</v>
      </c>
      <c r="C67" s="23"/>
      <c r="D67" s="24">
        <v>2352000</v>
      </c>
      <c r="E67" s="25">
        <v>600745</v>
      </c>
      <c r="F67" s="25">
        <v>25574</v>
      </c>
      <c r="G67" s="25">
        <v>18327</v>
      </c>
      <c r="H67" s="25">
        <v>55004</v>
      </c>
      <c r="I67" s="25">
        <v>98905</v>
      </c>
      <c r="J67" s="25">
        <v>129799</v>
      </c>
      <c r="K67" s="25">
        <v>42425</v>
      </c>
      <c r="L67" s="25">
        <v>47570</v>
      </c>
      <c r="M67" s="25">
        <v>219794</v>
      </c>
      <c r="N67" s="25">
        <v>292388</v>
      </c>
      <c r="O67" s="25">
        <v>54765</v>
      </c>
      <c r="P67" s="25">
        <v>158816</v>
      </c>
      <c r="Q67" s="25">
        <v>505969</v>
      </c>
      <c r="R67" s="25"/>
      <c r="S67" s="25"/>
      <c r="T67" s="25"/>
      <c r="U67" s="25"/>
      <c r="V67" s="25">
        <v>824668</v>
      </c>
      <c r="W67" s="25">
        <v>1705200</v>
      </c>
      <c r="X67" s="25"/>
      <c r="Y67" s="24"/>
      <c r="Z67" s="26">
        <v>600745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807121</v>
      </c>
      <c r="C69" s="18"/>
      <c r="D69" s="19">
        <v>2352000</v>
      </c>
      <c r="E69" s="20">
        <v>600745</v>
      </c>
      <c r="F69" s="20">
        <v>25574</v>
      </c>
      <c r="G69" s="20">
        <v>18327</v>
      </c>
      <c r="H69" s="20">
        <v>55004</v>
      </c>
      <c r="I69" s="20">
        <v>98905</v>
      </c>
      <c r="J69" s="20">
        <v>129799</v>
      </c>
      <c r="K69" s="20">
        <v>42425</v>
      </c>
      <c r="L69" s="20">
        <v>47570</v>
      </c>
      <c r="M69" s="20">
        <v>219794</v>
      </c>
      <c r="N69" s="20">
        <v>292388</v>
      </c>
      <c r="O69" s="20">
        <v>54765</v>
      </c>
      <c r="P69" s="20">
        <v>158816</v>
      </c>
      <c r="Q69" s="20">
        <v>505969</v>
      </c>
      <c r="R69" s="20"/>
      <c r="S69" s="20"/>
      <c r="T69" s="20"/>
      <c r="U69" s="20"/>
      <c r="V69" s="20">
        <v>824668</v>
      </c>
      <c r="W69" s="20">
        <v>1705200</v>
      </c>
      <c r="X69" s="20"/>
      <c r="Y69" s="19"/>
      <c r="Z69" s="22">
        <v>600745</v>
      </c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>
        <v>807121</v>
      </c>
      <c r="C74" s="18"/>
      <c r="D74" s="19">
        <v>2352000</v>
      </c>
      <c r="E74" s="20">
        <v>600745</v>
      </c>
      <c r="F74" s="20">
        <v>25574</v>
      </c>
      <c r="G74" s="20">
        <v>18327</v>
      </c>
      <c r="H74" s="20">
        <v>55004</v>
      </c>
      <c r="I74" s="20">
        <v>98905</v>
      </c>
      <c r="J74" s="20">
        <v>129799</v>
      </c>
      <c r="K74" s="20">
        <v>42425</v>
      </c>
      <c r="L74" s="20">
        <v>47570</v>
      </c>
      <c r="M74" s="20">
        <v>219794</v>
      </c>
      <c r="N74" s="20">
        <v>292388</v>
      </c>
      <c r="O74" s="20">
        <v>54765</v>
      </c>
      <c r="P74" s="20">
        <v>158816</v>
      </c>
      <c r="Q74" s="20">
        <v>505969</v>
      </c>
      <c r="R74" s="20"/>
      <c r="S74" s="20"/>
      <c r="T74" s="20"/>
      <c r="U74" s="20"/>
      <c r="V74" s="20">
        <v>824668</v>
      </c>
      <c r="W74" s="20">
        <v>1705200</v>
      </c>
      <c r="X74" s="20"/>
      <c r="Y74" s="19"/>
      <c r="Z74" s="22">
        <v>600745</v>
      </c>
    </row>
    <row r="75" spans="1:26" ht="13.5" hidden="1">
      <c r="A75" s="39" t="s">
        <v>99</v>
      </c>
      <c r="B75" s="27">
        <v>236257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>
        <v>1043378</v>
      </c>
      <c r="C76" s="31"/>
      <c r="D76" s="32">
        <v>2352000</v>
      </c>
      <c r="E76" s="33">
        <v>600745</v>
      </c>
      <c r="F76" s="33">
        <v>25574</v>
      </c>
      <c r="G76" s="33">
        <v>18327</v>
      </c>
      <c r="H76" s="33">
        <v>55004</v>
      </c>
      <c r="I76" s="33">
        <v>98905</v>
      </c>
      <c r="J76" s="33">
        <v>129800</v>
      </c>
      <c r="K76" s="33">
        <v>42425</v>
      </c>
      <c r="L76" s="33">
        <v>47570</v>
      </c>
      <c r="M76" s="33">
        <v>219795</v>
      </c>
      <c r="N76" s="33">
        <v>292388</v>
      </c>
      <c r="O76" s="33">
        <v>54765</v>
      </c>
      <c r="P76" s="33">
        <v>158816</v>
      </c>
      <c r="Q76" s="33">
        <v>505969</v>
      </c>
      <c r="R76" s="33"/>
      <c r="S76" s="33"/>
      <c r="T76" s="33"/>
      <c r="U76" s="33"/>
      <c r="V76" s="33">
        <v>824669</v>
      </c>
      <c r="W76" s="33">
        <v>408841</v>
      </c>
      <c r="X76" s="33"/>
      <c r="Y76" s="32"/>
      <c r="Z76" s="34">
        <v>600745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807121</v>
      </c>
      <c r="C78" s="18"/>
      <c r="D78" s="19">
        <v>2352000</v>
      </c>
      <c r="E78" s="20">
        <v>600745</v>
      </c>
      <c r="F78" s="20">
        <v>25574</v>
      </c>
      <c r="G78" s="20">
        <v>18327</v>
      </c>
      <c r="H78" s="20">
        <v>55004</v>
      </c>
      <c r="I78" s="20">
        <v>98905</v>
      </c>
      <c r="J78" s="20">
        <v>129800</v>
      </c>
      <c r="K78" s="20">
        <v>42425</v>
      </c>
      <c r="L78" s="20">
        <v>47570</v>
      </c>
      <c r="M78" s="20">
        <v>219795</v>
      </c>
      <c r="N78" s="20">
        <v>292388</v>
      </c>
      <c r="O78" s="20">
        <v>54765</v>
      </c>
      <c r="P78" s="20">
        <v>158816</v>
      </c>
      <c r="Q78" s="20">
        <v>505969</v>
      </c>
      <c r="R78" s="20"/>
      <c r="S78" s="20"/>
      <c r="T78" s="20"/>
      <c r="U78" s="20"/>
      <c r="V78" s="20">
        <v>824669</v>
      </c>
      <c r="W78" s="20">
        <v>408841</v>
      </c>
      <c r="X78" s="20"/>
      <c r="Y78" s="19"/>
      <c r="Z78" s="22">
        <v>600745</v>
      </c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>
        <v>807121</v>
      </c>
      <c r="C83" s="18"/>
      <c r="D83" s="19">
        <v>2352000</v>
      </c>
      <c r="E83" s="20">
        <v>600745</v>
      </c>
      <c r="F83" s="20">
        <v>25574</v>
      </c>
      <c r="G83" s="20">
        <v>18327</v>
      </c>
      <c r="H83" s="20">
        <v>55004</v>
      </c>
      <c r="I83" s="20">
        <v>98905</v>
      </c>
      <c r="J83" s="20">
        <v>129800</v>
      </c>
      <c r="K83" s="20">
        <v>42425</v>
      </c>
      <c r="L83" s="20">
        <v>47570</v>
      </c>
      <c r="M83" s="20">
        <v>219795</v>
      </c>
      <c r="N83" s="20">
        <v>292388</v>
      </c>
      <c r="O83" s="20">
        <v>54765</v>
      </c>
      <c r="P83" s="20">
        <v>158816</v>
      </c>
      <c r="Q83" s="20">
        <v>505969</v>
      </c>
      <c r="R83" s="20"/>
      <c r="S83" s="20"/>
      <c r="T83" s="20"/>
      <c r="U83" s="20"/>
      <c r="V83" s="20">
        <v>824669</v>
      </c>
      <c r="W83" s="20">
        <v>408841</v>
      </c>
      <c r="X83" s="20"/>
      <c r="Y83" s="19"/>
      <c r="Z83" s="22">
        <v>600745</v>
      </c>
    </row>
    <row r="84" spans="1:26" ht="13.5" hidden="1">
      <c r="A84" s="39" t="s">
        <v>99</v>
      </c>
      <c r="B84" s="27">
        <v>236257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4117283189</v>
      </c>
      <c r="C5" s="18">
        <v>0</v>
      </c>
      <c r="D5" s="58">
        <v>5190563557</v>
      </c>
      <c r="E5" s="59">
        <v>5231733845</v>
      </c>
      <c r="F5" s="59">
        <v>480967169</v>
      </c>
      <c r="G5" s="59">
        <v>476613431</v>
      </c>
      <c r="H5" s="59">
        <v>467338446</v>
      </c>
      <c r="I5" s="59">
        <v>1424919046</v>
      </c>
      <c r="J5" s="59">
        <v>406733607</v>
      </c>
      <c r="K5" s="59">
        <v>371014362</v>
      </c>
      <c r="L5" s="59">
        <v>470113280</v>
      </c>
      <c r="M5" s="59">
        <v>1247861249</v>
      </c>
      <c r="N5" s="59">
        <v>476632984</v>
      </c>
      <c r="O5" s="59">
        <v>323695825</v>
      </c>
      <c r="P5" s="59">
        <v>416283646</v>
      </c>
      <c r="Q5" s="59">
        <v>1216612455</v>
      </c>
      <c r="R5" s="59">
        <v>0</v>
      </c>
      <c r="S5" s="59">
        <v>0</v>
      </c>
      <c r="T5" s="59">
        <v>0</v>
      </c>
      <c r="U5" s="59">
        <v>0</v>
      </c>
      <c r="V5" s="59">
        <v>3889392750</v>
      </c>
      <c r="W5" s="59">
        <v>3418087859</v>
      </c>
      <c r="X5" s="59">
        <v>471304891</v>
      </c>
      <c r="Y5" s="60">
        <v>13.79</v>
      </c>
      <c r="Z5" s="61">
        <v>5231733845</v>
      </c>
    </row>
    <row r="6" spans="1:26" ht="13.5">
      <c r="A6" s="57" t="s">
        <v>32</v>
      </c>
      <c r="B6" s="18">
        <v>18746400362</v>
      </c>
      <c r="C6" s="18">
        <v>0</v>
      </c>
      <c r="D6" s="58">
        <v>19807888047</v>
      </c>
      <c r="E6" s="59">
        <v>19148299388</v>
      </c>
      <c r="F6" s="59">
        <v>1888500343</v>
      </c>
      <c r="G6" s="59">
        <v>1871009162</v>
      </c>
      <c r="H6" s="59">
        <v>1963667338</v>
      </c>
      <c r="I6" s="59">
        <v>5723176843</v>
      </c>
      <c r="J6" s="59">
        <v>1440152877</v>
      </c>
      <c r="K6" s="59">
        <v>1693948108</v>
      </c>
      <c r="L6" s="59">
        <v>1487735089</v>
      </c>
      <c r="M6" s="59">
        <v>4621836074</v>
      </c>
      <c r="N6" s="59">
        <v>1370340762</v>
      </c>
      <c r="O6" s="59">
        <v>1245142522</v>
      </c>
      <c r="P6" s="59">
        <v>1272604971</v>
      </c>
      <c r="Q6" s="59">
        <v>3888088255</v>
      </c>
      <c r="R6" s="59">
        <v>0</v>
      </c>
      <c r="S6" s="59">
        <v>0</v>
      </c>
      <c r="T6" s="59">
        <v>0</v>
      </c>
      <c r="U6" s="59">
        <v>0</v>
      </c>
      <c r="V6" s="59">
        <v>14233101172</v>
      </c>
      <c r="W6" s="59">
        <v>15594561024</v>
      </c>
      <c r="X6" s="59">
        <v>-1361459852</v>
      </c>
      <c r="Y6" s="60">
        <v>-8.73</v>
      </c>
      <c r="Z6" s="61">
        <v>19148299388</v>
      </c>
    </row>
    <row r="7" spans="1:26" ht="13.5">
      <c r="A7" s="57" t="s">
        <v>33</v>
      </c>
      <c r="B7" s="18">
        <v>536303138</v>
      </c>
      <c r="C7" s="18">
        <v>0</v>
      </c>
      <c r="D7" s="58">
        <v>400107446</v>
      </c>
      <c r="E7" s="59">
        <v>399175990</v>
      </c>
      <c r="F7" s="59">
        <v>34292596</v>
      </c>
      <c r="G7" s="59">
        <v>25413001</v>
      </c>
      <c r="H7" s="59">
        <v>-20190746</v>
      </c>
      <c r="I7" s="59">
        <v>39514851</v>
      </c>
      <c r="J7" s="59">
        <v>27653812</v>
      </c>
      <c r="K7" s="59">
        <v>37744201</v>
      </c>
      <c r="L7" s="59">
        <v>29283357</v>
      </c>
      <c r="M7" s="59">
        <v>94681370</v>
      </c>
      <c r="N7" s="59">
        <v>40936802</v>
      </c>
      <c r="O7" s="59">
        <v>132191743</v>
      </c>
      <c r="P7" s="59">
        <v>23636146</v>
      </c>
      <c r="Q7" s="59">
        <v>196764691</v>
      </c>
      <c r="R7" s="59">
        <v>0</v>
      </c>
      <c r="S7" s="59">
        <v>0</v>
      </c>
      <c r="T7" s="59">
        <v>0</v>
      </c>
      <c r="U7" s="59">
        <v>0</v>
      </c>
      <c r="V7" s="59">
        <v>330960912</v>
      </c>
      <c r="W7" s="59">
        <v>180962100</v>
      </c>
      <c r="X7" s="59">
        <v>149998812</v>
      </c>
      <c r="Y7" s="60">
        <v>82.89</v>
      </c>
      <c r="Z7" s="61">
        <v>399175990</v>
      </c>
    </row>
    <row r="8" spans="1:26" ht="13.5">
      <c r="A8" s="57" t="s">
        <v>34</v>
      </c>
      <c r="B8" s="18">
        <v>5047639773</v>
      </c>
      <c r="C8" s="18">
        <v>0</v>
      </c>
      <c r="D8" s="58">
        <v>5406054273</v>
      </c>
      <c r="E8" s="59">
        <v>5581866458</v>
      </c>
      <c r="F8" s="59">
        <v>1187135969</v>
      </c>
      <c r="G8" s="59">
        <v>685731876</v>
      </c>
      <c r="H8" s="59">
        <v>61020988</v>
      </c>
      <c r="I8" s="59">
        <v>1933888833</v>
      </c>
      <c r="J8" s="59">
        <v>122362944</v>
      </c>
      <c r="K8" s="59">
        <v>136944046</v>
      </c>
      <c r="L8" s="59">
        <v>1544670361</v>
      </c>
      <c r="M8" s="59">
        <v>1803977351</v>
      </c>
      <c r="N8" s="59">
        <v>78145747</v>
      </c>
      <c r="O8" s="59">
        <v>86109991</v>
      </c>
      <c r="P8" s="59">
        <v>1322246595</v>
      </c>
      <c r="Q8" s="59">
        <v>1486502333</v>
      </c>
      <c r="R8" s="59">
        <v>0</v>
      </c>
      <c r="S8" s="59">
        <v>0</v>
      </c>
      <c r="T8" s="59">
        <v>0</v>
      </c>
      <c r="U8" s="59">
        <v>0</v>
      </c>
      <c r="V8" s="59">
        <v>5224368517</v>
      </c>
      <c r="W8" s="59">
        <v>2624591751</v>
      </c>
      <c r="X8" s="59">
        <v>2599776766</v>
      </c>
      <c r="Y8" s="60">
        <v>99.05</v>
      </c>
      <c r="Z8" s="61">
        <v>5581866458</v>
      </c>
    </row>
    <row r="9" spans="1:26" ht="13.5">
      <c r="A9" s="57" t="s">
        <v>35</v>
      </c>
      <c r="B9" s="18">
        <v>1144135612</v>
      </c>
      <c r="C9" s="18">
        <v>0</v>
      </c>
      <c r="D9" s="58">
        <v>1490285156</v>
      </c>
      <c r="E9" s="59">
        <v>2259658495</v>
      </c>
      <c r="F9" s="59">
        <v>88098676</v>
      </c>
      <c r="G9" s="59">
        <v>256656274</v>
      </c>
      <c r="H9" s="59">
        <v>146091804</v>
      </c>
      <c r="I9" s="59">
        <v>490846754</v>
      </c>
      <c r="J9" s="59">
        <v>241642201</v>
      </c>
      <c r="K9" s="59">
        <v>115899347</v>
      </c>
      <c r="L9" s="59">
        <v>134634980</v>
      </c>
      <c r="M9" s="59">
        <v>492176528</v>
      </c>
      <c r="N9" s="59">
        <v>161410320</v>
      </c>
      <c r="O9" s="59">
        <v>155831965</v>
      </c>
      <c r="P9" s="59">
        <v>194523918</v>
      </c>
      <c r="Q9" s="59">
        <v>511766203</v>
      </c>
      <c r="R9" s="59">
        <v>0</v>
      </c>
      <c r="S9" s="59">
        <v>0</v>
      </c>
      <c r="T9" s="59">
        <v>0</v>
      </c>
      <c r="U9" s="59">
        <v>0</v>
      </c>
      <c r="V9" s="59">
        <v>1494789485</v>
      </c>
      <c r="W9" s="59">
        <v>837344599</v>
      </c>
      <c r="X9" s="59">
        <v>657444886</v>
      </c>
      <c r="Y9" s="60">
        <v>78.52</v>
      </c>
      <c r="Z9" s="61">
        <v>2259658495</v>
      </c>
    </row>
    <row r="10" spans="1:26" ht="25.5">
      <c r="A10" s="62" t="s">
        <v>86</v>
      </c>
      <c r="B10" s="63">
        <f>SUM(B5:B9)</f>
        <v>29591762074</v>
      </c>
      <c r="C10" s="63">
        <f>SUM(C5:C9)</f>
        <v>0</v>
      </c>
      <c r="D10" s="64">
        <f aca="true" t="shared" si="0" ref="D10:Z10">SUM(D5:D9)</f>
        <v>32294898479</v>
      </c>
      <c r="E10" s="65">
        <f t="shared" si="0"/>
        <v>32620734176</v>
      </c>
      <c r="F10" s="65">
        <f t="shared" si="0"/>
        <v>3678994753</v>
      </c>
      <c r="G10" s="65">
        <f t="shared" si="0"/>
        <v>3315423744</v>
      </c>
      <c r="H10" s="65">
        <f t="shared" si="0"/>
        <v>2617927830</v>
      </c>
      <c r="I10" s="65">
        <f t="shared" si="0"/>
        <v>9612346327</v>
      </c>
      <c r="J10" s="65">
        <f t="shared" si="0"/>
        <v>2238545441</v>
      </c>
      <c r="K10" s="65">
        <f t="shared" si="0"/>
        <v>2355550064</v>
      </c>
      <c r="L10" s="65">
        <f t="shared" si="0"/>
        <v>3666437067</v>
      </c>
      <c r="M10" s="65">
        <f t="shared" si="0"/>
        <v>8260532572</v>
      </c>
      <c r="N10" s="65">
        <f t="shared" si="0"/>
        <v>2127466615</v>
      </c>
      <c r="O10" s="65">
        <f t="shared" si="0"/>
        <v>1942972046</v>
      </c>
      <c r="P10" s="65">
        <f t="shared" si="0"/>
        <v>3229295276</v>
      </c>
      <c r="Q10" s="65">
        <f t="shared" si="0"/>
        <v>7299733937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25172612836</v>
      </c>
      <c r="W10" s="65">
        <f t="shared" si="0"/>
        <v>22655547333</v>
      </c>
      <c r="X10" s="65">
        <f t="shared" si="0"/>
        <v>2517065503</v>
      </c>
      <c r="Y10" s="66">
        <f>+IF(W10&lt;&gt;0,(X10/W10)*100,0)</f>
        <v>11.11015093126287</v>
      </c>
      <c r="Z10" s="67">
        <f t="shared" si="0"/>
        <v>32620734176</v>
      </c>
    </row>
    <row r="11" spans="1:26" ht="13.5">
      <c r="A11" s="57" t="s">
        <v>36</v>
      </c>
      <c r="B11" s="18">
        <v>6051005520</v>
      </c>
      <c r="C11" s="18">
        <v>0</v>
      </c>
      <c r="D11" s="58">
        <v>7466601452</v>
      </c>
      <c r="E11" s="59">
        <v>7963448551</v>
      </c>
      <c r="F11" s="59">
        <v>623622587</v>
      </c>
      <c r="G11" s="59">
        <v>674623957</v>
      </c>
      <c r="H11" s="59">
        <v>655228581</v>
      </c>
      <c r="I11" s="59">
        <v>1953475125</v>
      </c>
      <c r="J11" s="59">
        <v>655550942</v>
      </c>
      <c r="K11" s="59">
        <v>648285653</v>
      </c>
      <c r="L11" s="59">
        <v>657515686</v>
      </c>
      <c r="M11" s="59">
        <v>1961352281</v>
      </c>
      <c r="N11" s="59">
        <v>687042700</v>
      </c>
      <c r="O11" s="59">
        <v>644601615</v>
      </c>
      <c r="P11" s="59">
        <v>667211720</v>
      </c>
      <c r="Q11" s="59">
        <v>1998856035</v>
      </c>
      <c r="R11" s="59">
        <v>0</v>
      </c>
      <c r="S11" s="59">
        <v>0</v>
      </c>
      <c r="T11" s="59">
        <v>0</v>
      </c>
      <c r="U11" s="59">
        <v>0</v>
      </c>
      <c r="V11" s="59">
        <v>5913683441</v>
      </c>
      <c r="W11" s="59">
        <v>4717155582</v>
      </c>
      <c r="X11" s="59">
        <v>1196527859</v>
      </c>
      <c r="Y11" s="60">
        <v>25.37</v>
      </c>
      <c r="Z11" s="61">
        <v>7963448551</v>
      </c>
    </row>
    <row r="12" spans="1:26" ht="13.5">
      <c r="A12" s="57" t="s">
        <v>37</v>
      </c>
      <c r="B12" s="18">
        <v>119944484</v>
      </c>
      <c r="C12" s="18">
        <v>0</v>
      </c>
      <c r="D12" s="58">
        <v>139603880</v>
      </c>
      <c r="E12" s="59">
        <v>133815880</v>
      </c>
      <c r="F12" s="59">
        <v>10147200</v>
      </c>
      <c r="G12" s="59">
        <v>10120018</v>
      </c>
      <c r="H12" s="59">
        <v>10158850</v>
      </c>
      <c r="I12" s="59">
        <v>30426068</v>
      </c>
      <c r="J12" s="59">
        <v>10147200</v>
      </c>
      <c r="K12" s="59">
        <v>10193405</v>
      </c>
      <c r="L12" s="59">
        <v>10191300</v>
      </c>
      <c r="M12" s="59">
        <v>30531905</v>
      </c>
      <c r="N12" s="59">
        <v>10292064</v>
      </c>
      <c r="O12" s="59">
        <v>17363600</v>
      </c>
      <c r="P12" s="59">
        <v>11125602</v>
      </c>
      <c r="Q12" s="59">
        <v>38781266</v>
      </c>
      <c r="R12" s="59">
        <v>0</v>
      </c>
      <c r="S12" s="59">
        <v>0</v>
      </c>
      <c r="T12" s="59">
        <v>0</v>
      </c>
      <c r="U12" s="59">
        <v>0</v>
      </c>
      <c r="V12" s="59">
        <v>99739239</v>
      </c>
      <c r="W12" s="59">
        <v>89782434</v>
      </c>
      <c r="X12" s="59">
        <v>9956805</v>
      </c>
      <c r="Y12" s="60">
        <v>11.09</v>
      </c>
      <c r="Z12" s="61">
        <v>133815880</v>
      </c>
    </row>
    <row r="13" spans="1:26" ht="13.5">
      <c r="A13" s="57" t="s">
        <v>87</v>
      </c>
      <c r="B13" s="18">
        <v>2013796872</v>
      </c>
      <c r="C13" s="18">
        <v>0</v>
      </c>
      <c r="D13" s="58">
        <v>2076026161</v>
      </c>
      <c r="E13" s="59">
        <v>2076706399</v>
      </c>
      <c r="F13" s="59">
        <v>167690190</v>
      </c>
      <c r="G13" s="59">
        <v>176829754</v>
      </c>
      <c r="H13" s="59">
        <v>172594553</v>
      </c>
      <c r="I13" s="59">
        <v>517114497</v>
      </c>
      <c r="J13" s="59">
        <v>188908395</v>
      </c>
      <c r="K13" s="59">
        <v>159772002</v>
      </c>
      <c r="L13" s="59">
        <v>173291322</v>
      </c>
      <c r="M13" s="59">
        <v>521971719</v>
      </c>
      <c r="N13" s="59">
        <v>177786356</v>
      </c>
      <c r="O13" s="59">
        <v>173762102</v>
      </c>
      <c r="P13" s="59">
        <v>173555808</v>
      </c>
      <c r="Q13" s="59">
        <v>525104266</v>
      </c>
      <c r="R13" s="59">
        <v>0</v>
      </c>
      <c r="S13" s="59">
        <v>0</v>
      </c>
      <c r="T13" s="59">
        <v>0</v>
      </c>
      <c r="U13" s="59">
        <v>0</v>
      </c>
      <c r="V13" s="59">
        <v>1564190482</v>
      </c>
      <c r="W13" s="59">
        <v>1299849156</v>
      </c>
      <c r="X13" s="59">
        <v>264341326</v>
      </c>
      <c r="Y13" s="60">
        <v>20.34</v>
      </c>
      <c r="Z13" s="61">
        <v>2076706399</v>
      </c>
    </row>
    <row r="14" spans="1:26" ht="13.5">
      <c r="A14" s="57" t="s">
        <v>38</v>
      </c>
      <c r="B14" s="18">
        <v>901847023</v>
      </c>
      <c r="C14" s="18">
        <v>0</v>
      </c>
      <c r="D14" s="58">
        <v>801361170</v>
      </c>
      <c r="E14" s="59">
        <v>651404042</v>
      </c>
      <c r="F14" s="59">
        <v>43031999</v>
      </c>
      <c r="G14" s="59">
        <v>27482650</v>
      </c>
      <c r="H14" s="59">
        <v>56187801</v>
      </c>
      <c r="I14" s="59">
        <v>126702450</v>
      </c>
      <c r="J14" s="59">
        <v>47333828</v>
      </c>
      <c r="K14" s="59">
        <v>71955498</v>
      </c>
      <c r="L14" s="59">
        <v>17739961</v>
      </c>
      <c r="M14" s="59">
        <v>137029287</v>
      </c>
      <c r="N14" s="59">
        <v>61959793</v>
      </c>
      <c r="O14" s="59">
        <v>109478974</v>
      </c>
      <c r="P14" s="59">
        <v>55926422</v>
      </c>
      <c r="Q14" s="59">
        <v>227365189</v>
      </c>
      <c r="R14" s="59">
        <v>0</v>
      </c>
      <c r="S14" s="59">
        <v>0</v>
      </c>
      <c r="T14" s="59">
        <v>0</v>
      </c>
      <c r="U14" s="59">
        <v>0</v>
      </c>
      <c r="V14" s="59">
        <v>491096926</v>
      </c>
      <c r="W14" s="59">
        <v>298967551</v>
      </c>
      <c r="X14" s="59">
        <v>192129375</v>
      </c>
      <c r="Y14" s="60">
        <v>64.26</v>
      </c>
      <c r="Z14" s="61">
        <v>651404042</v>
      </c>
    </row>
    <row r="15" spans="1:26" ht="13.5">
      <c r="A15" s="57" t="s">
        <v>39</v>
      </c>
      <c r="B15" s="18">
        <v>14408224110</v>
      </c>
      <c r="C15" s="18">
        <v>0</v>
      </c>
      <c r="D15" s="58">
        <v>16454478230</v>
      </c>
      <c r="E15" s="59">
        <v>14318479067</v>
      </c>
      <c r="F15" s="59">
        <v>1030875015</v>
      </c>
      <c r="G15" s="59">
        <v>1815804752</v>
      </c>
      <c r="H15" s="59">
        <v>1092112637</v>
      </c>
      <c r="I15" s="59">
        <v>3938792404</v>
      </c>
      <c r="J15" s="59">
        <v>1063510943</v>
      </c>
      <c r="K15" s="59">
        <v>1087537960</v>
      </c>
      <c r="L15" s="59">
        <v>1005472618</v>
      </c>
      <c r="M15" s="59">
        <v>3156521521</v>
      </c>
      <c r="N15" s="59">
        <v>995129970</v>
      </c>
      <c r="O15" s="59">
        <v>1043230871</v>
      </c>
      <c r="P15" s="59">
        <v>1045802008</v>
      </c>
      <c r="Q15" s="59">
        <v>3084162849</v>
      </c>
      <c r="R15" s="59">
        <v>0</v>
      </c>
      <c r="S15" s="59">
        <v>0</v>
      </c>
      <c r="T15" s="59">
        <v>0</v>
      </c>
      <c r="U15" s="59">
        <v>0</v>
      </c>
      <c r="V15" s="59">
        <v>10179476774</v>
      </c>
      <c r="W15" s="59">
        <v>11344651571</v>
      </c>
      <c r="X15" s="59">
        <v>-1165174797</v>
      </c>
      <c r="Y15" s="60">
        <v>-10.27</v>
      </c>
      <c r="Z15" s="61">
        <v>14318479067</v>
      </c>
    </row>
    <row r="16" spans="1:26" ht="13.5">
      <c r="A16" s="68" t="s">
        <v>40</v>
      </c>
      <c r="B16" s="18">
        <v>1206629928</v>
      </c>
      <c r="C16" s="18">
        <v>0</v>
      </c>
      <c r="D16" s="58">
        <v>1117151580</v>
      </c>
      <c r="E16" s="59">
        <v>764336291</v>
      </c>
      <c r="F16" s="59">
        <v>549119</v>
      </c>
      <c r="G16" s="59">
        <v>56951252</v>
      </c>
      <c r="H16" s="59">
        <v>71853372</v>
      </c>
      <c r="I16" s="59">
        <v>129353743</v>
      </c>
      <c r="J16" s="59">
        <v>77069888</v>
      </c>
      <c r="K16" s="59">
        <v>67414735</v>
      </c>
      <c r="L16" s="59">
        <v>55000464</v>
      </c>
      <c r="M16" s="59">
        <v>199485087</v>
      </c>
      <c r="N16" s="59">
        <v>37781391</v>
      </c>
      <c r="O16" s="59">
        <v>108332522</v>
      </c>
      <c r="P16" s="59">
        <v>72870831</v>
      </c>
      <c r="Q16" s="59">
        <v>218984744</v>
      </c>
      <c r="R16" s="59">
        <v>0</v>
      </c>
      <c r="S16" s="59">
        <v>0</v>
      </c>
      <c r="T16" s="59">
        <v>0</v>
      </c>
      <c r="U16" s="59">
        <v>0</v>
      </c>
      <c r="V16" s="59">
        <v>547823574</v>
      </c>
      <c r="W16" s="59">
        <v>757480427</v>
      </c>
      <c r="X16" s="59">
        <v>-209656853</v>
      </c>
      <c r="Y16" s="60">
        <v>-27.68</v>
      </c>
      <c r="Z16" s="61">
        <v>764336291</v>
      </c>
    </row>
    <row r="17" spans="1:26" ht="13.5">
      <c r="A17" s="57" t="s">
        <v>41</v>
      </c>
      <c r="B17" s="18">
        <v>5426801341</v>
      </c>
      <c r="C17" s="18">
        <v>0</v>
      </c>
      <c r="D17" s="58">
        <v>4717871718</v>
      </c>
      <c r="E17" s="59">
        <v>6661756148</v>
      </c>
      <c r="F17" s="59">
        <v>223444621</v>
      </c>
      <c r="G17" s="59">
        <v>490259516</v>
      </c>
      <c r="H17" s="59">
        <v>480360785</v>
      </c>
      <c r="I17" s="59">
        <v>1194064922</v>
      </c>
      <c r="J17" s="59">
        <v>593653068</v>
      </c>
      <c r="K17" s="59">
        <v>557021281</v>
      </c>
      <c r="L17" s="59">
        <v>579899835</v>
      </c>
      <c r="M17" s="59">
        <v>1730574184</v>
      </c>
      <c r="N17" s="59">
        <v>513464597</v>
      </c>
      <c r="O17" s="59">
        <v>462363716</v>
      </c>
      <c r="P17" s="59">
        <v>536624319</v>
      </c>
      <c r="Q17" s="59">
        <v>1512452632</v>
      </c>
      <c r="R17" s="59">
        <v>0</v>
      </c>
      <c r="S17" s="59">
        <v>0</v>
      </c>
      <c r="T17" s="59">
        <v>0</v>
      </c>
      <c r="U17" s="59">
        <v>0</v>
      </c>
      <c r="V17" s="59">
        <v>4437091738</v>
      </c>
      <c r="W17" s="59">
        <v>3239602407</v>
      </c>
      <c r="X17" s="59">
        <v>1197489331</v>
      </c>
      <c r="Y17" s="60">
        <v>36.96</v>
      </c>
      <c r="Z17" s="61">
        <v>6661756148</v>
      </c>
    </row>
    <row r="18" spans="1:26" ht="13.5">
      <c r="A18" s="69" t="s">
        <v>42</v>
      </c>
      <c r="B18" s="70">
        <f>SUM(B11:B17)</f>
        <v>30128249278</v>
      </c>
      <c r="C18" s="70">
        <f>SUM(C11:C17)</f>
        <v>0</v>
      </c>
      <c r="D18" s="71">
        <f aca="true" t="shared" si="1" ref="D18:Z18">SUM(D11:D17)</f>
        <v>32773094191</v>
      </c>
      <c r="E18" s="72">
        <f t="shared" si="1"/>
        <v>32569946378</v>
      </c>
      <c r="F18" s="72">
        <f t="shared" si="1"/>
        <v>2099360731</v>
      </c>
      <c r="G18" s="72">
        <f t="shared" si="1"/>
        <v>3252071899</v>
      </c>
      <c r="H18" s="72">
        <f t="shared" si="1"/>
        <v>2538496579</v>
      </c>
      <c r="I18" s="72">
        <f t="shared" si="1"/>
        <v>7889929209</v>
      </c>
      <c r="J18" s="72">
        <f t="shared" si="1"/>
        <v>2636174264</v>
      </c>
      <c r="K18" s="72">
        <f t="shared" si="1"/>
        <v>2602180534</v>
      </c>
      <c r="L18" s="72">
        <f t="shared" si="1"/>
        <v>2499111186</v>
      </c>
      <c r="M18" s="72">
        <f t="shared" si="1"/>
        <v>7737465984</v>
      </c>
      <c r="N18" s="72">
        <f t="shared" si="1"/>
        <v>2483456871</v>
      </c>
      <c r="O18" s="72">
        <f t="shared" si="1"/>
        <v>2559133400</v>
      </c>
      <c r="P18" s="72">
        <f t="shared" si="1"/>
        <v>2563116710</v>
      </c>
      <c r="Q18" s="72">
        <f t="shared" si="1"/>
        <v>7605706981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23233102174</v>
      </c>
      <c r="W18" s="72">
        <f t="shared" si="1"/>
        <v>21747489128</v>
      </c>
      <c r="X18" s="72">
        <f t="shared" si="1"/>
        <v>1485613046</v>
      </c>
      <c r="Y18" s="66">
        <f>+IF(W18&lt;&gt;0,(X18/W18)*100,0)</f>
        <v>6.8311934184956815</v>
      </c>
      <c r="Z18" s="73">
        <f t="shared" si="1"/>
        <v>32569946378</v>
      </c>
    </row>
    <row r="19" spans="1:26" ht="13.5">
      <c r="A19" s="69" t="s">
        <v>43</v>
      </c>
      <c r="B19" s="74">
        <f>+B10-B18</f>
        <v>-536487204</v>
      </c>
      <c r="C19" s="74">
        <f>+C10-C18</f>
        <v>0</v>
      </c>
      <c r="D19" s="75">
        <f aca="true" t="shared" si="2" ref="D19:Z19">+D10-D18</f>
        <v>-478195712</v>
      </c>
      <c r="E19" s="76">
        <f t="shared" si="2"/>
        <v>50787798</v>
      </c>
      <c r="F19" s="76">
        <f t="shared" si="2"/>
        <v>1579634022</v>
      </c>
      <c r="G19" s="76">
        <f t="shared" si="2"/>
        <v>63351845</v>
      </c>
      <c r="H19" s="76">
        <f t="shared" si="2"/>
        <v>79431251</v>
      </c>
      <c r="I19" s="76">
        <f t="shared" si="2"/>
        <v>1722417118</v>
      </c>
      <c r="J19" s="76">
        <f t="shared" si="2"/>
        <v>-397628823</v>
      </c>
      <c r="K19" s="76">
        <f t="shared" si="2"/>
        <v>-246630470</v>
      </c>
      <c r="L19" s="76">
        <f t="shared" si="2"/>
        <v>1167325881</v>
      </c>
      <c r="M19" s="76">
        <f t="shared" si="2"/>
        <v>523066588</v>
      </c>
      <c r="N19" s="76">
        <f t="shared" si="2"/>
        <v>-355990256</v>
      </c>
      <c r="O19" s="76">
        <f t="shared" si="2"/>
        <v>-616161354</v>
      </c>
      <c r="P19" s="76">
        <f t="shared" si="2"/>
        <v>666178566</v>
      </c>
      <c r="Q19" s="76">
        <f t="shared" si="2"/>
        <v>-305973044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1939510662</v>
      </c>
      <c r="W19" s="76">
        <f>IF(E10=E18,0,W10-W18)</f>
        <v>908058205</v>
      </c>
      <c r="X19" s="76">
        <f t="shared" si="2"/>
        <v>1031452457</v>
      </c>
      <c r="Y19" s="77">
        <f>+IF(W19&lt;&gt;0,(X19/W19)*100,0)</f>
        <v>113.5888042551193</v>
      </c>
      <c r="Z19" s="78">
        <f t="shared" si="2"/>
        <v>50787798</v>
      </c>
    </row>
    <row r="20" spans="1:26" ht="13.5">
      <c r="A20" s="57" t="s">
        <v>44</v>
      </c>
      <c r="B20" s="18">
        <v>1788456637</v>
      </c>
      <c r="C20" s="18">
        <v>0</v>
      </c>
      <c r="D20" s="58">
        <v>2303664242</v>
      </c>
      <c r="E20" s="59">
        <v>2231927445</v>
      </c>
      <c r="F20" s="59">
        <v>0</v>
      </c>
      <c r="G20" s="59">
        <v>23736263</v>
      </c>
      <c r="H20" s="59">
        <v>97985663</v>
      </c>
      <c r="I20" s="59">
        <v>121721926</v>
      </c>
      <c r="J20" s="59">
        <v>135100243</v>
      </c>
      <c r="K20" s="59">
        <v>133311529</v>
      </c>
      <c r="L20" s="59">
        <v>162338180</v>
      </c>
      <c r="M20" s="59">
        <v>430749952</v>
      </c>
      <c r="N20" s="59">
        <v>97308244</v>
      </c>
      <c r="O20" s="59">
        <v>79404359</v>
      </c>
      <c r="P20" s="59">
        <v>179337199</v>
      </c>
      <c r="Q20" s="59">
        <v>356049802</v>
      </c>
      <c r="R20" s="59">
        <v>0</v>
      </c>
      <c r="S20" s="59">
        <v>0</v>
      </c>
      <c r="T20" s="59">
        <v>0</v>
      </c>
      <c r="U20" s="59">
        <v>0</v>
      </c>
      <c r="V20" s="59">
        <v>908521680</v>
      </c>
      <c r="W20" s="59">
        <v>1584345348</v>
      </c>
      <c r="X20" s="59">
        <v>-675823668</v>
      </c>
      <c r="Y20" s="60">
        <v>-42.66</v>
      </c>
      <c r="Z20" s="61">
        <v>2231927445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1704600</v>
      </c>
      <c r="M21" s="81">
        <v>1704600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1704600</v>
      </c>
      <c r="W21" s="81"/>
      <c r="X21" s="81">
        <v>1704600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1251969433</v>
      </c>
      <c r="C22" s="85">
        <f>SUM(C19:C21)</f>
        <v>0</v>
      </c>
      <c r="D22" s="86">
        <f aca="true" t="shared" si="3" ref="D22:Z22">SUM(D19:D21)</f>
        <v>1825468530</v>
      </c>
      <c r="E22" s="87">
        <f t="shared" si="3"/>
        <v>2282715243</v>
      </c>
      <c r="F22" s="87">
        <f t="shared" si="3"/>
        <v>1579634022</v>
      </c>
      <c r="G22" s="87">
        <f t="shared" si="3"/>
        <v>87088108</v>
      </c>
      <c r="H22" s="87">
        <f t="shared" si="3"/>
        <v>177416914</v>
      </c>
      <c r="I22" s="87">
        <f t="shared" si="3"/>
        <v>1844139044</v>
      </c>
      <c r="J22" s="87">
        <f t="shared" si="3"/>
        <v>-262528580</v>
      </c>
      <c r="K22" s="87">
        <f t="shared" si="3"/>
        <v>-113318941</v>
      </c>
      <c r="L22" s="87">
        <f t="shared" si="3"/>
        <v>1331368661</v>
      </c>
      <c r="M22" s="87">
        <f t="shared" si="3"/>
        <v>955521140</v>
      </c>
      <c r="N22" s="87">
        <f t="shared" si="3"/>
        <v>-258682012</v>
      </c>
      <c r="O22" s="87">
        <f t="shared" si="3"/>
        <v>-536756995</v>
      </c>
      <c r="P22" s="87">
        <f t="shared" si="3"/>
        <v>845515765</v>
      </c>
      <c r="Q22" s="87">
        <f t="shared" si="3"/>
        <v>50076758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2849736942</v>
      </c>
      <c r="W22" s="87">
        <f t="shared" si="3"/>
        <v>2492403553</v>
      </c>
      <c r="X22" s="87">
        <f t="shared" si="3"/>
        <v>357333389</v>
      </c>
      <c r="Y22" s="88">
        <f>+IF(W22&lt;&gt;0,(X22/W22)*100,0)</f>
        <v>14.336899358448315</v>
      </c>
      <c r="Z22" s="89">
        <f t="shared" si="3"/>
        <v>2282715243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1251969433</v>
      </c>
      <c r="C24" s="74">
        <f>SUM(C22:C23)</f>
        <v>0</v>
      </c>
      <c r="D24" s="75">
        <f aca="true" t="shared" si="4" ref="D24:Z24">SUM(D22:D23)</f>
        <v>1825468530</v>
      </c>
      <c r="E24" s="76">
        <f t="shared" si="4"/>
        <v>2282715243</v>
      </c>
      <c r="F24" s="76">
        <f t="shared" si="4"/>
        <v>1579634022</v>
      </c>
      <c r="G24" s="76">
        <f t="shared" si="4"/>
        <v>87088108</v>
      </c>
      <c r="H24" s="76">
        <f t="shared" si="4"/>
        <v>177416914</v>
      </c>
      <c r="I24" s="76">
        <f t="shared" si="4"/>
        <v>1844139044</v>
      </c>
      <c r="J24" s="76">
        <f t="shared" si="4"/>
        <v>-262528580</v>
      </c>
      <c r="K24" s="76">
        <f t="shared" si="4"/>
        <v>-113318941</v>
      </c>
      <c r="L24" s="76">
        <f t="shared" si="4"/>
        <v>1331368661</v>
      </c>
      <c r="M24" s="76">
        <f t="shared" si="4"/>
        <v>955521140</v>
      </c>
      <c r="N24" s="76">
        <f t="shared" si="4"/>
        <v>-258682012</v>
      </c>
      <c r="O24" s="76">
        <f t="shared" si="4"/>
        <v>-536756995</v>
      </c>
      <c r="P24" s="76">
        <f t="shared" si="4"/>
        <v>845515765</v>
      </c>
      <c r="Q24" s="76">
        <f t="shared" si="4"/>
        <v>50076758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2849736942</v>
      </c>
      <c r="W24" s="76">
        <f t="shared" si="4"/>
        <v>2492403553</v>
      </c>
      <c r="X24" s="76">
        <f t="shared" si="4"/>
        <v>357333389</v>
      </c>
      <c r="Y24" s="77">
        <f>+IF(W24&lt;&gt;0,(X24/W24)*100,0)</f>
        <v>14.336899358448315</v>
      </c>
      <c r="Z24" s="78">
        <f t="shared" si="4"/>
        <v>2282715243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4703349170</v>
      </c>
      <c r="C27" s="21">
        <v>0</v>
      </c>
      <c r="D27" s="98">
        <v>6715955712</v>
      </c>
      <c r="E27" s="99">
        <v>6620082394</v>
      </c>
      <c r="F27" s="99">
        <v>12513429</v>
      </c>
      <c r="G27" s="99">
        <v>96042453</v>
      </c>
      <c r="H27" s="99">
        <v>269126316</v>
      </c>
      <c r="I27" s="99">
        <v>377682198</v>
      </c>
      <c r="J27" s="99">
        <v>424249720</v>
      </c>
      <c r="K27" s="99">
        <v>317508346</v>
      </c>
      <c r="L27" s="99">
        <v>481780302</v>
      </c>
      <c r="M27" s="99">
        <v>1223538368</v>
      </c>
      <c r="N27" s="99">
        <v>356737266</v>
      </c>
      <c r="O27" s="99">
        <v>196228113</v>
      </c>
      <c r="P27" s="99">
        <v>489654858</v>
      </c>
      <c r="Q27" s="99">
        <v>1042620237</v>
      </c>
      <c r="R27" s="99">
        <v>0</v>
      </c>
      <c r="S27" s="99">
        <v>0</v>
      </c>
      <c r="T27" s="99">
        <v>0</v>
      </c>
      <c r="U27" s="99">
        <v>0</v>
      </c>
      <c r="V27" s="99">
        <v>2643840803</v>
      </c>
      <c r="W27" s="99">
        <v>4965061796</v>
      </c>
      <c r="X27" s="99">
        <v>-2321220993</v>
      </c>
      <c r="Y27" s="100">
        <v>-46.75</v>
      </c>
      <c r="Z27" s="101">
        <v>6620082394</v>
      </c>
    </row>
    <row r="28" spans="1:26" ht="13.5">
      <c r="A28" s="102" t="s">
        <v>44</v>
      </c>
      <c r="B28" s="18">
        <v>1778456637</v>
      </c>
      <c r="C28" s="18">
        <v>0</v>
      </c>
      <c r="D28" s="58">
        <v>2359664242</v>
      </c>
      <c r="E28" s="59">
        <v>2287549911</v>
      </c>
      <c r="F28" s="59">
        <v>-409562</v>
      </c>
      <c r="G28" s="59">
        <v>24304749</v>
      </c>
      <c r="H28" s="59">
        <v>97985662</v>
      </c>
      <c r="I28" s="59">
        <v>121880849</v>
      </c>
      <c r="J28" s="59">
        <v>135100243</v>
      </c>
      <c r="K28" s="59">
        <v>133311528</v>
      </c>
      <c r="L28" s="59">
        <v>185319965</v>
      </c>
      <c r="M28" s="59">
        <v>453731736</v>
      </c>
      <c r="N28" s="59">
        <v>112584277</v>
      </c>
      <c r="O28" s="59">
        <v>80542329</v>
      </c>
      <c r="P28" s="59">
        <v>189610402</v>
      </c>
      <c r="Q28" s="59">
        <v>382737008</v>
      </c>
      <c r="R28" s="59">
        <v>0</v>
      </c>
      <c r="S28" s="59">
        <v>0</v>
      </c>
      <c r="T28" s="59">
        <v>0</v>
      </c>
      <c r="U28" s="59">
        <v>0</v>
      </c>
      <c r="V28" s="59">
        <v>958349593</v>
      </c>
      <c r="W28" s="59">
        <v>1715662433</v>
      </c>
      <c r="X28" s="59">
        <v>-757312840</v>
      </c>
      <c r="Y28" s="60">
        <v>-44.14</v>
      </c>
      <c r="Z28" s="61">
        <v>2287549911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3408245</v>
      </c>
      <c r="C30" s="18">
        <v>0</v>
      </c>
      <c r="D30" s="58">
        <v>3434508099</v>
      </c>
      <c r="E30" s="59">
        <v>3359297164</v>
      </c>
      <c r="F30" s="59">
        <v>8513595</v>
      </c>
      <c r="G30" s="59">
        <v>57235915</v>
      </c>
      <c r="H30" s="59">
        <v>110482362</v>
      </c>
      <c r="I30" s="59">
        <v>176231872</v>
      </c>
      <c r="J30" s="59">
        <v>232184597</v>
      </c>
      <c r="K30" s="59">
        <v>112112475</v>
      </c>
      <c r="L30" s="59">
        <v>193644618</v>
      </c>
      <c r="M30" s="59">
        <v>537941690</v>
      </c>
      <c r="N30" s="59">
        <v>210529914</v>
      </c>
      <c r="O30" s="59">
        <v>88854420</v>
      </c>
      <c r="P30" s="59">
        <v>216161801</v>
      </c>
      <c r="Q30" s="59">
        <v>515546135</v>
      </c>
      <c r="R30" s="59">
        <v>0</v>
      </c>
      <c r="S30" s="59">
        <v>0</v>
      </c>
      <c r="T30" s="59">
        <v>0</v>
      </c>
      <c r="U30" s="59">
        <v>0</v>
      </c>
      <c r="V30" s="59">
        <v>1229719697</v>
      </c>
      <c r="W30" s="59">
        <v>2519472873</v>
      </c>
      <c r="X30" s="59">
        <v>-1289753176</v>
      </c>
      <c r="Y30" s="60">
        <v>-51.19</v>
      </c>
      <c r="Z30" s="61">
        <v>3359297164</v>
      </c>
    </row>
    <row r="31" spans="1:26" ht="13.5">
      <c r="A31" s="57" t="s">
        <v>49</v>
      </c>
      <c r="B31" s="18">
        <v>2921484286</v>
      </c>
      <c r="C31" s="18">
        <v>0</v>
      </c>
      <c r="D31" s="58">
        <v>921783371</v>
      </c>
      <c r="E31" s="59">
        <v>973235319</v>
      </c>
      <c r="F31" s="59">
        <v>4409396</v>
      </c>
      <c r="G31" s="59">
        <v>14501787</v>
      </c>
      <c r="H31" s="59">
        <v>60658294</v>
      </c>
      <c r="I31" s="59">
        <v>79569477</v>
      </c>
      <c r="J31" s="59">
        <v>56964881</v>
      </c>
      <c r="K31" s="59">
        <v>72084340</v>
      </c>
      <c r="L31" s="59">
        <v>102815716</v>
      </c>
      <c r="M31" s="59">
        <v>231864937</v>
      </c>
      <c r="N31" s="59">
        <v>33623074</v>
      </c>
      <c r="O31" s="59">
        <v>26831361</v>
      </c>
      <c r="P31" s="59">
        <v>83882654</v>
      </c>
      <c r="Q31" s="59">
        <v>144337089</v>
      </c>
      <c r="R31" s="59">
        <v>0</v>
      </c>
      <c r="S31" s="59">
        <v>0</v>
      </c>
      <c r="T31" s="59">
        <v>0</v>
      </c>
      <c r="U31" s="59">
        <v>0</v>
      </c>
      <c r="V31" s="59">
        <v>455771503</v>
      </c>
      <c r="W31" s="59">
        <v>729926489</v>
      </c>
      <c r="X31" s="59">
        <v>-274154986</v>
      </c>
      <c r="Y31" s="60">
        <v>-37.56</v>
      </c>
      <c r="Z31" s="61">
        <v>973235319</v>
      </c>
    </row>
    <row r="32" spans="1:26" ht="13.5">
      <c r="A32" s="69" t="s">
        <v>50</v>
      </c>
      <c r="B32" s="21">
        <f>SUM(B28:B31)</f>
        <v>4703349168</v>
      </c>
      <c r="C32" s="21">
        <f>SUM(C28:C31)</f>
        <v>0</v>
      </c>
      <c r="D32" s="98">
        <f aca="true" t="shared" si="5" ref="D32:Z32">SUM(D28:D31)</f>
        <v>6715955712</v>
      </c>
      <c r="E32" s="99">
        <f t="shared" si="5"/>
        <v>6620082394</v>
      </c>
      <c r="F32" s="99">
        <f t="shared" si="5"/>
        <v>12513429</v>
      </c>
      <c r="G32" s="99">
        <f t="shared" si="5"/>
        <v>96042451</v>
      </c>
      <c r="H32" s="99">
        <f t="shared" si="5"/>
        <v>269126318</v>
      </c>
      <c r="I32" s="99">
        <f t="shared" si="5"/>
        <v>377682198</v>
      </c>
      <c r="J32" s="99">
        <f t="shared" si="5"/>
        <v>424249721</v>
      </c>
      <c r="K32" s="99">
        <f t="shared" si="5"/>
        <v>317508343</v>
      </c>
      <c r="L32" s="99">
        <f t="shared" si="5"/>
        <v>481780299</v>
      </c>
      <c r="M32" s="99">
        <f t="shared" si="5"/>
        <v>1223538363</v>
      </c>
      <c r="N32" s="99">
        <f t="shared" si="5"/>
        <v>356737265</v>
      </c>
      <c r="O32" s="99">
        <f t="shared" si="5"/>
        <v>196228110</v>
      </c>
      <c r="P32" s="99">
        <f t="shared" si="5"/>
        <v>489654857</v>
      </c>
      <c r="Q32" s="99">
        <f t="shared" si="5"/>
        <v>1042620232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2643840793</v>
      </c>
      <c r="W32" s="99">
        <f t="shared" si="5"/>
        <v>4965061795</v>
      </c>
      <c r="X32" s="99">
        <f t="shared" si="5"/>
        <v>-2321221002</v>
      </c>
      <c r="Y32" s="100">
        <f>+IF(W32&lt;&gt;0,(X32/W32)*100,0)</f>
        <v>-46.75109994275509</v>
      </c>
      <c r="Z32" s="101">
        <f t="shared" si="5"/>
        <v>6620082394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12158527222</v>
      </c>
      <c r="C35" s="18">
        <v>0</v>
      </c>
      <c r="D35" s="58">
        <v>15270430774</v>
      </c>
      <c r="E35" s="59">
        <v>13531111070</v>
      </c>
      <c r="F35" s="59">
        <v>13739981956</v>
      </c>
      <c r="G35" s="59">
        <v>16688009859</v>
      </c>
      <c r="H35" s="59">
        <v>16307995142</v>
      </c>
      <c r="I35" s="59">
        <v>16307995142</v>
      </c>
      <c r="J35" s="59">
        <v>16448327474</v>
      </c>
      <c r="K35" s="59">
        <v>17285115551</v>
      </c>
      <c r="L35" s="59">
        <v>18029714103</v>
      </c>
      <c r="M35" s="59">
        <v>18029714103</v>
      </c>
      <c r="N35" s="59">
        <v>17643317474</v>
      </c>
      <c r="O35" s="59">
        <v>0</v>
      </c>
      <c r="P35" s="59">
        <v>17661366144</v>
      </c>
      <c r="Q35" s="59">
        <v>17661366144</v>
      </c>
      <c r="R35" s="59">
        <v>0</v>
      </c>
      <c r="S35" s="59">
        <v>0</v>
      </c>
      <c r="T35" s="59">
        <v>0</v>
      </c>
      <c r="U35" s="59">
        <v>0</v>
      </c>
      <c r="V35" s="59">
        <v>17661366144</v>
      </c>
      <c r="W35" s="59">
        <v>10148333303</v>
      </c>
      <c r="X35" s="59">
        <v>7513032841</v>
      </c>
      <c r="Y35" s="60">
        <v>74.03</v>
      </c>
      <c r="Z35" s="61">
        <v>13531111070</v>
      </c>
    </row>
    <row r="36" spans="1:26" ht="13.5">
      <c r="A36" s="57" t="s">
        <v>53</v>
      </c>
      <c r="B36" s="18">
        <v>51586260416</v>
      </c>
      <c r="C36" s="18">
        <v>0</v>
      </c>
      <c r="D36" s="58">
        <v>57632014378</v>
      </c>
      <c r="E36" s="59">
        <v>49821665686</v>
      </c>
      <c r="F36" s="59">
        <v>52858667079</v>
      </c>
      <c r="G36" s="59">
        <v>53939830817</v>
      </c>
      <c r="H36" s="59">
        <v>54015625596</v>
      </c>
      <c r="I36" s="59">
        <v>54015625596</v>
      </c>
      <c r="J36" s="59">
        <v>51392373897</v>
      </c>
      <c r="K36" s="59">
        <v>53643992182</v>
      </c>
      <c r="L36" s="59">
        <v>53952983490</v>
      </c>
      <c r="M36" s="59">
        <v>53952983490</v>
      </c>
      <c r="N36" s="59">
        <v>51888748618</v>
      </c>
      <c r="O36" s="59">
        <v>0</v>
      </c>
      <c r="P36" s="59">
        <v>54139738313</v>
      </c>
      <c r="Q36" s="59">
        <v>54139738313</v>
      </c>
      <c r="R36" s="59">
        <v>0</v>
      </c>
      <c r="S36" s="59">
        <v>0</v>
      </c>
      <c r="T36" s="59">
        <v>0</v>
      </c>
      <c r="U36" s="59">
        <v>0</v>
      </c>
      <c r="V36" s="59">
        <v>54139738313</v>
      </c>
      <c r="W36" s="59">
        <v>37366249265</v>
      </c>
      <c r="X36" s="59">
        <v>16773489048</v>
      </c>
      <c r="Y36" s="60">
        <v>44.89</v>
      </c>
      <c r="Z36" s="61">
        <v>49821665686</v>
      </c>
    </row>
    <row r="37" spans="1:26" ht="13.5">
      <c r="A37" s="57" t="s">
        <v>54</v>
      </c>
      <c r="B37" s="18">
        <v>8527818777</v>
      </c>
      <c r="C37" s="18">
        <v>0</v>
      </c>
      <c r="D37" s="58">
        <v>9126489172</v>
      </c>
      <c r="E37" s="59">
        <v>8307447429</v>
      </c>
      <c r="F37" s="59">
        <v>7178193759</v>
      </c>
      <c r="G37" s="59">
        <v>8858435727</v>
      </c>
      <c r="H37" s="59">
        <v>8437010942</v>
      </c>
      <c r="I37" s="59">
        <v>8437010942</v>
      </c>
      <c r="J37" s="59">
        <v>8535913085</v>
      </c>
      <c r="K37" s="59">
        <v>9296467946</v>
      </c>
      <c r="L37" s="59">
        <v>9096612041</v>
      </c>
      <c r="M37" s="59">
        <v>9096612041</v>
      </c>
      <c r="N37" s="59">
        <v>9463320130</v>
      </c>
      <c r="O37" s="59">
        <v>0</v>
      </c>
      <c r="P37" s="59">
        <v>10470236102</v>
      </c>
      <c r="Q37" s="59">
        <v>10470236102</v>
      </c>
      <c r="R37" s="59">
        <v>0</v>
      </c>
      <c r="S37" s="59">
        <v>0</v>
      </c>
      <c r="T37" s="59">
        <v>0</v>
      </c>
      <c r="U37" s="59">
        <v>0</v>
      </c>
      <c r="V37" s="59">
        <v>10470236102</v>
      </c>
      <c r="W37" s="59">
        <v>6230585572</v>
      </c>
      <c r="X37" s="59">
        <v>4239650530</v>
      </c>
      <c r="Y37" s="60">
        <v>68.05</v>
      </c>
      <c r="Z37" s="61">
        <v>8307447429</v>
      </c>
    </row>
    <row r="38" spans="1:26" ht="13.5">
      <c r="A38" s="57" t="s">
        <v>55</v>
      </c>
      <c r="B38" s="18">
        <v>7642029070</v>
      </c>
      <c r="C38" s="18">
        <v>0</v>
      </c>
      <c r="D38" s="58">
        <v>13024682920</v>
      </c>
      <c r="E38" s="59">
        <v>8800592906</v>
      </c>
      <c r="F38" s="59">
        <v>9463726581</v>
      </c>
      <c r="G38" s="59">
        <v>9573604850</v>
      </c>
      <c r="H38" s="59">
        <v>9571181129</v>
      </c>
      <c r="I38" s="59">
        <v>9571181129</v>
      </c>
      <c r="J38" s="59">
        <v>8892898356</v>
      </c>
      <c r="K38" s="59">
        <v>9522785694</v>
      </c>
      <c r="L38" s="59">
        <v>9448028086</v>
      </c>
      <c r="M38" s="59">
        <v>9448028086</v>
      </c>
      <c r="N38" s="59">
        <v>8729123773</v>
      </c>
      <c r="O38" s="59">
        <v>0</v>
      </c>
      <c r="P38" s="59">
        <v>9313147849</v>
      </c>
      <c r="Q38" s="59">
        <v>9313147849</v>
      </c>
      <c r="R38" s="59">
        <v>0</v>
      </c>
      <c r="S38" s="59">
        <v>0</v>
      </c>
      <c r="T38" s="59">
        <v>0</v>
      </c>
      <c r="U38" s="59">
        <v>0</v>
      </c>
      <c r="V38" s="59">
        <v>9313147849</v>
      </c>
      <c r="W38" s="59">
        <v>6600444680</v>
      </c>
      <c r="X38" s="59">
        <v>2712703169</v>
      </c>
      <c r="Y38" s="60">
        <v>41.1</v>
      </c>
      <c r="Z38" s="61">
        <v>8800592906</v>
      </c>
    </row>
    <row r="39" spans="1:26" ht="13.5">
      <c r="A39" s="57" t="s">
        <v>56</v>
      </c>
      <c r="B39" s="18">
        <v>47574939791</v>
      </c>
      <c r="C39" s="18">
        <v>0</v>
      </c>
      <c r="D39" s="58">
        <v>50751273060</v>
      </c>
      <c r="E39" s="59">
        <v>46244736420</v>
      </c>
      <c r="F39" s="59">
        <v>49956728695</v>
      </c>
      <c r="G39" s="59">
        <v>52195800099</v>
      </c>
      <c r="H39" s="59">
        <v>52315428667</v>
      </c>
      <c r="I39" s="59">
        <v>52315428667</v>
      </c>
      <c r="J39" s="59">
        <v>50411889930</v>
      </c>
      <c r="K39" s="59">
        <v>52109854093</v>
      </c>
      <c r="L39" s="59">
        <v>53438057466</v>
      </c>
      <c r="M39" s="59">
        <v>53438057466</v>
      </c>
      <c r="N39" s="59">
        <v>51339622189</v>
      </c>
      <c r="O39" s="59">
        <v>0</v>
      </c>
      <c r="P39" s="59">
        <v>52017720506</v>
      </c>
      <c r="Q39" s="59">
        <v>52017720506</v>
      </c>
      <c r="R39" s="59">
        <v>0</v>
      </c>
      <c r="S39" s="59">
        <v>0</v>
      </c>
      <c r="T39" s="59">
        <v>0</v>
      </c>
      <c r="U39" s="59">
        <v>0</v>
      </c>
      <c r="V39" s="59">
        <v>52017720506</v>
      </c>
      <c r="W39" s="59">
        <v>34683552315</v>
      </c>
      <c r="X39" s="59">
        <v>17334168191</v>
      </c>
      <c r="Y39" s="60">
        <v>49.98</v>
      </c>
      <c r="Z39" s="61">
        <v>46244736420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3075219319</v>
      </c>
      <c r="C42" s="18">
        <v>0</v>
      </c>
      <c r="D42" s="58">
        <v>5909484060</v>
      </c>
      <c r="E42" s="59">
        <v>4474224518</v>
      </c>
      <c r="F42" s="59">
        <v>-422657741</v>
      </c>
      <c r="G42" s="59">
        <v>77482905</v>
      </c>
      <c r="H42" s="59">
        <v>-1979608141</v>
      </c>
      <c r="I42" s="59">
        <v>-2324782977</v>
      </c>
      <c r="J42" s="59">
        <v>258337999</v>
      </c>
      <c r="K42" s="59">
        <v>288573696</v>
      </c>
      <c r="L42" s="59">
        <v>-348246121</v>
      </c>
      <c r="M42" s="59">
        <v>198665574</v>
      </c>
      <c r="N42" s="59">
        <v>-1015709</v>
      </c>
      <c r="O42" s="59">
        <v>262740880</v>
      </c>
      <c r="P42" s="59">
        <v>2106450745</v>
      </c>
      <c r="Q42" s="59">
        <v>2368175916</v>
      </c>
      <c r="R42" s="59">
        <v>0</v>
      </c>
      <c r="S42" s="59">
        <v>0</v>
      </c>
      <c r="T42" s="59">
        <v>0</v>
      </c>
      <c r="U42" s="59">
        <v>0</v>
      </c>
      <c r="V42" s="59">
        <v>242058513</v>
      </c>
      <c r="W42" s="59">
        <v>3871352708</v>
      </c>
      <c r="X42" s="59">
        <v>-3629294195</v>
      </c>
      <c r="Y42" s="60">
        <v>-93.75</v>
      </c>
      <c r="Z42" s="61">
        <v>4474224518</v>
      </c>
    </row>
    <row r="43" spans="1:26" ht="13.5">
      <c r="A43" s="57" t="s">
        <v>59</v>
      </c>
      <c r="B43" s="18">
        <v>-4930425827</v>
      </c>
      <c r="C43" s="18">
        <v>0</v>
      </c>
      <c r="D43" s="58">
        <v>-6958253216</v>
      </c>
      <c r="E43" s="59">
        <v>-4488932081</v>
      </c>
      <c r="F43" s="59">
        <v>-1074913444</v>
      </c>
      <c r="G43" s="59">
        <v>945121314</v>
      </c>
      <c r="H43" s="59">
        <v>-244661524</v>
      </c>
      <c r="I43" s="59">
        <v>-374453654</v>
      </c>
      <c r="J43" s="59">
        <v>349002000</v>
      </c>
      <c r="K43" s="59">
        <v>-288142994</v>
      </c>
      <c r="L43" s="59">
        <v>-586120498</v>
      </c>
      <c r="M43" s="59">
        <v>-525261492</v>
      </c>
      <c r="N43" s="59">
        <v>-85458077</v>
      </c>
      <c r="O43" s="59">
        <v>-329069150</v>
      </c>
      <c r="P43" s="59">
        <v>-335349804</v>
      </c>
      <c r="Q43" s="59">
        <v>-749877031</v>
      </c>
      <c r="R43" s="59">
        <v>0</v>
      </c>
      <c r="S43" s="59">
        <v>0</v>
      </c>
      <c r="T43" s="59">
        <v>0</v>
      </c>
      <c r="U43" s="59">
        <v>0</v>
      </c>
      <c r="V43" s="59">
        <v>-1649592177</v>
      </c>
      <c r="W43" s="59">
        <v>-2844856137</v>
      </c>
      <c r="X43" s="59">
        <v>1195263960</v>
      </c>
      <c r="Y43" s="60">
        <v>-42.01</v>
      </c>
      <c r="Z43" s="61">
        <v>-4488932081</v>
      </c>
    </row>
    <row r="44" spans="1:26" ht="13.5">
      <c r="A44" s="57" t="s">
        <v>60</v>
      </c>
      <c r="B44" s="18">
        <v>-307426381</v>
      </c>
      <c r="C44" s="18">
        <v>0</v>
      </c>
      <c r="D44" s="58">
        <v>2867728185</v>
      </c>
      <c r="E44" s="59">
        <v>2200112098</v>
      </c>
      <c r="F44" s="59">
        <v>1305078328</v>
      </c>
      <c r="G44" s="59">
        <v>-12271418</v>
      </c>
      <c r="H44" s="59">
        <v>1293033475</v>
      </c>
      <c r="I44" s="59">
        <v>2585840385</v>
      </c>
      <c r="J44" s="59">
        <v>-29697675</v>
      </c>
      <c r="K44" s="59">
        <v>-23056021</v>
      </c>
      <c r="L44" s="59">
        <v>213658344</v>
      </c>
      <c r="M44" s="59">
        <v>160904648</v>
      </c>
      <c r="N44" s="59">
        <v>7227060</v>
      </c>
      <c r="O44" s="59">
        <v>3114787</v>
      </c>
      <c r="P44" s="59">
        <v>-1088629754</v>
      </c>
      <c r="Q44" s="59">
        <v>-1078287907</v>
      </c>
      <c r="R44" s="59">
        <v>0</v>
      </c>
      <c r="S44" s="59">
        <v>0</v>
      </c>
      <c r="T44" s="59">
        <v>0</v>
      </c>
      <c r="U44" s="59">
        <v>0</v>
      </c>
      <c r="V44" s="59">
        <v>1668457126</v>
      </c>
      <c r="W44" s="59">
        <v>1800763098</v>
      </c>
      <c r="X44" s="59">
        <v>-132305972</v>
      </c>
      <c r="Y44" s="60">
        <v>-7.35</v>
      </c>
      <c r="Z44" s="61">
        <v>2200112098</v>
      </c>
    </row>
    <row r="45" spans="1:26" ht="13.5">
      <c r="A45" s="69" t="s">
        <v>61</v>
      </c>
      <c r="B45" s="21">
        <v>5809953346</v>
      </c>
      <c r="C45" s="21">
        <v>0</v>
      </c>
      <c r="D45" s="98">
        <v>10107803867</v>
      </c>
      <c r="E45" s="99">
        <v>8886780648</v>
      </c>
      <c r="F45" s="99">
        <v>5617460689</v>
      </c>
      <c r="G45" s="99">
        <v>6627793490</v>
      </c>
      <c r="H45" s="99">
        <v>5696557300</v>
      </c>
      <c r="I45" s="99">
        <v>5696557300</v>
      </c>
      <c r="J45" s="99">
        <v>6274199624</v>
      </c>
      <c r="K45" s="99">
        <v>6251574305</v>
      </c>
      <c r="L45" s="99">
        <v>5530866030</v>
      </c>
      <c r="M45" s="99">
        <v>5530866030</v>
      </c>
      <c r="N45" s="99">
        <v>5451619304</v>
      </c>
      <c r="O45" s="99">
        <v>5388405821</v>
      </c>
      <c r="P45" s="99">
        <v>6070877008</v>
      </c>
      <c r="Q45" s="99">
        <v>6070877008</v>
      </c>
      <c r="R45" s="99">
        <v>0</v>
      </c>
      <c r="S45" s="99">
        <v>0</v>
      </c>
      <c r="T45" s="99">
        <v>0</v>
      </c>
      <c r="U45" s="99">
        <v>0</v>
      </c>
      <c r="V45" s="99">
        <v>6070877008</v>
      </c>
      <c r="W45" s="99">
        <v>9528635782</v>
      </c>
      <c r="X45" s="99">
        <v>-3457758774</v>
      </c>
      <c r="Y45" s="100">
        <v>-36.29</v>
      </c>
      <c r="Z45" s="101">
        <v>8886780648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1775428854</v>
      </c>
      <c r="C49" s="51">
        <v>0</v>
      </c>
      <c r="D49" s="128">
        <v>596263686</v>
      </c>
      <c r="E49" s="53">
        <v>389019063</v>
      </c>
      <c r="F49" s="53">
        <v>0</v>
      </c>
      <c r="G49" s="53">
        <v>0</v>
      </c>
      <c r="H49" s="53">
        <v>0</v>
      </c>
      <c r="I49" s="53">
        <v>448338902</v>
      </c>
      <c r="J49" s="53">
        <v>0</v>
      </c>
      <c r="K49" s="53">
        <v>0</v>
      </c>
      <c r="L49" s="53">
        <v>0</v>
      </c>
      <c r="M49" s="53">
        <v>330283351</v>
      </c>
      <c r="N49" s="53">
        <v>0</v>
      </c>
      <c r="O49" s="53">
        <v>0</v>
      </c>
      <c r="P49" s="53">
        <v>0</v>
      </c>
      <c r="Q49" s="53">
        <v>328543049</v>
      </c>
      <c r="R49" s="53">
        <v>0</v>
      </c>
      <c r="S49" s="53">
        <v>0</v>
      </c>
      <c r="T49" s="53">
        <v>0</v>
      </c>
      <c r="U49" s="53">
        <v>0</v>
      </c>
      <c r="V49" s="53">
        <v>1797234220</v>
      </c>
      <c r="W49" s="53">
        <v>9136607853</v>
      </c>
      <c r="X49" s="53">
        <v>14801718978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3191539352</v>
      </c>
      <c r="C51" s="51">
        <v>0</v>
      </c>
      <c r="D51" s="128">
        <v>42886285</v>
      </c>
      <c r="E51" s="53">
        <v>13271183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3247696820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90.9482435518875</v>
      </c>
      <c r="C58" s="5">
        <f>IF(C67=0,0,+(C76/C67)*100)</f>
        <v>0</v>
      </c>
      <c r="D58" s="6">
        <f aca="true" t="shared" si="6" ref="D58:Z58">IF(D67=0,0,+(D76/D67)*100)</f>
        <v>87.92381342265398</v>
      </c>
      <c r="E58" s="7">
        <f t="shared" si="6"/>
        <v>97.50064429042666</v>
      </c>
      <c r="F58" s="7">
        <f t="shared" si="6"/>
        <v>63.25159785856109</v>
      </c>
      <c r="G58" s="7">
        <f t="shared" si="6"/>
        <v>60.44282895682465</v>
      </c>
      <c r="H58" s="7">
        <f t="shared" si="6"/>
        <v>52.45639530749089</v>
      </c>
      <c r="I58" s="7">
        <f t="shared" si="6"/>
        <v>58.657623924148</v>
      </c>
      <c r="J58" s="7">
        <f t="shared" si="6"/>
        <v>105.89383698290553</v>
      </c>
      <c r="K58" s="7">
        <f t="shared" si="6"/>
        <v>104.77605266467698</v>
      </c>
      <c r="L58" s="7">
        <f t="shared" si="6"/>
        <v>131.22604000837532</v>
      </c>
      <c r="M58" s="7">
        <f t="shared" si="6"/>
        <v>113.97097980859603</v>
      </c>
      <c r="N58" s="7">
        <f t="shared" si="6"/>
        <v>88.14154766646628</v>
      </c>
      <c r="O58" s="7">
        <f t="shared" si="6"/>
        <v>107.08238337900295</v>
      </c>
      <c r="P58" s="7">
        <f t="shared" si="6"/>
        <v>81.09454289294497</v>
      </c>
      <c r="Q58" s="7">
        <f t="shared" si="6"/>
        <v>91.63816583508473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85.8808278505696</v>
      </c>
      <c r="W58" s="7">
        <f t="shared" si="6"/>
        <v>99.4215429827848</v>
      </c>
      <c r="X58" s="7">
        <f t="shared" si="6"/>
        <v>0</v>
      </c>
      <c r="Y58" s="7">
        <f t="shared" si="6"/>
        <v>0</v>
      </c>
      <c r="Z58" s="8">
        <f t="shared" si="6"/>
        <v>97.50064429042666</v>
      </c>
    </row>
    <row r="59" spans="1:26" ht="13.5">
      <c r="A59" s="36" t="s">
        <v>31</v>
      </c>
      <c r="B59" s="9">
        <f aca="true" t="shared" si="7" ref="B59:Z66">IF(B68=0,0,+(B77/B68)*100)</f>
        <v>89.83524881503988</v>
      </c>
      <c r="C59" s="9">
        <f t="shared" si="7"/>
        <v>0</v>
      </c>
      <c r="D59" s="2">
        <f t="shared" si="7"/>
        <v>94.99999995774645</v>
      </c>
      <c r="E59" s="10">
        <f t="shared" si="7"/>
        <v>85.58187137081357</v>
      </c>
      <c r="F59" s="10">
        <f t="shared" si="7"/>
        <v>70.33731298195947</v>
      </c>
      <c r="G59" s="10">
        <f t="shared" si="7"/>
        <v>69.66373530501704</v>
      </c>
      <c r="H59" s="10">
        <f t="shared" si="7"/>
        <v>65.36840775988715</v>
      </c>
      <c r="I59" s="10">
        <f t="shared" si="7"/>
        <v>68.48233278510055</v>
      </c>
      <c r="J59" s="10">
        <f t="shared" si="7"/>
        <v>95.28790105608363</v>
      </c>
      <c r="K59" s="10">
        <f t="shared" si="7"/>
        <v>130.1887178696333</v>
      </c>
      <c r="L59" s="10">
        <f t="shared" si="7"/>
        <v>85.98462225955413</v>
      </c>
      <c r="M59" s="10">
        <f t="shared" si="7"/>
        <v>102.15974628762592</v>
      </c>
      <c r="N59" s="10">
        <f t="shared" si="7"/>
        <v>91.34584609444487</v>
      </c>
      <c r="O59" s="10">
        <f t="shared" si="7"/>
        <v>155.83905105974102</v>
      </c>
      <c r="P59" s="10">
        <f t="shared" si="7"/>
        <v>84.43938318922093</v>
      </c>
      <c r="Q59" s="10">
        <f t="shared" si="7"/>
        <v>106.14195767048923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91.06732576698508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85.58187137081357</v>
      </c>
    </row>
    <row r="60" spans="1:26" ht="13.5">
      <c r="A60" s="37" t="s">
        <v>32</v>
      </c>
      <c r="B60" s="12">
        <f t="shared" si="7"/>
        <v>92.66713235365181</v>
      </c>
      <c r="C60" s="12">
        <f t="shared" si="7"/>
        <v>0</v>
      </c>
      <c r="D60" s="3">
        <f t="shared" si="7"/>
        <v>85.7896883689914</v>
      </c>
      <c r="E60" s="13">
        <f t="shared" si="7"/>
        <v>101.99125263958923</v>
      </c>
      <c r="F60" s="13">
        <f t="shared" si="7"/>
        <v>61.19177225905328</v>
      </c>
      <c r="G60" s="13">
        <f t="shared" si="7"/>
        <v>57.81531512350766</v>
      </c>
      <c r="H60" s="13">
        <f t="shared" si="7"/>
        <v>49.03279299744609</v>
      </c>
      <c r="I60" s="13">
        <f t="shared" si="7"/>
        <v>55.916105701226535</v>
      </c>
      <c r="J60" s="13">
        <f t="shared" si="7"/>
        <v>108.2948309799474</v>
      </c>
      <c r="K60" s="13">
        <f t="shared" si="7"/>
        <v>99.54878287216104</v>
      </c>
      <c r="L60" s="13">
        <f t="shared" si="7"/>
        <v>146.4580717434433</v>
      </c>
      <c r="M60" s="13">
        <f t="shared" si="7"/>
        <v>117.37378576702848</v>
      </c>
      <c r="N60" s="13">
        <f t="shared" si="7"/>
        <v>86.79727013768857</v>
      </c>
      <c r="O60" s="13">
        <f t="shared" si="7"/>
        <v>94.57837124608295</v>
      </c>
      <c r="P60" s="13">
        <f t="shared" si="7"/>
        <v>79.60100746769753</v>
      </c>
      <c r="Q60" s="13">
        <f t="shared" si="7"/>
        <v>86.93373314387381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84.34607263676942</v>
      </c>
      <c r="W60" s="13">
        <f t="shared" si="7"/>
        <v>99.28821337241125</v>
      </c>
      <c r="X60" s="13">
        <f t="shared" si="7"/>
        <v>0</v>
      </c>
      <c r="Y60" s="13">
        <f t="shared" si="7"/>
        <v>0</v>
      </c>
      <c r="Z60" s="14">
        <f t="shared" si="7"/>
        <v>101.99125263958923</v>
      </c>
    </row>
    <row r="61" spans="1:26" ht="13.5">
      <c r="A61" s="38" t="s">
        <v>94</v>
      </c>
      <c r="B61" s="12">
        <f t="shared" si="7"/>
        <v>95.18904707674287</v>
      </c>
      <c r="C61" s="12">
        <f t="shared" si="7"/>
        <v>0</v>
      </c>
      <c r="D61" s="3">
        <f t="shared" si="7"/>
        <v>80.94925156992595</v>
      </c>
      <c r="E61" s="13">
        <f t="shared" si="7"/>
        <v>96.1279533906075</v>
      </c>
      <c r="F61" s="13">
        <f t="shared" si="7"/>
        <v>62.76587435538175</v>
      </c>
      <c r="G61" s="13">
        <f t="shared" si="7"/>
        <v>55.863982377573564</v>
      </c>
      <c r="H61" s="13">
        <f t="shared" si="7"/>
        <v>45.517186692339784</v>
      </c>
      <c r="I61" s="13">
        <f t="shared" si="7"/>
        <v>54.71370393292998</v>
      </c>
      <c r="J61" s="13">
        <f t="shared" si="7"/>
        <v>141.26315353079272</v>
      </c>
      <c r="K61" s="13">
        <f t="shared" si="7"/>
        <v>97.11050933581198</v>
      </c>
      <c r="L61" s="13">
        <f t="shared" si="7"/>
        <v>157.4429871979332</v>
      </c>
      <c r="M61" s="13">
        <f t="shared" si="7"/>
        <v>130.48121718367995</v>
      </c>
      <c r="N61" s="13">
        <f t="shared" si="7"/>
        <v>79.39840706378163</v>
      </c>
      <c r="O61" s="13">
        <f t="shared" si="7"/>
        <v>115.20094483493402</v>
      </c>
      <c r="P61" s="13">
        <f t="shared" si="7"/>
        <v>83.33968495075142</v>
      </c>
      <c r="Q61" s="13">
        <f t="shared" si="7"/>
        <v>91.66731413092964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88.07122743796262</v>
      </c>
      <c r="W61" s="13">
        <f t="shared" si="7"/>
        <v>96.41522612512358</v>
      </c>
      <c r="X61" s="13">
        <f t="shared" si="7"/>
        <v>0</v>
      </c>
      <c r="Y61" s="13">
        <f t="shared" si="7"/>
        <v>0</v>
      </c>
      <c r="Z61" s="14">
        <f t="shared" si="7"/>
        <v>96.1279533906075</v>
      </c>
    </row>
    <row r="62" spans="1:26" ht="13.5">
      <c r="A62" s="38" t="s">
        <v>95</v>
      </c>
      <c r="B62" s="12">
        <f t="shared" si="7"/>
        <v>87.48622053179089</v>
      </c>
      <c r="C62" s="12">
        <f t="shared" si="7"/>
        <v>0</v>
      </c>
      <c r="D62" s="3">
        <f t="shared" si="7"/>
        <v>95.0000000048927</v>
      </c>
      <c r="E62" s="13">
        <f t="shared" si="7"/>
        <v>112.45668796770154</v>
      </c>
      <c r="F62" s="13">
        <f t="shared" si="7"/>
        <v>57.313151935973494</v>
      </c>
      <c r="G62" s="13">
        <f t="shared" si="7"/>
        <v>67.60543086476531</v>
      </c>
      <c r="H62" s="13">
        <f t="shared" si="7"/>
        <v>53.91181267188365</v>
      </c>
      <c r="I62" s="13">
        <f t="shared" si="7"/>
        <v>58.91686118596454</v>
      </c>
      <c r="J62" s="13">
        <f t="shared" si="7"/>
        <v>42.79422666173281</v>
      </c>
      <c r="K62" s="13">
        <f t="shared" si="7"/>
        <v>101.85657596477664</v>
      </c>
      <c r="L62" s="13">
        <f t="shared" si="7"/>
        <v>138.67002770257645</v>
      </c>
      <c r="M62" s="13">
        <f t="shared" si="7"/>
        <v>90.65366968863803</v>
      </c>
      <c r="N62" s="13">
        <f t="shared" si="7"/>
        <v>100</v>
      </c>
      <c r="O62" s="13">
        <f t="shared" si="7"/>
        <v>56.107456493392284</v>
      </c>
      <c r="P62" s="13">
        <f t="shared" si="7"/>
        <v>88.91012607073986</v>
      </c>
      <c r="Q62" s="13">
        <f t="shared" si="7"/>
        <v>80.39686410711528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76.78668346606192</v>
      </c>
      <c r="W62" s="13">
        <f t="shared" si="7"/>
        <v>96.36640761756044</v>
      </c>
      <c r="X62" s="13">
        <f t="shared" si="7"/>
        <v>0</v>
      </c>
      <c r="Y62" s="13">
        <f t="shared" si="7"/>
        <v>0</v>
      </c>
      <c r="Z62" s="14">
        <f t="shared" si="7"/>
        <v>112.45668796770154</v>
      </c>
    </row>
    <row r="63" spans="1:26" ht="13.5">
      <c r="A63" s="38" t="s">
        <v>96</v>
      </c>
      <c r="B63" s="12">
        <f t="shared" si="7"/>
        <v>93.80955203750412</v>
      </c>
      <c r="C63" s="12">
        <f t="shared" si="7"/>
        <v>0</v>
      </c>
      <c r="D63" s="3">
        <f t="shared" si="7"/>
        <v>95.00000002582453</v>
      </c>
      <c r="E63" s="13">
        <f t="shared" si="7"/>
        <v>115.08484979736504</v>
      </c>
      <c r="F63" s="13">
        <f t="shared" si="7"/>
        <v>60.72996309699433</v>
      </c>
      <c r="G63" s="13">
        <f t="shared" si="7"/>
        <v>65.59761594625427</v>
      </c>
      <c r="H63" s="13">
        <f t="shared" si="7"/>
        <v>64.16154439962114</v>
      </c>
      <c r="I63" s="13">
        <f t="shared" si="7"/>
        <v>63.568170758685774</v>
      </c>
      <c r="J63" s="13">
        <f t="shared" si="7"/>
        <v>61.33594633128192</v>
      </c>
      <c r="K63" s="13">
        <f t="shared" si="7"/>
        <v>99.86847873157075</v>
      </c>
      <c r="L63" s="13">
        <f t="shared" si="7"/>
        <v>95.96675319278151</v>
      </c>
      <c r="M63" s="13">
        <f t="shared" si="7"/>
        <v>86.86713707072484</v>
      </c>
      <c r="N63" s="13">
        <f t="shared" si="7"/>
        <v>100</v>
      </c>
      <c r="O63" s="13">
        <f t="shared" si="7"/>
        <v>98.13056525221819</v>
      </c>
      <c r="P63" s="13">
        <f t="shared" si="7"/>
        <v>65.46402902144871</v>
      </c>
      <c r="Q63" s="13">
        <f t="shared" si="7"/>
        <v>87.03393908575366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78.91746870441541</v>
      </c>
      <c r="W63" s="13">
        <f t="shared" si="7"/>
        <v>115.56172310085186</v>
      </c>
      <c r="X63" s="13">
        <f t="shared" si="7"/>
        <v>0</v>
      </c>
      <c r="Y63" s="13">
        <f t="shared" si="7"/>
        <v>0</v>
      </c>
      <c r="Z63" s="14">
        <f t="shared" si="7"/>
        <v>115.08484979736504</v>
      </c>
    </row>
    <row r="64" spans="1:26" ht="13.5">
      <c r="A64" s="38" t="s">
        <v>97</v>
      </c>
      <c r="B64" s="12">
        <f t="shared" si="7"/>
        <v>78.92583367627076</v>
      </c>
      <c r="C64" s="12">
        <f t="shared" si="7"/>
        <v>0</v>
      </c>
      <c r="D64" s="3">
        <f t="shared" si="7"/>
        <v>95.0000000740943</v>
      </c>
      <c r="E64" s="13">
        <f t="shared" si="7"/>
        <v>110.37486257996143</v>
      </c>
      <c r="F64" s="13">
        <f t="shared" si="7"/>
        <v>64.59707977818444</v>
      </c>
      <c r="G64" s="13">
        <f t="shared" si="7"/>
        <v>78.20460823433545</v>
      </c>
      <c r="H64" s="13">
        <f t="shared" si="7"/>
        <v>84.66215309711306</v>
      </c>
      <c r="I64" s="13">
        <f t="shared" si="7"/>
        <v>75.76924460928909</v>
      </c>
      <c r="J64" s="13">
        <f t="shared" si="7"/>
        <v>73.42864848722613</v>
      </c>
      <c r="K64" s="13">
        <f t="shared" si="7"/>
        <v>110.36434442201953</v>
      </c>
      <c r="L64" s="13">
        <f t="shared" si="7"/>
        <v>126.41329988784966</v>
      </c>
      <c r="M64" s="13">
        <f t="shared" si="7"/>
        <v>103.58317909039356</v>
      </c>
      <c r="N64" s="13">
        <f t="shared" si="7"/>
        <v>100</v>
      </c>
      <c r="O64" s="13">
        <f t="shared" si="7"/>
        <v>107.4637134899069</v>
      </c>
      <c r="P64" s="13">
        <f t="shared" si="7"/>
        <v>75.18202336923305</v>
      </c>
      <c r="Q64" s="13">
        <f t="shared" si="7"/>
        <v>93.48394069049361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90.76649577325297</v>
      </c>
      <c r="W64" s="13">
        <f t="shared" si="7"/>
        <v>121.64991820638112</v>
      </c>
      <c r="X64" s="13">
        <f t="shared" si="7"/>
        <v>0</v>
      </c>
      <c r="Y64" s="13">
        <f t="shared" si="7"/>
        <v>0</v>
      </c>
      <c r="Z64" s="14">
        <f t="shared" si="7"/>
        <v>110.37486257996143</v>
      </c>
    </row>
    <row r="65" spans="1:26" ht="13.5">
      <c r="A65" s="38" t="s">
        <v>98</v>
      </c>
      <c r="B65" s="12">
        <f t="shared" si="7"/>
        <v>112.73543475161934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144.72072738478985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101.29778252808144</v>
      </c>
      <c r="E66" s="16">
        <f t="shared" si="7"/>
        <v>51.895832879408374</v>
      </c>
      <c r="F66" s="16">
        <f t="shared" si="7"/>
        <v>83.07573289577391</v>
      </c>
      <c r="G66" s="16">
        <f t="shared" si="7"/>
        <v>81.80532797592033</v>
      </c>
      <c r="H66" s="16">
        <f t="shared" si="7"/>
        <v>79.77529373810366</v>
      </c>
      <c r="I66" s="16">
        <f t="shared" si="7"/>
        <v>81.53101586499551</v>
      </c>
      <c r="J66" s="16">
        <f t="shared" si="7"/>
        <v>174.12502858602235</v>
      </c>
      <c r="K66" s="16">
        <f t="shared" si="7"/>
        <v>83.19384873701374</v>
      </c>
      <c r="L66" s="16">
        <f t="shared" si="7"/>
        <v>79.84938989534396</v>
      </c>
      <c r="M66" s="16">
        <f t="shared" si="7"/>
        <v>99.04807702164663</v>
      </c>
      <c r="N66" s="16">
        <f t="shared" si="7"/>
        <v>99.51089389111183</v>
      </c>
      <c r="O66" s="16">
        <f t="shared" si="7"/>
        <v>99.30145207119104</v>
      </c>
      <c r="P66" s="16">
        <f t="shared" si="7"/>
        <v>99.5507431742912</v>
      </c>
      <c r="Q66" s="16">
        <f t="shared" si="7"/>
        <v>99.45476056374854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93.3863796656576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51.895832879408374</v>
      </c>
    </row>
    <row r="67" spans="1:26" ht="13.5" hidden="1">
      <c r="A67" s="40" t="s">
        <v>100</v>
      </c>
      <c r="B67" s="23">
        <v>23104652572</v>
      </c>
      <c r="C67" s="23"/>
      <c r="D67" s="24">
        <v>25364780350</v>
      </c>
      <c r="E67" s="25">
        <v>24882831308</v>
      </c>
      <c r="F67" s="25">
        <v>2393780553</v>
      </c>
      <c r="G67" s="25">
        <v>2372024918</v>
      </c>
      <c r="H67" s="25">
        <v>2456209443</v>
      </c>
      <c r="I67" s="25">
        <v>7222014914</v>
      </c>
      <c r="J67" s="25">
        <v>1859431951</v>
      </c>
      <c r="K67" s="25">
        <v>2091546409</v>
      </c>
      <c r="L67" s="25">
        <v>1984954784</v>
      </c>
      <c r="M67" s="25">
        <v>5935933144</v>
      </c>
      <c r="N67" s="25">
        <v>1874666101</v>
      </c>
      <c r="O67" s="25">
        <v>1596219718</v>
      </c>
      <c r="P67" s="25">
        <v>1716428321</v>
      </c>
      <c r="Q67" s="25">
        <v>5187314140</v>
      </c>
      <c r="R67" s="25"/>
      <c r="S67" s="25"/>
      <c r="T67" s="25"/>
      <c r="U67" s="25"/>
      <c r="V67" s="25">
        <v>18345262198</v>
      </c>
      <c r="W67" s="25">
        <v>19188979768</v>
      </c>
      <c r="X67" s="25"/>
      <c r="Y67" s="24"/>
      <c r="Z67" s="26">
        <v>24882831308</v>
      </c>
    </row>
    <row r="68" spans="1:26" ht="13.5" hidden="1">
      <c r="A68" s="36" t="s">
        <v>31</v>
      </c>
      <c r="B68" s="18">
        <v>4053558159</v>
      </c>
      <c r="C68" s="18"/>
      <c r="D68" s="19">
        <v>5088329977</v>
      </c>
      <c r="E68" s="20">
        <v>5210904621</v>
      </c>
      <c r="F68" s="20">
        <v>480967169</v>
      </c>
      <c r="G68" s="20">
        <v>476613431</v>
      </c>
      <c r="H68" s="20">
        <v>467338446</v>
      </c>
      <c r="I68" s="20">
        <v>1424919046</v>
      </c>
      <c r="J68" s="20">
        <v>406733607</v>
      </c>
      <c r="K68" s="20">
        <v>371014362</v>
      </c>
      <c r="L68" s="20">
        <v>470113280</v>
      </c>
      <c r="M68" s="20">
        <v>1247861249</v>
      </c>
      <c r="N68" s="20">
        <v>476632984</v>
      </c>
      <c r="O68" s="20">
        <v>323695825</v>
      </c>
      <c r="P68" s="20">
        <v>416283646</v>
      </c>
      <c r="Q68" s="20">
        <v>1216612455</v>
      </c>
      <c r="R68" s="20"/>
      <c r="S68" s="20"/>
      <c r="T68" s="20"/>
      <c r="U68" s="20"/>
      <c r="V68" s="20">
        <v>3889392750</v>
      </c>
      <c r="W68" s="20">
        <v>3418087859</v>
      </c>
      <c r="X68" s="20"/>
      <c r="Y68" s="19"/>
      <c r="Z68" s="22">
        <v>5210904621</v>
      </c>
    </row>
    <row r="69" spans="1:26" ht="13.5" hidden="1">
      <c r="A69" s="37" t="s">
        <v>32</v>
      </c>
      <c r="B69" s="18">
        <v>18746400362</v>
      </c>
      <c r="C69" s="18"/>
      <c r="D69" s="19">
        <v>19807888047</v>
      </c>
      <c r="E69" s="20">
        <v>19148299388</v>
      </c>
      <c r="F69" s="20">
        <v>1888500343</v>
      </c>
      <c r="G69" s="20">
        <v>1871009162</v>
      </c>
      <c r="H69" s="20">
        <v>1963667338</v>
      </c>
      <c r="I69" s="20">
        <v>5723176843</v>
      </c>
      <c r="J69" s="20">
        <v>1440152877</v>
      </c>
      <c r="K69" s="20">
        <v>1693948108</v>
      </c>
      <c r="L69" s="20">
        <v>1487735089</v>
      </c>
      <c r="M69" s="20">
        <v>4621836074</v>
      </c>
      <c r="N69" s="20">
        <v>1370340762</v>
      </c>
      <c r="O69" s="20">
        <v>1245142522</v>
      </c>
      <c r="P69" s="20">
        <v>1272604971</v>
      </c>
      <c r="Q69" s="20">
        <v>3888088255</v>
      </c>
      <c r="R69" s="20"/>
      <c r="S69" s="20"/>
      <c r="T69" s="20"/>
      <c r="U69" s="20"/>
      <c r="V69" s="20">
        <v>14233101172</v>
      </c>
      <c r="W69" s="20">
        <v>15594561024</v>
      </c>
      <c r="X69" s="20"/>
      <c r="Y69" s="19"/>
      <c r="Z69" s="22">
        <v>19148299388</v>
      </c>
    </row>
    <row r="70" spans="1:26" ht="13.5" hidden="1">
      <c r="A70" s="38" t="s">
        <v>94</v>
      </c>
      <c r="B70" s="18">
        <v>12903717910</v>
      </c>
      <c r="C70" s="18"/>
      <c r="D70" s="19">
        <v>13027720208</v>
      </c>
      <c r="E70" s="20">
        <v>13075759697</v>
      </c>
      <c r="F70" s="20">
        <v>1417689850</v>
      </c>
      <c r="G70" s="20">
        <v>1423255991</v>
      </c>
      <c r="H70" s="20">
        <v>1419300440</v>
      </c>
      <c r="I70" s="20">
        <v>4260246281</v>
      </c>
      <c r="J70" s="20">
        <v>938889922</v>
      </c>
      <c r="K70" s="20">
        <v>1152910214</v>
      </c>
      <c r="L70" s="20">
        <v>1051502870</v>
      </c>
      <c r="M70" s="20">
        <v>3143303006</v>
      </c>
      <c r="N70" s="20">
        <v>878196116</v>
      </c>
      <c r="O70" s="20">
        <v>748515084</v>
      </c>
      <c r="P70" s="20">
        <v>821454808</v>
      </c>
      <c r="Q70" s="20">
        <v>2448166008</v>
      </c>
      <c r="R70" s="20"/>
      <c r="S70" s="20"/>
      <c r="T70" s="20"/>
      <c r="U70" s="20"/>
      <c r="V70" s="20">
        <v>9851715295</v>
      </c>
      <c r="W70" s="20">
        <v>10321432060</v>
      </c>
      <c r="X70" s="20"/>
      <c r="Y70" s="19"/>
      <c r="Z70" s="22">
        <v>13075759697</v>
      </c>
    </row>
    <row r="71" spans="1:26" ht="13.5" hidden="1">
      <c r="A71" s="38" t="s">
        <v>95</v>
      </c>
      <c r="B71" s="18">
        <v>3395580968</v>
      </c>
      <c r="C71" s="18"/>
      <c r="D71" s="19">
        <v>4087720284</v>
      </c>
      <c r="E71" s="20">
        <v>3447956424</v>
      </c>
      <c r="F71" s="20">
        <v>270859804</v>
      </c>
      <c r="G71" s="20">
        <v>242771650</v>
      </c>
      <c r="H71" s="20">
        <v>334653704</v>
      </c>
      <c r="I71" s="20">
        <v>848285158</v>
      </c>
      <c r="J71" s="20">
        <v>307294033</v>
      </c>
      <c r="K71" s="20">
        <v>321546552</v>
      </c>
      <c r="L71" s="20">
        <v>231268381</v>
      </c>
      <c r="M71" s="20">
        <v>860108966</v>
      </c>
      <c r="N71" s="20">
        <v>302623617</v>
      </c>
      <c r="O71" s="20">
        <v>334623538</v>
      </c>
      <c r="P71" s="20">
        <v>257884185</v>
      </c>
      <c r="Q71" s="20">
        <v>895131340</v>
      </c>
      <c r="R71" s="20"/>
      <c r="S71" s="20"/>
      <c r="T71" s="20"/>
      <c r="U71" s="20"/>
      <c r="V71" s="20">
        <v>2603525464</v>
      </c>
      <c r="W71" s="20">
        <v>3302516831</v>
      </c>
      <c r="X71" s="20"/>
      <c r="Y71" s="19"/>
      <c r="Z71" s="22">
        <v>3447956424</v>
      </c>
    </row>
    <row r="72" spans="1:26" ht="13.5" hidden="1">
      <c r="A72" s="38" t="s">
        <v>96</v>
      </c>
      <c r="B72" s="18">
        <v>1109672360</v>
      </c>
      <c r="C72" s="18"/>
      <c r="D72" s="19">
        <v>1355299847</v>
      </c>
      <c r="E72" s="20">
        <v>1344227783</v>
      </c>
      <c r="F72" s="20">
        <v>95726620</v>
      </c>
      <c r="G72" s="20">
        <v>102648357</v>
      </c>
      <c r="H72" s="20">
        <v>106800855</v>
      </c>
      <c r="I72" s="20">
        <v>305175832</v>
      </c>
      <c r="J72" s="20">
        <v>95442861</v>
      </c>
      <c r="K72" s="20">
        <v>112891247</v>
      </c>
      <c r="L72" s="20">
        <v>106491549</v>
      </c>
      <c r="M72" s="20">
        <v>314825657</v>
      </c>
      <c r="N72" s="20">
        <v>91017346</v>
      </c>
      <c r="O72" s="20">
        <v>81245307</v>
      </c>
      <c r="P72" s="20">
        <v>96508759</v>
      </c>
      <c r="Q72" s="20">
        <v>268771412</v>
      </c>
      <c r="R72" s="20"/>
      <c r="S72" s="20"/>
      <c r="T72" s="20"/>
      <c r="U72" s="20"/>
      <c r="V72" s="20">
        <v>888772901</v>
      </c>
      <c r="W72" s="20">
        <v>1028163777</v>
      </c>
      <c r="X72" s="20"/>
      <c r="Y72" s="19"/>
      <c r="Z72" s="22">
        <v>1344227783</v>
      </c>
    </row>
    <row r="73" spans="1:26" ht="13.5" hidden="1">
      <c r="A73" s="38" t="s">
        <v>97</v>
      </c>
      <c r="B73" s="18">
        <v>1273529201</v>
      </c>
      <c r="C73" s="18"/>
      <c r="D73" s="19">
        <v>1214668218</v>
      </c>
      <c r="E73" s="20">
        <v>1280355484</v>
      </c>
      <c r="F73" s="20">
        <v>104224069</v>
      </c>
      <c r="G73" s="20">
        <v>102333164</v>
      </c>
      <c r="H73" s="20">
        <v>102912339</v>
      </c>
      <c r="I73" s="20">
        <v>309469572</v>
      </c>
      <c r="J73" s="20">
        <v>98526061</v>
      </c>
      <c r="K73" s="20">
        <v>106600095</v>
      </c>
      <c r="L73" s="20">
        <v>98472289</v>
      </c>
      <c r="M73" s="20">
        <v>303598445</v>
      </c>
      <c r="N73" s="20">
        <v>98503683</v>
      </c>
      <c r="O73" s="20">
        <v>80758593</v>
      </c>
      <c r="P73" s="20">
        <v>96757219</v>
      </c>
      <c r="Q73" s="20">
        <v>276019495</v>
      </c>
      <c r="R73" s="20"/>
      <c r="S73" s="20"/>
      <c r="T73" s="20"/>
      <c r="U73" s="20"/>
      <c r="V73" s="20">
        <v>889087512</v>
      </c>
      <c r="W73" s="20">
        <v>877601468</v>
      </c>
      <c r="X73" s="20"/>
      <c r="Y73" s="19"/>
      <c r="Z73" s="22">
        <v>1280355484</v>
      </c>
    </row>
    <row r="74" spans="1:26" ht="13.5" hidden="1">
      <c r="A74" s="38" t="s">
        <v>98</v>
      </c>
      <c r="B74" s="18">
        <v>63899923</v>
      </c>
      <c r="C74" s="18"/>
      <c r="D74" s="19">
        <v>122479490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64846888</v>
      </c>
      <c r="X74" s="20"/>
      <c r="Y74" s="19"/>
      <c r="Z74" s="22"/>
    </row>
    <row r="75" spans="1:26" ht="13.5" hidden="1">
      <c r="A75" s="39" t="s">
        <v>99</v>
      </c>
      <c r="B75" s="27">
        <v>304694051</v>
      </c>
      <c r="C75" s="27"/>
      <c r="D75" s="28">
        <v>468562326</v>
      </c>
      <c r="E75" s="29">
        <v>523627299</v>
      </c>
      <c r="F75" s="29">
        <v>24313041</v>
      </c>
      <c r="G75" s="29">
        <v>24402325</v>
      </c>
      <c r="H75" s="29">
        <v>25203659</v>
      </c>
      <c r="I75" s="29">
        <v>73919025</v>
      </c>
      <c r="J75" s="29">
        <v>12545467</v>
      </c>
      <c r="K75" s="29">
        <v>26583939</v>
      </c>
      <c r="L75" s="29">
        <v>27106415</v>
      </c>
      <c r="M75" s="29">
        <v>66235821</v>
      </c>
      <c r="N75" s="29">
        <v>27692355</v>
      </c>
      <c r="O75" s="29">
        <v>27381371</v>
      </c>
      <c r="P75" s="29">
        <v>27539704</v>
      </c>
      <c r="Q75" s="29">
        <v>82613430</v>
      </c>
      <c r="R75" s="29"/>
      <c r="S75" s="29"/>
      <c r="T75" s="29"/>
      <c r="U75" s="29"/>
      <c r="V75" s="29">
        <v>222768276</v>
      </c>
      <c r="W75" s="29">
        <v>176330885</v>
      </c>
      <c r="X75" s="29"/>
      <c r="Y75" s="28"/>
      <c r="Z75" s="30">
        <v>523627299</v>
      </c>
    </row>
    <row r="76" spans="1:26" ht="13.5" hidden="1">
      <c r="A76" s="41" t="s">
        <v>101</v>
      </c>
      <c r="B76" s="31">
        <v>21013275693</v>
      </c>
      <c r="C76" s="31"/>
      <c r="D76" s="32">
        <v>22301682150</v>
      </c>
      <c r="E76" s="33">
        <v>24260920843</v>
      </c>
      <c r="F76" s="33">
        <v>1514104449</v>
      </c>
      <c r="G76" s="33">
        <v>1433718964</v>
      </c>
      <c r="H76" s="33">
        <v>1288438935</v>
      </c>
      <c r="I76" s="33">
        <v>4236262348</v>
      </c>
      <c r="J76" s="33">
        <v>1969023839</v>
      </c>
      <c r="K76" s="33">
        <v>2191439767</v>
      </c>
      <c r="L76" s="33">
        <v>2604777559</v>
      </c>
      <c r="M76" s="33">
        <v>6765241165</v>
      </c>
      <c r="N76" s="33">
        <v>1652359715</v>
      </c>
      <c r="O76" s="33">
        <v>1709270118</v>
      </c>
      <c r="P76" s="33">
        <v>1391929701</v>
      </c>
      <c r="Q76" s="33">
        <v>4753559534</v>
      </c>
      <c r="R76" s="33"/>
      <c r="S76" s="33"/>
      <c r="T76" s="33"/>
      <c r="U76" s="33"/>
      <c r="V76" s="33">
        <v>15755063047</v>
      </c>
      <c r="W76" s="33">
        <v>19077979768</v>
      </c>
      <c r="X76" s="33"/>
      <c r="Y76" s="32"/>
      <c r="Z76" s="34">
        <v>24260920843</v>
      </c>
    </row>
    <row r="77" spans="1:26" ht="13.5" hidden="1">
      <c r="A77" s="36" t="s">
        <v>31</v>
      </c>
      <c r="B77" s="18">
        <v>3641524058</v>
      </c>
      <c r="C77" s="18"/>
      <c r="D77" s="19">
        <v>4833913476</v>
      </c>
      <c r="E77" s="20">
        <v>4459589690</v>
      </c>
      <c r="F77" s="20">
        <v>338299383</v>
      </c>
      <c r="G77" s="20">
        <v>332026719</v>
      </c>
      <c r="H77" s="20">
        <v>305491701</v>
      </c>
      <c r="I77" s="20">
        <v>975817803</v>
      </c>
      <c r="J77" s="20">
        <v>387567917</v>
      </c>
      <c r="K77" s="20">
        <v>483018841</v>
      </c>
      <c r="L77" s="20">
        <v>404225128</v>
      </c>
      <c r="M77" s="20">
        <v>1274811886</v>
      </c>
      <c r="N77" s="20">
        <v>435384432</v>
      </c>
      <c r="O77" s="20">
        <v>504444502</v>
      </c>
      <c r="P77" s="20">
        <v>351507343</v>
      </c>
      <c r="Q77" s="20">
        <v>1291336277</v>
      </c>
      <c r="R77" s="20"/>
      <c r="S77" s="20"/>
      <c r="T77" s="20"/>
      <c r="U77" s="20"/>
      <c r="V77" s="20">
        <v>3541965966</v>
      </c>
      <c r="W77" s="20">
        <v>3418087859</v>
      </c>
      <c r="X77" s="20"/>
      <c r="Y77" s="19"/>
      <c r="Z77" s="22">
        <v>4459589690</v>
      </c>
    </row>
    <row r="78" spans="1:26" ht="13.5" hidden="1">
      <c r="A78" s="37" t="s">
        <v>32</v>
      </c>
      <c r="B78" s="18">
        <v>17371751635</v>
      </c>
      <c r="C78" s="18"/>
      <c r="D78" s="19">
        <v>16993125428</v>
      </c>
      <c r="E78" s="20">
        <v>19529590405</v>
      </c>
      <c r="F78" s="20">
        <v>1155606829</v>
      </c>
      <c r="G78" s="20">
        <v>1081729843</v>
      </c>
      <c r="H78" s="20">
        <v>962840941</v>
      </c>
      <c r="I78" s="20">
        <v>3200177613</v>
      </c>
      <c r="J78" s="20">
        <v>1559611124</v>
      </c>
      <c r="K78" s="20">
        <v>1686304724</v>
      </c>
      <c r="L78" s="20">
        <v>2178908124</v>
      </c>
      <c r="M78" s="20">
        <v>5424823972</v>
      </c>
      <c r="N78" s="20">
        <v>1189418373</v>
      </c>
      <c r="O78" s="20">
        <v>1177635517</v>
      </c>
      <c r="P78" s="20">
        <v>1013006378</v>
      </c>
      <c r="Q78" s="20">
        <v>3380060268</v>
      </c>
      <c r="R78" s="20"/>
      <c r="S78" s="20"/>
      <c r="T78" s="20"/>
      <c r="U78" s="20"/>
      <c r="V78" s="20">
        <v>12005061853</v>
      </c>
      <c r="W78" s="20">
        <v>15483561024</v>
      </c>
      <c r="X78" s="20"/>
      <c r="Y78" s="19"/>
      <c r="Z78" s="22">
        <v>19529590405</v>
      </c>
    </row>
    <row r="79" spans="1:26" ht="13.5" hidden="1">
      <c r="A79" s="38" t="s">
        <v>94</v>
      </c>
      <c r="B79" s="18">
        <v>12282926116</v>
      </c>
      <c r="C79" s="18"/>
      <c r="D79" s="19">
        <v>10545842005</v>
      </c>
      <c r="E79" s="20">
        <v>12569460187</v>
      </c>
      <c r="F79" s="20">
        <v>889825430</v>
      </c>
      <c r="G79" s="20">
        <v>795087476</v>
      </c>
      <c r="H79" s="20">
        <v>646025631</v>
      </c>
      <c r="I79" s="20">
        <v>2330938537</v>
      </c>
      <c r="J79" s="20">
        <v>1326305512</v>
      </c>
      <c r="K79" s="20">
        <v>1119596981</v>
      </c>
      <c r="L79" s="20">
        <v>1655517529</v>
      </c>
      <c r="M79" s="20">
        <v>4101420022</v>
      </c>
      <c r="N79" s="20">
        <v>697273727</v>
      </c>
      <c r="O79" s="20">
        <v>862296449</v>
      </c>
      <c r="P79" s="20">
        <v>684597849</v>
      </c>
      <c r="Q79" s="20">
        <v>2244168025</v>
      </c>
      <c r="R79" s="20"/>
      <c r="S79" s="20"/>
      <c r="T79" s="20"/>
      <c r="U79" s="20"/>
      <c r="V79" s="20">
        <v>8676526584</v>
      </c>
      <c r="W79" s="20">
        <v>9951432060</v>
      </c>
      <c r="X79" s="20"/>
      <c r="Y79" s="19"/>
      <c r="Z79" s="22">
        <v>12569460187</v>
      </c>
    </row>
    <row r="80" spans="1:26" ht="13.5" hidden="1">
      <c r="A80" s="38" t="s">
        <v>95</v>
      </c>
      <c r="B80" s="18">
        <v>2970665454</v>
      </c>
      <c r="C80" s="18"/>
      <c r="D80" s="19">
        <v>3883334270</v>
      </c>
      <c r="E80" s="20">
        <v>3877457597</v>
      </c>
      <c r="F80" s="20">
        <v>155238291</v>
      </c>
      <c r="G80" s="20">
        <v>164126820</v>
      </c>
      <c r="H80" s="20">
        <v>180417878</v>
      </c>
      <c r="I80" s="20">
        <v>499782989</v>
      </c>
      <c r="J80" s="20">
        <v>131504105</v>
      </c>
      <c r="K80" s="20">
        <v>327516308</v>
      </c>
      <c r="L80" s="20">
        <v>320699928</v>
      </c>
      <c r="M80" s="20">
        <v>779720341</v>
      </c>
      <c r="N80" s="20">
        <v>302623617</v>
      </c>
      <c r="O80" s="20">
        <v>187748756</v>
      </c>
      <c r="P80" s="20">
        <v>229285154</v>
      </c>
      <c r="Q80" s="20">
        <v>719657527</v>
      </c>
      <c r="R80" s="20"/>
      <c r="S80" s="20"/>
      <c r="T80" s="20"/>
      <c r="U80" s="20"/>
      <c r="V80" s="20">
        <v>1999160857</v>
      </c>
      <c r="W80" s="20">
        <v>3182516831</v>
      </c>
      <c r="X80" s="20"/>
      <c r="Y80" s="19"/>
      <c r="Z80" s="22">
        <v>3877457597</v>
      </c>
    </row>
    <row r="81" spans="1:26" ht="13.5" hidden="1">
      <c r="A81" s="38" t="s">
        <v>96</v>
      </c>
      <c r="B81" s="18">
        <v>1040978670</v>
      </c>
      <c r="C81" s="18"/>
      <c r="D81" s="19">
        <v>1287534855</v>
      </c>
      <c r="E81" s="20">
        <v>1547002525</v>
      </c>
      <c r="F81" s="20">
        <v>58134741</v>
      </c>
      <c r="G81" s="20">
        <v>67334875</v>
      </c>
      <c r="H81" s="20">
        <v>68525078</v>
      </c>
      <c r="I81" s="20">
        <v>193994694</v>
      </c>
      <c r="J81" s="20">
        <v>58540782</v>
      </c>
      <c r="K81" s="20">
        <v>112742771</v>
      </c>
      <c r="L81" s="20">
        <v>102196482</v>
      </c>
      <c r="M81" s="20">
        <v>273480035</v>
      </c>
      <c r="N81" s="20">
        <v>91017346</v>
      </c>
      <c r="O81" s="20">
        <v>79726479</v>
      </c>
      <c r="P81" s="20">
        <v>63178522</v>
      </c>
      <c r="Q81" s="20">
        <v>233922347</v>
      </c>
      <c r="R81" s="20"/>
      <c r="S81" s="20"/>
      <c r="T81" s="20"/>
      <c r="U81" s="20"/>
      <c r="V81" s="20">
        <v>701397076</v>
      </c>
      <c r="W81" s="20">
        <v>1188163777</v>
      </c>
      <c r="X81" s="20"/>
      <c r="Y81" s="19"/>
      <c r="Z81" s="22">
        <v>1547002525</v>
      </c>
    </row>
    <row r="82" spans="1:26" ht="13.5" hidden="1">
      <c r="A82" s="38" t="s">
        <v>97</v>
      </c>
      <c r="B82" s="18">
        <v>1005143539</v>
      </c>
      <c r="C82" s="18"/>
      <c r="D82" s="19">
        <v>1153934808</v>
      </c>
      <c r="E82" s="20">
        <v>1413190606</v>
      </c>
      <c r="F82" s="20">
        <v>67325705</v>
      </c>
      <c r="G82" s="20">
        <v>80029250</v>
      </c>
      <c r="H82" s="20">
        <v>87127802</v>
      </c>
      <c r="I82" s="20">
        <v>234482757</v>
      </c>
      <c r="J82" s="20">
        <v>72346355</v>
      </c>
      <c r="K82" s="20">
        <v>117648496</v>
      </c>
      <c r="L82" s="20">
        <v>124482070</v>
      </c>
      <c r="M82" s="20">
        <v>314476921</v>
      </c>
      <c r="N82" s="20">
        <v>98503683</v>
      </c>
      <c r="O82" s="20">
        <v>86786183</v>
      </c>
      <c r="P82" s="20">
        <v>72744035</v>
      </c>
      <c r="Q82" s="20">
        <v>258033901</v>
      </c>
      <c r="R82" s="20"/>
      <c r="S82" s="20"/>
      <c r="T82" s="20"/>
      <c r="U82" s="20"/>
      <c r="V82" s="20">
        <v>806993579</v>
      </c>
      <c r="W82" s="20">
        <v>1067601468</v>
      </c>
      <c r="X82" s="20"/>
      <c r="Y82" s="19"/>
      <c r="Z82" s="22">
        <v>1413190606</v>
      </c>
    </row>
    <row r="83" spans="1:26" ht="13.5" hidden="1">
      <c r="A83" s="38" t="s">
        <v>98</v>
      </c>
      <c r="B83" s="18">
        <v>72037856</v>
      </c>
      <c r="C83" s="18"/>
      <c r="D83" s="19">
        <v>122479490</v>
      </c>
      <c r="E83" s="20">
        <v>122479490</v>
      </c>
      <c r="F83" s="20">
        <v>-14917338</v>
      </c>
      <c r="G83" s="20">
        <v>-24848578</v>
      </c>
      <c r="H83" s="20">
        <v>-19255448</v>
      </c>
      <c r="I83" s="20">
        <v>-59021364</v>
      </c>
      <c r="J83" s="20">
        <v>-29085630</v>
      </c>
      <c r="K83" s="20">
        <v>8800168</v>
      </c>
      <c r="L83" s="20">
        <v>-23987885</v>
      </c>
      <c r="M83" s="20">
        <v>-44273347</v>
      </c>
      <c r="N83" s="20"/>
      <c r="O83" s="20">
        <v>-38922350</v>
      </c>
      <c r="P83" s="20">
        <v>-36799182</v>
      </c>
      <c r="Q83" s="20">
        <v>-75721532</v>
      </c>
      <c r="R83" s="20"/>
      <c r="S83" s="20"/>
      <c r="T83" s="20"/>
      <c r="U83" s="20"/>
      <c r="V83" s="20">
        <v>-179016243</v>
      </c>
      <c r="W83" s="20">
        <v>93846888</v>
      </c>
      <c r="X83" s="20"/>
      <c r="Y83" s="19"/>
      <c r="Z83" s="22">
        <v>122479490</v>
      </c>
    </row>
    <row r="84" spans="1:26" ht="13.5" hidden="1">
      <c r="A84" s="39" t="s">
        <v>99</v>
      </c>
      <c r="B84" s="27"/>
      <c r="C84" s="27"/>
      <c r="D84" s="28">
        <v>474643246</v>
      </c>
      <c r="E84" s="29">
        <v>271740748</v>
      </c>
      <c r="F84" s="29">
        <v>20198237</v>
      </c>
      <c r="G84" s="29">
        <v>19962402</v>
      </c>
      <c r="H84" s="29">
        <v>20106293</v>
      </c>
      <c r="I84" s="29">
        <v>60266932</v>
      </c>
      <c r="J84" s="29">
        <v>21844798</v>
      </c>
      <c r="K84" s="29">
        <v>22116202</v>
      </c>
      <c r="L84" s="29">
        <v>21644307</v>
      </c>
      <c r="M84" s="29">
        <v>65605307</v>
      </c>
      <c r="N84" s="29">
        <v>27556910</v>
      </c>
      <c r="O84" s="29">
        <v>27190099</v>
      </c>
      <c r="P84" s="29">
        <v>27415980</v>
      </c>
      <c r="Q84" s="29">
        <v>82162989</v>
      </c>
      <c r="R84" s="29"/>
      <c r="S84" s="29"/>
      <c r="T84" s="29"/>
      <c r="U84" s="29"/>
      <c r="V84" s="29">
        <v>208035228</v>
      </c>
      <c r="W84" s="29">
        <v>176330885</v>
      </c>
      <c r="X84" s="29"/>
      <c r="Y84" s="28"/>
      <c r="Z84" s="30">
        <v>271740748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8007933356</v>
      </c>
      <c r="C5" s="18">
        <v>0</v>
      </c>
      <c r="D5" s="58">
        <v>9005517000</v>
      </c>
      <c r="E5" s="59">
        <v>9005517000</v>
      </c>
      <c r="F5" s="59">
        <v>808983350</v>
      </c>
      <c r="G5" s="59">
        <v>728523245</v>
      </c>
      <c r="H5" s="59">
        <v>715601010</v>
      </c>
      <c r="I5" s="59">
        <v>2253107605</v>
      </c>
      <c r="J5" s="59">
        <v>753052985</v>
      </c>
      <c r="K5" s="59">
        <v>768813984</v>
      </c>
      <c r="L5" s="59">
        <v>754859861</v>
      </c>
      <c r="M5" s="59">
        <v>2276726830</v>
      </c>
      <c r="N5" s="59">
        <v>767703683</v>
      </c>
      <c r="O5" s="59">
        <v>768547125</v>
      </c>
      <c r="P5" s="59">
        <v>774823668</v>
      </c>
      <c r="Q5" s="59">
        <v>2311074476</v>
      </c>
      <c r="R5" s="59">
        <v>0</v>
      </c>
      <c r="S5" s="59">
        <v>0</v>
      </c>
      <c r="T5" s="59">
        <v>0</v>
      </c>
      <c r="U5" s="59">
        <v>0</v>
      </c>
      <c r="V5" s="59">
        <v>6840908911</v>
      </c>
      <c r="W5" s="59">
        <v>6754137750</v>
      </c>
      <c r="X5" s="59">
        <v>86771161</v>
      </c>
      <c r="Y5" s="60">
        <v>1.28</v>
      </c>
      <c r="Z5" s="61">
        <v>9005517000</v>
      </c>
    </row>
    <row r="6" spans="1:26" ht="13.5">
      <c r="A6" s="57" t="s">
        <v>32</v>
      </c>
      <c r="B6" s="18">
        <v>25092441992</v>
      </c>
      <c r="C6" s="18">
        <v>0</v>
      </c>
      <c r="D6" s="58">
        <v>28704449000</v>
      </c>
      <c r="E6" s="59">
        <v>27777582000</v>
      </c>
      <c r="F6" s="59">
        <v>2629780907</v>
      </c>
      <c r="G6" s="59">
        <v>2314910717</v>
      </c>
      <c r="H6" s="59">
        <v>2158388484</v>
      </c>
      <c r="I6" s="59">
        <v>7103080108</v>
      </c>
      <c r="J6" s="59">
        <v>2118113156</v>
      </c>
      <c r="K6" s="59">
        <v>1968883520</v>
      </c>
      <c r="L6" s="59">
        <v>2109267633</v>
      </c>
      <c r="M6" s="59">
        <v>6196264309</v>
      </c>
      <c r="N6" s="59">
        <v>2041834977</v>
      </c>
      <c r="O6" s="59">
        <v>1907893912</v>
      </c>
      <c r="P6" s="59">
        <v>1958093781</v>
      </c>
      <c r="Q6" s="59">
        <v>5907822670</v>
      </c>
      <c r="R6" s="59">
        <v>0</v>
      </c>
      <c r="S6" s="59">
        <v>0</v>
      </c>
      <c r="T6" s="59">
        <v>0</v>
      </c>
      <c r="U6" s="59">
        <v>0</v>
      </c>
      <c r="V6" s="59">
        <v>19207167087</v>
      </c>
      <c r="W6" s="59">
        <v>21295706537</v>
      </c>
      <c r="X6" s="59">
        <v>-2088539450</v>
      </c>
      <c r="Y6" s="60">
        <v>-9.81</v>
      </c>
      <c r="Z6" s="61">
        <v>27777582000</v>
      </c>
    </row>
    <row r="7" spans="1:26" ht="13.5">
      <c r="A7" s="57" t="s">
        <v>33</v>
      </c>
      <c r="B7" s="18">
        <v>624145676</v>
      </c>
      <c r="C7" s="18">
        <v>0</v>
      </c>
      <c r="D7" s="58">
        <v>285600000</v>
      </c>
      <c r="E7" s="59">
        <v>286600000</v>
      </c>
      <c r="F7" s="59">
        <v>18955940</v>
      </c>
      <c r="G7" s="59">
        <v>28530823</v>
      </c>
      <c r="H7" s="59">
        <v>32001160</v>
      </c>
      <c r="I7" s="59">
        <v>79487923</v>
      </c>
      <c r="J7" s="59">
        <v>27409273</v>
      </c>
      <c r="K7" s="59">
        <v>16171774</v>
      </c>
      <c r="L7" s="59">
        <v>431260494</v>
      </c>
      <c r="M7" s="59">
        <v>474841541</v>
      </c>
      <c r="N7" s="59">
        <v>-395153230</v>
      </c>
      <c r="O7" s="59">
        <v>204091854</v>
      </c>
      <c r="P7" s="59">
        <v>32853707</v>
      </c>
      <c r="Q7" s="59">
        <v>-158207669</v>
      </c>
      <c r="R7" s="59">
        <v>0</v>
      </c>
      <c r="S7" s="59">
        <v>0</v>
      </c>
      <c r="T7" s="59">
        <v>0</v>
      </c>
      <c r="U7" s="59">
        <v>0</v>
      </c>
      <c r="V7" s="59">
        <v>396121795</v>
      </c>
      <c r="W7" s="59">
        <v>214200000</v>
      </c>
      <c r="X7" s="59">
        <v>181921795</v>
      </c>
      <c r="Y7" s="60">
        <v>84.93</v>
      </c>
      <c r="Z7" s="61">
        <v>286600000</v>
      </c>
    </row>
    <row r="8" spans="1:26" ht="13.5">
      <c r="A8" s="57" t="s">
        <v>34</v>
      </c>
      <c r="B8" s="18">
        <v>6740130623</v>
      </c>
      <c r="C8" s="18">
        <v>0</v>
      </c>
      <c r="D8" s="58">
        <v>7125491000</v>
      </c>
      <c r="E8" s="59">
        <v>7327237000</v>
      </c>
      <c r="F8" s="59">
        <v>1753677750</v>
      </c>
      <c r="G8" s="59">
        <v>234144771</v>
      </c>
      <c r="H8" s="59">
        <v>288720878</v>
      </c>
      <c r="I8" s="59">
        <v>2276543399</v>
      </c>
      <c r="J8" s="59">
        <v>240256569</v>
      </c>
      <c r="K8" s="59">
        <v>420755215</v>
      </c>
      <c r="L8" s="59">
        <v>282601624</v>
      </c>
      <c r="M8" s="59">
        <v>943613408</v>
      </c>
      <c r="N8" s="59">
        <v>1498361207</v>
      </c>
      <c r="O8" s="59">
        <v>265176144</v>
      </c>
      <c r="P8" s="59">
        <v>1146703671</v>
      </c>
      <c r="Q8" s="59">
        <v>2910241022</v>
      </c>
      <c r="R8" s="59">
        <v>0</v>
      </c>
      <c r="S8" s="59">
        <v>0</v>
      </c>
      <c r="T8" s="59">
        <v>0</v>
      </c>
      <c r="U8" s="59">
        <v>0</v>
      </c>
      <c r="V8" s="59">
        <v>6130397829</v>
      </c>
      <c r="W8" s="59">
        <v>5306697911</v>
      </c>
      <c r="X8" s="59">
        <v>823699918</v>
      </c>
      <c r="Y8" s="60">
        <v>15.52</v>
      </c>
      <c r="Z8" s="61">
        <v>7327237000</v>
      </c>
    </row>
    <row r="9" spans="1:26" ht="13.5">
      <c r="A9" s="57" t="s">
        <v>35</v>
      </c>
      <c r="B9" s="18">
        <v>2513596843</v>
      </c>
      <c r="C9" s="18">
        <v>0</v>
      </c>
      <c r="D9" s="58">
        <v>3728722000</v>
      </c>
      <c r="E9" s="59">
        <v>3274019000</v>
      </c>
      <c r="F9" s="59">
        <v>189717856</v>
      </c>
      <c r="G9" s="59">
        <v>128943846</v>
      </c>
      <c r="H9" s="59">
        <v>272185489</v>
      </c>
      <c r="I9" s="59">
        <v>590847191</v>
      </c>
      <c r="J9" s="59">
        <v>176842030</v>
      </c>
      <c r="K9" s="59">
        <v>268549446</v>
      </c>
      <c r="L9" s="59">
        <v>210515093</v>
      </c>
      <c r="M9" s="59">
        <v>655906569</v>
      </c>
      <c r="N9" s="59">
        <v>228092421</v>
      </c>
      <c r="O9" s="59">
        <v>200725691</v>
      </c>
      <c r="P9" s="59">
        <v>261255675</v>
      </c>
      <c r="Q9" s="59">
        <v>690073787</v>
      </c>
      <c r="R9" s="59">
        <v>0</v>
      </c>
      <c r="S9" s="59">
        <v>0</v>
      </c>
      <c r="T9" s="59">
        <v>0</v>
      </c>
      <c r="U9" s="59">
        <v>0</v>
      </c>
      <c r="V9" s="59">
        <v>1936827547</v>
      </c>
      <c r="W9" s="59">
        <v>2603107935</v>
      </c>
      <c r="X9" s="59">
        <v>-666280388</v>
      </c>
      <c r="Y9" s="60">
        <v>-25.6</v>
      </c>
      <c r="Z9" s="61">
        <v>3274019000</v>
      </c>
    </row>
    <row r="10" spans="1:26" ht="25.5">
      <c r="A10" s="62" t="s">
        <v>86</v>
      </c>
      <c r="B10" s="63">
        <f>SUM(B5:B9)</f>
        <v>42978248490</v>
      </c>
      <c r="C10" s="63">
        <f>SUM(C5:C9)</f>
        <v>0</v>
      </c>
      <c r="D10" s="64">
        <f aca="true" t="shared" si="0" ref="D10:Z10">SUM(D5:D9)</f>
        <v>48849779000</v>
      </c>
      <c r="E10" s="65">
        <f t="shared" si="0"/>
        <v>47670955000</v>
      </c>
      <c r="F10" s="65">
        <f t="shared" si="0"/>
        <v>5401115803</v>
      </c>
      <c r="G10" s="65">
        <f t="shared" si="0"/>
        <v>3435053402</v>
      </c>
      <c r="H10" s="65">
        <f t="shared" si="0"/>
        <v>3466897021</v>
      </c>
      <c r="I10" s="65">
        <f t="shared" si="0"/>
        <v>12303066226</v>
      </c>
      <c r="J10" s="65">
        <f t="shared" si="0"/>
        <v>3315674013</v>
      </c>
      <c r="K10" s="65">
        <f t="shared" si="0"/>
        <v>3443173939</v>
      </c>
      <c r="L10" s="65">
        <f t="shared" si="0"/>
        <v>3788504705</v>
      </c>
      <c r="M10" s="65">
        <f t="shared" si="0"/>
        <v>10547352657</v>
      </c>
      <c r="N10" s="65">
        <f t="shared" si="0"/>
        <v>4140839058</v>
      </c>
      <c r="O10" s="65">
        <f t="shared" si="0"/>
        <v>3346434726</v>
      </c>
      <c r="P10" s="65">
        <f t="shared" si="0"/>
        <v>4173730502</v>
      </c>
      <c r="Q10" s="65">
        <f t="shared" si="0"/>
        <v>11661004286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34511423169</v>
      </c>
      <c r="W10" s="65">
        <f t="shared" si="0"/>
        <v>36173850133</v>
      </c>
      <c r="X10" s="65">
        <f t="shared" si="0"/>
        <v>-1662426964</v>
      </c>
      <c r="Y10" s="66">
        <f>+IF(W10&lt;&gt;0,(X10/W10)*100,0)</f>
        <v>-4.59565945534626</v>
      </c>
      <c r="Z10" s="67">
        <f t="shared" si="0"/>
        <v>47670955000</v>
      </c>
    </row>
    <row r="11" spans="1:26" ht="13.5">
      <c r="A11" s="57" t="s">
        <v>36</v>
      </c>
      <c r="B11" s="18">
        <v>9856852968</v>
      </c>
      <c r="C11" s="18">
        <v>0</v>
      </c>
      <c r="D11" s="58">
        <v>11805746320</v>
      </c>
      <c r="E11" s="59">
        <v>11446574320</v>
      </c>
      <c r="F11" s="59">
        <v>855042295</v>
      </c>
      <c r="G11" s="59">
        <v>898598168</v>
      </c>
      <c r="H11" s="59">
        <v>890282518</v>
      </c>
      <c r="I11" s="59">
        <v>2643922981</v>
      </c>
      <c r="J11" s="59">
        <v>915056154</v>
      </c>
      <c r="K11" s="59">
        <v>1182536062</v>
      </c>
      <c r="L11" s="59">
        <v>902436347</v>
      </c>
      <c r="M11" s="59">
        <v>3000028563</v>
      </c>
      <c r="N11" s="59">
        <v>871455691</v>
      </c>
      <c r="O11" s="59">
        <v>896815753</v>
      </c>
      <c r="P11" s="59">
        <v>872889345</v>
      </c>
      <c r="Q11" s="59">
        <v>2641160789</v>
      </c>
      <c r="R11" s="59">
        <v>0</v>
      </c>
      <c r="S11" s="59">
        <v>0</v>
      </c>
      <c r="T11" s="59">
        <v>0</v>
      </c>
      <c r="U11" s="59">
        <v>0</v>
      </c>
      <c r="V11" s="59">
        <v>8285112333</v>
      </c>
      <c r="W11" s="59">
        <v>9004601318</v>
      </c>
      <c r="X11" s="59">
        <v>-719488985</v>
      </c>
      <c r="Y11" s="60">
        <v>-7.99</v>
      </c>
      <c r="Z11" s="61">
        <v>11446574320</v>
      </c>
    </row>
    <row r="12" spans="1:26" ht="13.5">
      <c r="A12" s="57" t="s">
        <v>37</v>
      </c>
      <c r="B12" s="18">
        <v>139592578</v>
      </c>
      <c r="C12" s="18">
        <v>0</v>
      </c>
      <c r="D12" s="58">
        <v>160691000</v>
      </c>
      <c r="E12" s="59">
        <v>160691000</v>
      </c>
      <c r="F12" s="59">
        <v>12010510</v>
      </c>
      <c r="G12" s="59">
        <v>12012914</v>
      </c>
      <c r="H12" s="59">
        <v>12069050</v>
      </c>
      <c r="I12" s="59">
        <v>36092474</v>
      </c>
      <c r="J12" s="59">
        <v>12000716</v>
      </c>
      <c r="K12" s="59">
        <v>11999914</v>
      </c>
      <c r="L12" s="59">
        <v>11973452</v>
      </c>
      <c r="M12" s="59">
        <v>35974082</v>
      </c>
      <c r="N12" s="59">
        <v>11978027</v>
      </c>
      <c r="O12" s="59">
        <v>20297714</v>
      </c>
      <c r="P12" s="59">
        <v>12867610</v>
      </c>
      <c r="Q12" s="59">
        <v>45143351</v>
      </c>
      <c r="R12" s="59">
        <v>0</v>
      </c>
      <c r="S12" s="59">
        <v>0</v>
      </c>
      <c r="T12" s="59">
        <v>0</v>
      </c>
      <c r="U12" s="59">
        <v>0</v>
      </c>
      <c r="V12" s="59">
        <v>117209907</v>
      </c>
      <c r="W12" s="59">
        <v>120518253</v>
      </c>
      <c r="X12" s="59">
        <v>-3308346</v>
      </c>
      <c r="Y12" s="60">
        <v>-2.75</v>
      </c>
      <c r="Z12" s="61">
        <v>160691000</v>
      </c>
    </row>
    <row r="13" spans="1:26" ht="13.5">
      <c r="A13" s="57" t="s">
        <v>87</v>
      </c>
      <c r="B13" s="18">
        <v>2905690244</v>
      </c>
      <c r="C13" s="18">
        <v>0</v>
      </c>
      <c r="D13" s="58">
        <v>3983224000</v>
      </c>
      <c r="E13" s="59">
        <v>3938193149</v>
      </c>
      <c r="F13" s="59">
        <v>229714864</v>
      </c>
      <c r="G13" s="59">
        <v>227735168</v>
      </c>
      <c r="H13" s="59">
        <v>187255653</v>
      </c>
      <c r="I13" s="59">
        <v>644705685</v>
      </c>
      <c r="J13" s="59">
        <v>269959920</v>
      </c>
      <c r="K13" s="59">
        <v>219285972</v>
      </c>
      <c r="L13" s="59">
        <v>226619185</v>
      </c>
      <c r="M13" s="59">
        <v>715865077</v>
      </c>
      <c r="N13" s="59">
        <v>225742488</v>
      </c>
      <c r="O13" s="59">
        <v>240047900</v>
      </c>
      <c r="P13" s="59">
        <v>228201859</v>
      </c>
      <c r="Q13" s="59">
        <v>693992247</v>
      </c>
      <c r="R13" s="59">
        <v>0</v>
      </c>
      <c r="S13" s="59">
        <v>0</v>
      </c>
      <c r="T13" s="59">
        <v>0</v>
      </c>
      <c r="U13" s="59">
        <v>0</v>
      </c>
      <c r="V13" s="59">
        <v>2054563009</v>
      </c>
      <c r="W13" s="59">
        <v>2979411378</v>
      </c>
      <c r="X13" s="59">
        <v>-924848369</v>
      </c>
      <c r="Y13" s="60">
        <v>-31.04</v>
      </c>
      <c r="Z13" s="61">
        <v>3938193149</v>
      </c>
    </row>
    <row r="14" spans="1:26" ht="13.5">
      <c r="A14" s="57" t="s">
        <v>38</v>
      </c>
      <c r="B14" s="18">
        <v>2404844000</v>
      </c>
      <c r="C14" s="18">
        <v>0</v>
      </c>
      <c r="D14" s="58">
        <v>2472088000</v>
      </c>
      <c r="E14" s="59">
        <v>2472096000</v>
      </c>
      <c r="F14" s="59">
        <v>191615202</v>
      </c>
      <c r="G14" s="59">
        <v>191675216</v>
      </c>
      <c r="H14" s="59">
        <v>189785327</v>
      </c>
      <c r="I14" s="59">
        <v>573075745</v>
      </c>
      <c r="J14" s="59">
        <v>247841964</v>
      </c>
      <c r="K14" s="59">
        <v>210754368</v>
      </c>
      <c r="L14" s="59">
        <v>185191808</v>
      </c>
      <c r="M14" s="59">
        <v>643788140</v>
      </c>
      <c r="N14" s="59">
        <v>144059500</v>
      </c>
      <c r="O14" s="59">
        <v>250079197</v>
      </c>
      <c r="P14" s="59">
        <v>198957137</v>
      </c>
      <c r="Q14" s="59">
        <v>593095834</v>
      </c>
      <c r="R14" s="59">
        <v>0</v>
      </c>
      <c r="S14" s="59">
        <v>0</v>
      </c>
      <c r="T14" s="59">
        <v>0</v>
      </c>
      <c r="U14" s="59">
        <v>0</v>
      </c>
      <c r="V14" s="59">
        <v>1809959719</v>
      </c>
      <c r="W14" s="59">
        <v>1854534247</v>
      </c>
      <c r="X14" s="59">
        <v>-44574528</v>
      </c>
      <c r="Y14" s="60">
        <v>-2.4</v>
      </c>
      <c r="Z14" s="61">
        <v>2472096000</v>
      </c>
    </row>
    <row r="15" spans="1:26" ht="13.5">
      <c r="A15" s="57" t="s">
        <v>39</v>
      </c>
      <c r="B15" s="18">
        <v>16467921311</v>
      </c>
      <c r="C15" s="18">
        <v>0</v>
      </c>
      <c r="D15" s="58">
        <v>17399977000</v>
      </c>
      <c r="E15" s="59">
        <v>17236748000</v>
      </c>
      <c r="F15" s="59">
        <v>1707786115</v>
      </c>
      <c r="G15" s="59">
        <v>1691306264</v>
      </c>
      <c r="H15" s="59">
        <v>1163133609</v>
      </c>
      <c r="I15" s="59">
        <v>4562225988</v>
      </c>
      <c r="J15" s="59">
        <v>1178606000</v>
      </c>
      <c r="K15" s="59">
        <v>1150376585</v>
      </c>
      <c r="L15" s="59">
        <v>1155429314</v>
      </c>
      <c r="M15" s="59">
        <v>3484411899</v>
      </c>
      <c r="N15" s="59">
        <v>1182145018</v>
      </c>
      <c r="O15" s="59">
        <v>1142700013</v>
      </c>
      <c r="P15" s="59">
        <v>1340131075</v>
      </c>
      <c r="Q15" s="59">
        <v>3664976106</v>
      </c>
      <c r="R15" s="59">
        <v>0</v>
      </c>
      <c r="S15" s="59">
        <v>0</v>
      </c>
      <c r="T15" s="59">
        <v>0</v>
      </c>
      <c r="U15" s="59">
        <v>0</v>
      </c>
      <c r="V15" s="59">
        <v>11711613993</v>
      </c>
      <c r="W15" s="59">
        <v>12913883876</v>
      </c>
      <c r="X15" s="59">
        <v>-1202269883</v>
      </c>
      <c r="Y15" s="60">
        <v>-9.31</v>
      </c>
      <c r="Z15" s="61">
        <v>17236748000</v>
      </c>
    </row>
    <row r="16" spans="1:26" ht="13.5">
      <c r="A16" s="68" t="s">
        <v>40</v>
      </c>
      <c r="B16" s="18">
        <v>500746908</v>
      </c>
      <c r="C16" s="18">
        <v>0</v>
      </c>
      <c r="D16" s="58">
        <v>226075000</v>
      </c>
      <c r="E16" s="59">
        <v>436684000</v>
      </c>
      <c r="F16" s="59">
        <v>1854436</v>
      </c>
      <c r="G16" s="59">
        <v>1743859</v>
      </c>
      <c r="H16" s="59">
        <v>67494381</v>
      </c>
      <c r="I16" s="59">
        <v>71092676</v>
      </c>
      <c r="J16" s="59">
        <v>35080385</v>
      </c>
      <c r="K16" s="59">
        <v>15753726</v>
      </c>
      <c r="L16" s="59">
        <v>7820847</v>
      </c>
      <c r="M16" s="59">
        <v>58654958</v>
      </c>
      <c r="N16" s="59">
        <v>10887160</v>
      </c>
      <c r="O16" s="59">
        <v>1687425</v>
      </c>
      <c r="P16" s="59">
        <v>28045623</v>
      </c>
      <c r="Q16" s="59">
        <v>40620208</v>
      </c>
      <c r="R16" s="59">
        <v>0</v>
      </c>
      <c r="S16" s="59">
        <v>0</v>
      </c>
      <c r="T16" s="59">
        <v>0</v>
      </c>
      <c r="U16" s="59">
        <v>0</v>
      </c>
      <c r="V16" s="59">
        <v>170367842</v>
      </c>
      <c r="W16" s="59">
        <v>159510980</v>
      </c>
      <c r="X16" s="59">
        <v>10856862</v>
      </c>
      <c r="Y16" s="60">
        <v>6.81</v>
      </c>
      <c r="Z16" s="61">
        <v>436684000</v>
      </c>
    </row>
    <row r="17" spans="1:26" ht="13.5">
      <c r="A17" s="57" t="s">
        <v>41</v>
      </c>
      <c r="B17" s="18">
        <v>11561311458</v>
      </c>
      <c r="C17" s="18">
        <v>0</v>
      </c>
      <c r="D17" s="58">
        <v>11296012288</v>
      </c>
      <c r="E17" s="59">
        <v>11193689168</v>
      </c>
      <c r="F17" s="59">
        <v>1314835268</v>
      </c>
      <c r="G17" s="59">
        <v>502244359</v>
      </c>
      <c r="H17" s="59">
        <v>1172853071</v>
      </c>
      <c r="I17" s="59">
        <v>2989932698</v>
      </c>
      <c r="J17" s="59">
        <v>1236410985</v>
      </c>
      <c r="K17" s="59">
        <v>1080349807</v>
      </c>
      <c r="L17" s="59">
        <v>1000987505</v>
      </c>
      <c r="M17" s="59">
        <v>3317748297</v>
      </c>
      <c r="N17" s="59">
        <v>767871751</v>
      </c>
      <c r="O17" s="59">
        <v>890156985</v>
      </c>
      <c r="P17" s="59">
        <v>696985178</v>
      </c>
      <c r="Q17" s="59">
        <v>2355013914</v>
      </c>
      <c r="R17" s="59">
        <v>0</v>
      </c>
      <c r="S17" s="59">
        <v>0</v>
      </c>
      <c r="T17" s="59">
        <v>0</v>
      </c>
      <c r="U17" s="59">
        <v>0</v>
      </c>
      <c r="V17" s="59">
        <v>8662694909</v>
      </c>
      <c r="W17" s="59">
        <v>8285208363</v>
      </c>
      <c r="X17" s="59">
        <v>377486546</v>
      </c>
      <c r="Y17" s="60">
        <v>4.56</v>
      </c>
      <c r="Z17" s="61">
        <v>11193689168</v>
      </c>
    </row>
    <row r="18" spans="1:26" ht="13.5">
      <c r="A18" s="69" t="s">
        <v>42</v>
      </c>
      <c r="B18" s="70">
        <f>SUM(B11:B17)</f>
        <v>43836959467</v>
      </c>
      <c r="C18" s="70">
        <f>SUM(C11:C17)</f>
        <v>0</v>
      </c>
      <c r="D18" s="71">
        <f aca="true" t="shared" si="1" ref="D18:Z18">SUM(D11:D17)</f>
        <v>47343813608</v>
      </c>
      <c r="E18" s="72">
        <f t="shared" si="1"/>
        <v>46884675637</v>
      </c>
      <c r="F18" s="72">
        <f t="shared" si="1"/>
        <v>4312858690</v>
      </c>
      <c r="G18" s="72">
        <f t="shared" si="1"/>
        <v>3525315948</v>
      </c>
      <c r="H18" s="72">
        <f t="shared" si="1"/>
        <v>3682873609</v>
      </c>
      <c r="I18" s="72">
        <f t="shared" si="1"/>
        <v>11521048247</v>
      </c>
      <c r="J18" s="72">
        <f t="shared" si="1"/>
        <v>3894956124</v>
      </c>
      <c r="K18" s="72">
        <f t="shared" si="1"/>
        <v>3871056434</v>
      </c>
      <c r="L18" s="72">
        <f t="shared" si="1"/>
        <v>3490458458</v>
      </c>
      <c r="M18" s="72">
        <f t="shared" si="1"/>
        <v>11256471016</v>
      </c>
      <c r="N18" s="72">
        <f t="shared" si="1"/>
        <v>3214139635</v>
      </c>
      <c r="O18" s="72">
        <f t="shared" si="1"/>
        <v>3441784987</v>
      </c>
      <c r="P18" s="72">
        <f t="shared" si="1"/>
        <v>3378077827</v>
      </c>
      <c r="Q18" s="72">
        <f t="shared" si="1"/>
        <v>10034002449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32811521712</v>
      </c>
      <c r="W18" s="72">
        <f t="shared" si="1"/>
        <v>35317668415</v>
      </c>
      <c r="X18" s="72">
        <f t="shared" si="1"/>
        <v>-2506146703</v>
      </c>
      <c r="Y18" s="66">
        <f>+IF(W18&lt;&gt;0,(X18/W18)*100,0)</f>
        <v>-7.096014022079662</v>
      </c>
      <c r="Z18" s="73">
        <f t="shared" si="1"/>
        <v>46884675637</v>
      </c>
    </row>
    <row r="19" spans="1:26" ht="13.5">
      <c r="A19" s="69" t="s">
        <v>43</v>
      </c>
      <c r="B19" s="74">
        <f>+B10-B18</f>
        <v>-858710977</v>
      </c>
      <c r="C19" s="74">
        <f>+C10-C18</f>
        <v>0</v>
      </c>
      <c r="D19" s="75">
        <f aca="true" t="shared" si="2" ref="D19:Z19">+D10-D18</f>
        <v>1505965392</v>
      </c>
      <c r="E19" s="76">
        <f t="shared" si="2"/>
        <v>786279363</v>
      </c>
      <c r="F19" s="76">
        <f t="shared" si="2"/>
        <v>1088257113</v>
      </c>
      <c r="G19" s="76">
        <f t="shared" si="2"/>
        <v>-90262546</v>
      </c>
      <c r="H19" s="76">
        <f t="shared" si="2"/>
        <v>-215976588</v>
      </c>
      <c r="I19" s="76">
        <f t="shared" si="2"/>
        <v>782017979</v>
      </c>
      <c r="J19" s="76">
        <f t="shared" si="2"/>
        <v>-579282111</v>
      </c>
      <c r="K19" s="76">
        <f t="shared" si="2"/>
        <v>-427882495</v>
      </c>
      <c r="L19" s="76">
        <f t="shared" si="2"/>
        <v>298046247</v>
      </c>
      <c r="M19" s="76">
        <f t="shared" si="2"/>
        <v>-709118359</v>
      </c>
      <c r="N19" s="76">
        <f t="shared" si="2"/>
        <v>926699423</v>
      </c>
      <c r="O19" s="76">
        <f t="shared" si="2"/>
        <v>-95350261</v>
      </c>
      <c r="P19" s="76">
        <f t="shared" si="2"/>
        <v>795652675</v>
      </c>
      <c r="Q19" s="76">
        <f t="shared" si="2"/>
        <v>1627001837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1699901457</v>
      </c>
      <c r="W19" s="76">
        <f>IF(E10=E18,0,W10-W18)</f>
        <v>856181718</v>
      </c>
      <c r="X19" s="76">
        <f t="shared" si="2"/>
        <v>843719739</v>
      </c>
      <c r="Y19" s="77">
        <f>+IF(W19&lt;&gt;0,(X19/W19)*100,0)</f>
        <v>98.5444703223621</v>
      </c>
      <c r="Z19" s="78">
        <f t="shared" si="2"/>
        <v>786279363</v>
      </c>
    </row>
    <row r="20" spans="1:26" ht="13.5">
      <c r="A20" s="57" t="s">
        <v>44</v>
      </c>
      <c r="B20" s="18">
        <v>2949605332</v>
      </c>
      <c r="C20" s="18">
        <v>0</v>
      </c>
      <c r="D20" s="58">
        <v>3364807000</v>
      </c>
      <c r="E20" s="59">
        <v>3084698000</v>
      </c>
      <c r="F20" s="59">
        <v>55698479</v>
      </c>
      <c r="G20" s="59">
        <v>-58123078</v>
      </c>
      <c r="H20" s="59">
        <v>-11062648</v>
      </c>
      <c r="I20" s="59">
        <v>-13487247</v>
      </c>
      <c r="J20" s="59">
        <v>-95092068</v>
      </c>
      <c r="K20" s="59">
        <v>388782640</v>
      </c>
      <c r="L20" s="59">
        <v>220187480</v>
      </c>
      <c r="M20" s="59">
        <v>513878052</v>
      </c>
      <c r="N20" s="59">
        <v>143785826</v>
      </c>
      <c r="O20" s="59">
        <v>266038567</v>
      </c>
      <c r="P20" s="59">
        <v>158267306</v>
      </c>
      <c r="Q20" s="59">
        <v>568091699</v>
      </c>
      <c r="R20" s="59">
        <v>0</v>
      </c>
      <c r="S20" s="59">
        <v>0</v>
      </c>
      <c r="T20" s="59">
        <v>0</v>
      </c>
      <c r="U20" s="59">
        <v>0</v>
      </c>
      <c r="V20" s="59">
        <v>1068482504</v>
      </c>
      <c r="W20" s="59">
        <v>2203490551</v>
      </c>
      <c r="X20" s="59">
        <v>-1135008047</v>
      </c>
      <c r="Y20" s="60">
        <v>-51.51</v>
      </c>
      <c r="Z20" s="61">
        <v>3084698000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151456800</v>
      </c>
      <c r="X21" s="81">
        <v>-151456800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2090894355</v>
      </c>
      <c r="C22" s="85">
        <f>SUM(C19:C21)</f>
        <v>0</v>
      </c>
      <c r="D22" s="86">
        <f aca="true" t="shared" si="3" ref="D22:Z22">SUM(D19:D21)</f>
        <v>4870772392</v>
      </c>
      <c r="E22" s="87">
        <f t="shared" si="3"/>
        <v>3870977363</v>
      </c>
      <c r="F22" s="87">
        <f t="shared" si="3"/>
        <v>1143955592</v>
      </c>
      <c r="G22" s="87">
        <f t="shared" si="3"/>
        <v>-148385624</v>
      </c>
      <c r="H22" s="87">
        <f t="shared" si="3"/>
        <v>-227039236</v>
      </c>
      <c r="I22" s="87">
        <f t="shared" si="3"/>
        <v>768530732</v>
      </c>
      <c r="J22" s="87">
        <f t="shared" si="3"/>
        <v>-674374179</v>
      </c>
      <c r="K22" s="87">
        <f t="shared" si="3"/>
        <v>-39099855</v>
      </c>
      <c r="L22" s="87">
        <f t="shared" si="3"/>
        <v>518233727</v>
      </c>
      <c r="M22" s="87">
        <f t="shared" si="3"/>
        <v>-195240307</v>
      </c>
      <c r="N22" s="87">
        <f t="shared" si="3"/>
        <v>1070485249</v>
      </c>
      <c r="O22" s="87">
        <f t="shared" si="3"/>
        <v>170688306</v>
      </c>
      <c r="P22" s="87">
        <f t="shared" si="3"/>
        <v>953919981</v>
      </c>
      <c r="Q22" s="87">
        <f t="shared" si="3"/>
        <v>2195093536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2768383961</v>
      </c>
      <c r="W22" s="87">
        <f t="shared" si="3"/>
        <v>3211129069</v>
      </c>
      <c r="X22" s="87">
        <f t="shared" si="3"/>
        <v>-442745108</v>
      </c>
      <c r="Y22" s="88">
        <f>+IF(W22&lt;&gt;0,(X22/W22)*100,0)</f>
        <v>-13.787832830334606</v>
      </c>
      <c r="Z22" s="89">
        <f t="shared" si="3"/>
        <v>3870977363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2090894355</v>
      </c>
      <c r="C24" s="74">
        <f>SUM(C22:C23)</f>
        <v>0</v>
      </c>
      <c r="D24" s="75">
        <f aca="true" t="shared" si="4" ref="D24:Z24">SUM(D22:D23)</f>
        <v>4870772392</v>
      </c>
      <c r="E24" s="76">
        <f t="shared" si="4"/>
        <v>3870977363</v>
      </c>
      <c r="F24" s="76">
        <f t="shared" si="4"/>
        <v>1143955592</v>
      </c>
      <c r="G24" s="76">
        <f t="shared" si="4"/>
        <v>-148385624</v>
      </c>
      <c r="H24" s="76">
        <f t="shared" si="4"/>
        <v>-227039236</v>
      </c>
      <c r="I24" s="76">
        <f t="shared" si="4"/>
        <v>768530732</v>
      </c>
      <c r="J24" s="76">
        <f t="shared" si="4"/>
        <v>-674374179</v>
      </c>
      <c r="K24" s="76">
        <f t="shared" si="4"/>
        <v>-39099855</v>
      </c>
      <c r="L24" s="76">
        <f t="shared" si="4"/>
        <v>518233727</v>
      </c>
      <c r="M24" s="76">
        <f t="shared" si="4"/>
        <v>-195240307</v>
      </c>
      <c r="N24" s="76">
        <f t="shared" si="4"/>
        <v>1070485249</v>
      </c>
      <c r="O24" s="76">
        <f t="shared" si="4"/>
        <v>170688306</v>
      </c>
      <c r="P24" s="76">
        <f t="shared" si="4"/>
        <v>953919981</v>
      </c>
      <c r="Q24" s="76">
        <f t="shared" si="4"/>
        <v>2195093536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2768383961</v>
      </c>
      <c r="W24" s="76">
        <f t="shared" si="4"/>
        <v>3211129069</v>
      </c>
      <c r="X24" s="76">
        <f t="shared" si="4"/>
        <v>-442745108</v>
      </c>
      <c r="Y24" s="77">
        <f>+IF(W24&lt;&gt;0,(X24/W24)*100,0)</f>
        <v>-13.787832830334606</v>
      </c>
      <c r="Z24" s="78">
        <f t="shared" si="4"/>
        <v>3870977363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7731607000</v>
      </c>
      <c r="C27" s="21">
        <v>0</v>
      </c>
      <c r="D27" s="98">
        <v>8589421000</v>
      </c>
      <c r="E27" s="99">
        <v>7374070000</v>
      </c>
      <c r="F27" s="99">
        <v>28857000</v>
      </c>
      <c r="G27" s="99">
        <v>93296000</v>
      </c>
      <c r="H27" s="99">
        <v>353883000</v>
      </c>
      <c r="I27" s="99">
        <v>476036000</v>
      </c>
      <c r="J27" s="99">
        <v>280026000</v>
      </c>
      <c r="K27" s="99">
        <v>492838000</v>
      </c>
      <c r="L27" s="99">
        <v>630216000</v>
      </c>
      <c r="M27" s="99">
        <v>1403080000</v>
      </c>
      <c r="N27" s="99">
        <v>145037000</v>
      </c>
      <c r="O27" s="99">
        <v>410822000</v>
      </c>
      <c r="P27" s="99">
        <v>392743000</v>
      </c>
      <c r="Q27" s="99">
        <v>948602000</v>
      </c>
      <c r="R27" s="99">
        <v>0</v>
      </c>
      <c r="S27" s="99">
        <v>0</v>
      </c>
      <c r="T27" s="99">
        <v>0</v>
      </c>
      <c r="U27" s="99">
        <v>0</v>
      </c>
      <c r="V27" s="99">
        <v>2827718000</v>
      </c>
      <c r="W27" s="99">
        <v>5530552500</v>
      </c>
      <c r="X27" s="99">
        <v>-2702834500</v>
      </c>
      <c r="Y27" s="100">
        <v>-48.87</v>
      </c>
      <c r="Z27" s="101">
        <v>7374070000</v>
      </c>
    </row>
    <row r="28" spans="1:26" ht="13.5">
      <c r="A28" s="102" t="s">
        <v>44</v>
      </c>
      <c r="B28" s="18">
        <v>2561803000</v>
      </c>
      <c r="C28" s="18">
        <v>0</v>
      </c>
      <c r="D28" s="58">
        <v>3364807000</v>
      </c>
      <c r="E28" s="59">
        <v>2748526000</v>
      </c>
      <c r="F28" s="59">
        <v>1418000</v>
      </c>
      <c r="G28" s="59">
        <v>9327000</v>
      </c>
      <c r="H28" s="59">
        <v>87577000</v>
      </c>
      <c r="I28" s="59">
        <v>98322000</v>
      </c>
      <c r="J28" s="59">
        <v>78934000</v>
      </c>
      <c r="K28" s="59">
        <v>139382000</v>
      </c>
      <c r="L28" s="59">
        <v>132527000</v>
      </c>
      <c r="M28" s="59">
        <v>350843000</v>
      </c>
      <c r="N28" s="59">
        <v>28180000</v>
      </c>
      <c r="O28" s="59">
        <v>137595000</v>
      </c>
      <c r="P28" s="59">
        <v>114159000</v>
      </c>
      <c r="Q28" s="59">
        <v>279934000</v>
      </c>
      <c r="R28" s="59">
        <v>0</v>
      </c>
      <c r="S28" s="59">
        <v>0</v>
      </c>
      <c r="T28" s="59">
        <v>0</v>
      </c>
      <c r="U28" s="59">
        <v>0</v>
      </c>
      <c r="V28" s="59">
        <v>729099000</v>
      </c>
      <c r="W28" s="59">
        <v>2061394500</v>
      </c>
      <c r="X28" s="59">
        <v>-1332295500</v>
      </c>
      <c r="Y28" s="60">
        <v>-64.63</v>
      </c>
      <c r="Z28" s="61">
        <v>2748526000</v>
      </c>
    </row>
    <row r="29" spans="1:26" ht="13.5">
      <c r="A29" s="57" t="s">
        <v>91</v>
      </c>
      <c r="B29" s="18">
        <v>387803000</v>
      </c>
      <c r="C29" s="18">
        <v>0</v>
      </c>
      <c r="D29" s="58">
        <v>252428000</v>
      </c>
      <c r="E29" s="59">
        <v>336172000</v>
      </c>
      <c r="F29" s="59">
        <v>5049000</v>
      </c>
      <c r="G29" s="59">
        <v>6968000</v>
      </c>
      <c r="H29" s="59">
        <v>21886000</v>
      </c>
      <c r="I29" s="59">
        <v>33903000</v>
      </c>
      <c r="J29" s="59">
        <v>7713000</v>
      </c>
      <c r="K29" s="59">
        <v>148159000</v>
      </c>
      <c r="L29" s="59">
        <v>117329000</v>
      </c>
      <c r="M29" s="59">
        <v>273201000</v>
      </c>
      <c r="N29" s="59">
        <v>39669000</v>
      </c>
      <c r="O29" s="59">
        <v>62281000</v>
      </c>
      <c r="P29" s="59">
        <v>59750000</v>
      </c>
      <c r="Q29" s="59">
        <v>161700000</v>
      </c>
      <c r="R29" s="59">
        <v>0</v>
      </c>
      <c r="S29" s="59">
        <v>0</v>
      </c>
      <c r="T29" s="59">
        <v>0</v>
      </c>
      <c r="U29" s="59">
        <v>0</v>
      </c>
      <c r="V29" s="59">
        <v>468804000</v>
      </c>
      <c r="W29" s="59">
        <v>252129000</v>
      </c>
      <c r="X29" s="59">
        <v>216675000</v>
      </c>
      <c r="Y29" s="60">
        <v>85.94</v>
      </c>
      <c r="Z29" s="61">
        <v>336172000</v>
      </c>
    </row>
    <row r="30" spans="1:26" ht="13.5">
      <c r="A30" s="57" t="s">
        <v>48</v>
      </c>
      <c r="B30" s="18">
        <v>2005437000</v>
      </c>
      <c r="C30" s="18">
        <v>0</v>
      </c>
      <c r="D30" s="58">
        <v>2998386000</v>
      </c>
      <c r="E30" s="59">
        <v>2998386000</v>
      </c>
      <c r="F30" s="59">
        <v>18219000</v>
      </c>
      <c r="G30" s="59">
        <v>65140000</v>
      </c>
      <c r="H30" s="59">
        <v>174487000</v>
      </c>
      <c r="I30" s="59">
        <v>257846000</v>
      </c>
      <c r="J30" s="59">
        <v>123818000</v>
      </c>
      <c r="K30" s="59">
        <v>116085000</v>
      </c>
      <c r="L30" s="59">
        <v>222805000</v>
      </c>
      <c r="M30" s="59">
        <v>462708000</v>
      </c>
      <c r="N30" s="59">
        <v>51673000</v>
      </c>
      <c r="O30" s="59">
        <v>166903000</v>
      </c>
      <c r="P30" s="59">
        <v>115120000</v>
      </c>
      <c r="Q30" s="59">
        <v>333696000</v>
      </c>
      <c r="R30" s="59">
        <v>0</v>
      </c>
      <c r="S30" s="59">
        <v>0</v>
      </c>
      <c r="T30" s="59">
        <v>0</v>
      </c>
      <c r="U30" s="59">
        <v>0</v>
      </c>
      <c r="V30" s="59">
        <v>1054250000</v>
      </c>
      <c r="W30" s="59">
        <v>2248789500</v>
      </c>
      <c r="X30" s="59">
        <v>-1194539500</v>
      </c>
      <c r="Y30" s="60">
        <v>-53.12</v>
      </c>
      <c r="Z30" s="61">
        <v>2998386000</v>
      </c>
    </row>
    <row r="31" spans="1:26" ht="13.5">
      <c r="A31" s="57" t="s">
        <v>49</v>
      </c>
      <c r="B31" s="18">
        <v>2776564000</v>
      </c>
      <c r="C31" s="18">
        <v>0</v>
      </c>
      <c r="D31" s="58">
        <v>1973800000</v>
      </c>
      <c r="E31" s="59">
        <v>1290986000</v>
      </c>
      <c r="F31" s="59">
        <v>4171000</v>
      </c>
      <c r="G31" s="59">
        <v>11861000</v>
      </c>
      <c r="H31" s="59">
        <v>69933000</v>
      </c>
      <c r="I31" s="59">
        <v>85965000</v>
      </c>
      <c r="J31" s="59">
        <v>69561000</v>
      </c>
      <c r="K31" s="59">
        <v>89212000</v>
      </c>
      <c r="L31" s="59">
        <v>157555000</v>
      </c>
      <c r="M31" s="59">
        <v>316328000</v>
      </c>
      <c r="N31" s="59">
        <v>25515000</v>
      </c>
      <c r="O31" s="59">
        <v>44043000</v>
      </c>
      <c r="P31" s="59">
        <v>103714000</v>
      </c>
      <c r="Q31" s="59">
        <v>173272000</v>
      </c>
      <c r="R31" s="59">
        <v>0</v>
      </c>
      <c r="S31" s="59">
        <v>0</v>
      </c>
      <c r="T31" s="59">
        <v>0</v>
      </c>
      <c r="U31" s="59">
        <v>0</v>
      </c>
      <c r="V31" s="59">
        <v>575565000</v>
      </c>
      <c r="W31" s="59">
        <v>968239500</v>
      </c>
      <c r="X31" s="59">
        <v>-392674500</v>
      </c>
      <c r="Y31" s="60">
        <v>-40.56</v>
      </c>
      <c r="Z31" s="61">
        <v>1290986000</v>
      </c>
    </row>
    <row r="32" spans="1:26" ht="13.5">
      <c r="A32" s="69" t="s">
        <v>50</v>
      </c>
      <c r="B32" s="21">
        <f>SUM(B28:B31)</f>
        <v>7731607000</v>
      </c>
      <c r="C32" s="21">
        <f>SUM(C28:C31)</f>
        <v>0</v>
      </c>
      <c r="D32" s="98">
        <f aca="true" t="shared" si="5" ref="D32:Z32">SUM(D28:D31)</f>
        <v>8589421000</v>
      </c>
      <c r="E32" s="99">
        <f t="shared" si="5"/>
        <v>7374070000</v>
      </c>
      <c r="F32" s="99">
        <f t="shared" si="5"/>
        <v>28857000</v>
      </c>
      <c r="G32" s="99">
        <f t="shared" si="5"/>
        <v>93296000</v>
      </c>
      <c r="H32" s="99">
        <f t="shared" si="5"/>
        <v>353883000</v>
      </c>
      <c r="I32" s="99">
        <f t="shared" si="5"/>
        <v>476036000</v>
      </c>
      <c r="J32" s="99">
        <f t="shared" si="5"/>
        <v>280026000</v>
      </c>
      <c r="K32" s="99">
        <f t="shared" si="5"/>
        <v>492838000</v>
      </c>
      <c r="L32" s="99">
        <f t="shared" si="5"/>
        <v>630216000</v>
      </c>
      <c r="M32" s="99">
        <f t="shared" si="5"/>
        <v>1403080000</v>
      </c>
      <c r="N32" s="99">
        <f t="shared" si="5"/>
        <v>145037000</v>
      </c>
      <c r="O32" s="99">
        <f t="shared" si="5"/>
        <v>410822000</v>
      </c>
      <c r="P32" s="99">
        <f t="shared" si="5"/>
        <v>392743000</v>
      </c>
      <c r="Q32" s="99">
        <f t="shared" si="5"/>
        <v>948602000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2827718000</v>
      </c>
      <c r="W32" s="99">
        <f t="shared" si="5"/>
        <v>5530552500</v>
      </c>
      <c r="X32" s="99">
        <f t="shared" si="5"/>
        <v>-2702834500</v>
      </c>
      <c r="Y32" s="100">
        <f>+IF(W32&lt;&gt;0,(X32/W32)*100,0)</f>
        <v>-48.870967231574056</v>
      </c>
      <c r="Z32" s="101">
        <f t="shared" si="5"/>
        <v>7374070000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13802083000</v>
      </c>
      <c r="C35" s="18">
        <v>0</v>
      </c>
      <c r="D35" s="58">
        <v>14860922137</v>
      </c>
      <c r="E35" s="59">
        <v>14106496577</v>
      </c>
      <c r="F35" s="59">
        <v>23545332000</v>
      </c>
      <c r="G35" s="59">
        <v>21120790000</v>
      </c>
      <c r="H35" s="59">
        <v>15789642000</v>
      </c>
      <c r="I35" s="59">
        <v>15789642000</v>
      </c>
      <c r="J35" s="59">
        <v>15135932000</v>
      </c>
      <c r="K35" s="59">
        <v>13917096000</v>
      </c>
      <c r="L35" s="59">
        <v>16329869000</v>
      </c>
      <c r="M35" s="59">
        <v>16329869000</v>
      </c>
      <c r="N35" s="59">
        <v>15430801000</v>
      </c>
      <c r="O35" s="59">
        <v>23501084000</v>
      </c>
      <c r="P35" s="59">
        <v>19658897000</v>
      </c>
      <c r="Q35" s="59">
        <v>19658897000</v>
      </c>
      <c r="R35" s="59">
        <v>0</v>
      </c>
      <c r="S35" s="59">
        <v>0</v>
      </c>
      <c r="T35" s="59">
        <v>0</v>
      </c>
      <c r="U35" s="59">
        <v>0</v>
      </c>
      <c r="V35" s="59">
        <v>19658897000</v>
      </c>
      <c r="W35" s="59">
        <v>10579872433</v>
      </c>
      <c r="X35" s="59">
        <v>9079024567</v>
      </c>
      <c r="Y35" s="60">
        <v>85.81</v>
      </c>
      <c r="Z35" s="61">
        <v>14106496577</v>
      </c>
    </row>
    <row r="36" spans="1:26" ht="13.5">
      <c r="A36" s="57" t="s">
        <v>53</v>
      </c>
      <c r="B36" s="18">
        <v>71610657000</v>
      </c>
      <c r="C36" s="18">
        <v>0</v>
      </c>
      <c r="D36" s="58">
        <v>76699365008</v>
      </c>
      <c r="E36" s="59">
        <v>74809233215</v>
      </c>
      <c r="F36" s="59">
        <v>69618311000</v>
      </c>
      <c r="G36" s="59">
        <v>69391326000</v>
      </c>
      <c r="H36" s="59">
        <v>69066229000</v>
      </c>
      <c r="I36" s="59">
        <v>69066229000</v>
      </c>
      <c r="J36" s="59">
        <v>69297564000</v>
      </c>
      <c r="K36" s="59">
        <v>70069507000</v>
      </c>
      <c r="L36" s="59">
        <v>69957815000</v>
      </c>
      <c r="M36" s="59">
        <v>69957815000</v>
      </c>
      <c r="N36" s="59">
        <v>70624730000</v>
      </c>
      <c r="O36" s="59">
        <v>70214979000</v>
      </c>
      <c r="P36" s="59">
        <v>70417008000</v>
      </c>
      <c r="Q36" s="59">
        <v>70417008000</v>
      </c>
      <c r="R36" s="59">
        <v>0</v>
      </c>
      <c r="S36" s="59">
        <v>0</v>
      </c>
      <c r="T36" s="59">
        <v>0</v>
      </c>
      <c r="U36" s="59">
        <v>0</v>
      </c>
      <c r="V36" s="59">
        <v>70417008000</v>
      </c>
      <c r="W36" s="59">
        <v>56106924911</v>
      </c>
      <c r="X36" s="59">
        <v>14310083089</v>
      </c>
      <c r="Y36" s="60">
        <v>25.51</v>
      </c>
      <c r="Z36" s="61">
        <v>74809233215</v>
      </c>
    </row>
    <row r="37" spans="1:26" ht="13.5">
      <c r="A37" s="57" t="s">
        <v>54</v>
      </c>
      <c r="B37" s="18">
        <v>17686087000</v>
      </c>
      <c r="C37" s="18">
        <v>0</v>
      </c>
      <c r="D37" s="58">
        <v>13882101366</v>
      </c>
      <c r="E37" s="59">
        <v>14822839509</v>
      </c>
      <c r="F37" s="59">
        <v>23774819000</v>
      </c>
      <c r="G37" s="59">
        <v>21746431000</v>
      </c>
      <c r="H37" s="59">
        <v>16327770000</v>
      </c>
      <c r="I37" s="59">
        <v>16327770000</v>
      </c>
      <c r="J37" s="59">
        <v>15881415000</v>
      </c>
      <c r="K37" s="59">
        <v>16158557000</v>
      </c>
      <c r="L37" s="59">
        <v>19570747000</v>
      </c>
      <c r="M37" s="59">
        <v>19570747000</v>
      </c>
      <c r="N37" s="59">
        <v>17899300000</v>
      </c>
      <c r="O37" s="59">
        <v>24518865000</v>
      </c>
      <c r="P37" s="59">
        <v>19691740000</v>
      </c>
      <c r="Q37" s="59">
        <v>19691740000</v>
      </c>
      <c r="R37" s="59">
        <v>0</v>
      </c>
      <c r="S37" s="59">
        <v>0</v>
      </c>
      <c r="T37" s="59">
        <v>0</v>
      </c>
      <c r="U37" s="59">
        <v>0</v>
      </c>
      <c r="V37" s="59">
        <v>19691740000</v>
      </c>
      <c r="W37" s="59">
        <v>11117129632</v>
      </c>
      <c r="X37" s="59">
        <v>8574610368</v>
      </c>
      <c r="Y37" s="60">
        <v>77.13</v>
      </c>
      <c r="Z37" s="61">
        <v>14822839509</v>
      </c>
    </row>
    <row r="38" spans="1:26" ht="13.5">
      <c r="A38" s="57" t="s">
        <v>55</v>
      </c>
      <c r="B38" s="18">
        <v>23555893000</v>
      </c>
      <c r="C38" s="18">
        <v>0</v>
      </c>
      <c r="D38" s="58">
        <v>26682100809</v>
      </c>
      <c r="E38" s="59">
        <v>26403380920</v>
      </c>
      <c r="F38" s="59">
        <v>22703176000</v>
      </c>
      <c r="G38" s="59">
        <v>22201314000</v>
      </c>
      <c r="H38" s="59">
        <v>22157483000</v>
      </c>
      <c r="I38" s="59">
        <v>22157483000</v>
      </c>
      <c r="J38" s="59">
        <v>22742947000</v>
      </c>
      <c r="K38" s="59">
        <v>22499558000</v>
      </c>
      <c r="L38" s="59">
        <v>21095211000</v>
      </c>
      <c r="M38" s="59">
        <v>21095211000</v>
      </c>
      <c r="N38" s="59">
        <v>21346939000</v>
      </c>
      <c r="O38" s="59">
        <v>22438723000</v>
      </c>
      <c r="P38" s="59">
        <v>22491471000</v>
      </c>
      <c r="Q38" s="59">
        <v>22491471000</v>
      </c>
      <c r="R38" s="59">
        <v>0</v>
      </c>
      <c r="S38" s="59">
        <v>0</v>
      </c>
      <c r="T38" s="59">
        <v>0</v>
      </c>
      <c r="U38" s="59">
        <v>0</v>
      </c>
      <c r="V38" s="59">
        <v>22491471000</v>
      </c>
      <c r="W38" s="59">
        <v>19802535690</v>
      </c>
      <c r="X38" s="59">
        <v>2688935310</v>
      </c>
      <c r="Y38" s="60">
        <v>13.58</v>
      </c>
      <c r="Z38" s="61">
        <v>26403380920</v>
      </c>
    </row>
    <row r="39" spans="1:26" ht="13.5">
      <c r="A39" s="57" t="s">
        <v>56</v>
      </c>
      <c r="B39" s="18">
        <v>44170760000</v>
      </c>
      <c r="C39" s="18">
        <v>0</v>
      </c>
      <c r="D39" s="58">
        <v>50996084970</v>
      </c>
      <c r="E39" s="59">
        <v>47689509363</v>
      </c>
      <c r="F39" s="59">
        <v>46685648000</v>
      </c>
      <c r="G39" s="59">
        <v>46564371000</v>
      </c>
      <c r="H39" s="59">
        <v>46370618000</v>
      </c>
      <c r="I39" s="59">
        <v>46370618000</v>
      </c>
      <c r="J39" s="59">
        <v>45809134000</v>
      </c>
      <c r="K39" s="59">
        <v>45328488000</v>
      </c>
      <c r="L39" s="59">
        <v>45621726000</v>
      </c>
      <c r="M39" s="59">
        <v>45621726000</v>
      </c>
      <c r="N39" s="59">
        <v>46809292000</v>
      </c>
      <c r="O39" s="59">
        <v>46758475000</v>
      </c>
      <c r="P39" s="59">
        <v>47892694000</v>
      </c>
      <c r="Q39" s="59">
        <v>47892694000</v>
      </c>
      <c r="R39" s="59">
        <v>0</v>
      </c>
      <c r="S39" s="59">
        <v>0</v>
      </c>
      <c r="T39" s="59">
        <v>0</v>
      </c>
      <c r="U39" s="59">
        <v>0</v>
      </c>
      <c r="V39" s="59">
        <v>47892694000</v>
      </c>
      <c r="W39" s="59">
        <v>35767132022</v>
      </c>
      <c r="X39" s="59">
        <v>12125561978</v>
      </c>
      <c r="Y39" s="60">
        <v>33.9</v>
      </c>
      <c r="Z39" s="61">
        <v>47689509363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-1098462000</v>
      </c>
      <c r="C42" s="18">
        <v>0</v>
      </c>
      <c r="D42" s="58">
        <v>8256835427</v>
      </c>
      <c r="E42" s="59">
        <v>8625757870</v>
      </c>
      <c r="F42" s="59">
        <v>307350745</v>
      </c>
      <c r="G42" s="59">
        <v>727659266</v>
      </c>
      <c r="H42" s="59">
        <v>-696693829</v>
      </c>
      <c r="I42" s="59">
        <v>338316182</v>
      </c>
      <c r="J42" s="59">
        <v>-271238363</v>
      </c>
      <c r="K42" s="59">
        <v>-131494741</v>
      </c>
      <c r="L42" s="59">
        <v>1306161106</v>
      </c>
      <c r="M42" s="59">
        <v>903428002</v>
      </c>
      <c r="N42" s="59">
        <v>156429286</v>
      </c>
      <c r="O42" s="59">
        <v>1009227884</v>
      </c>
      <c r="P42" s="59">
        <v>1079179747</v>
      </c>
      <c r="Q42" s="59">
        <v>2244836917</v>
      </c>
      <c r="R42" s="59">
        <v>0</v>
      </c>
      <c r="S42" s="59">
        <v>0</v>
      </c>
      <c r="T42" s="59">
        <v>0</v>
      </c>
      <c r="U42" s="59">
        <v>0</v>
      </c>
      <c r="V42" s="59">
        <v>3486581101</v>
      </c>
      <c r="W42" s="59">
        <v>4293030620</v>
      </c>
      <c r="X42" s="59">
        <v>-806449519</v>
      </c>
      <c r="Y42" s="60">
        <v>-18.79</v>
      </c>
      <c r="Z42" s="61">
        <v>8625757870</v>
      </c>
    </row>
    <row r="43" spans="1:26" ht="13.5">
      <c r="A43" s="57" t="s">
        <v>59</v>
      </c>
      <c r="B43" s="18">
        <v>418092000</v>
      </c>
      <c r="C43" s="18">
        <v>0</v>
      </c>
      <c r="D43" s="58">
        <v>-6081261548</v>
      </c>
      <c r="E43" s="59">
        <v>-6775597372</v>
      </c>
      <c r="F43" s="59">
        <v>349203107</v>
      </c>
      <c r="G43" s="59">
        <v>-281487313</v>
      </c>
      <c r="H43" s="59">
        <v>-334180066</v>
      </c>
      <c r="I43" s="59">
        <v>-266464272</v>
      </c>
      <c r="J43" s="59">
        <v>-429806154</v>
      </c>
      <c r="K43" s="59">
        <v>-420989725</v>
      </c>
      <c r="L43" s="59">
        <v>-1386052979</v>
      </c>
      <c r="M43" s="59">
        <v>-2236848858</v>
      </c>
      <c r="N43" s="59">
        <v>850790059</v>
      </c>
      <c r="O43" s="59">
        <v>-1117092624</v>
      </c>
      <c r="P43" s="59">
        <v>33020733</v>
      </c>
      <c r="Q43" s="59">
        <v>-233281832</v>
      </c>
      <c r="R43" s="59">
        <v>0</v>
      </c>
      <c r="S43" s="59">
        <v>0</v>
      </c>
      <c r="T43" s="59">
        <v>0</v>
      </c>
      <c r="U43" s="59">
        <v>0</v>
      </c>
      <c r="V43" s="59">
        <v>-2736594962</v>
      </c>
      <c r="W43" s="59">
        <v>-4030643584</v>
      </c>
      <c r="X43" s="59">
        <v>1294048622</v>
      </c>
      <c r="Y43" s="60">
        <v>-32.11</v>
      </c>
      <c r="Z43" s="61">
        <v>-6775597372</v>
      </c>
    </row>
    <row r="44" spans="1:26" ht="13.5">
      <c r="A44" s="57" t="s">
        <v>60</v>
      </c>
      <c r="B44" s="18">
        <v>-593484000</v>
      </c>
      <c r="C44" s="18">
        <v>0</v>
      </c>
      <c r="D44" s="58">
        <v>-264334236</v>
      </c>
      <c r="E44" s="59">
        <v>-264282126</v>
      </c>
      <c r="F44" s="59">
        <v>400000000</v>
      </c>
      <c r="G44" s="59">
        <v>1500000000</v>
      </c>
      <c r="H44" s="59">
        <v>-6618090</v>
      </c>
      <c r="I44" s="59">
        <v>1893381910</v>
      </c>
      <c r="J44" s="59">
        <v>0</v>
      </c>
      <c r="K44" s="59">
        <v>-80349407</v>
      </c>
      <c r="L44" s="59">
        <v>-164274461</v>
      </c>
      <c r="M44" s="59">
        <v>-244623868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1648758042</v>
      </c>
      <c r="W44" s="59">
        <v>-2447340417</v>
      </c>
      <c r="X44" s="59">
        <v>4096098459</v>
      </c>
      <c r="Y44" s="60">
        <v>-167.37</v>
      </c>
      <c r="Z44" s="61">
        <v>-264282126</v>
      </c>
    </row>
    <row r="45" spans="1:26" ht="13.5">
      <c r="A45" s="69" t="s">
        <v>61</v>
      </c>
      <c r="B45" s="21">
        <v>3095911000</v>
      </c>
      <c r="C45" s="21">
        <v>0</v>
      </c>
      <c r="D45" s="98">
        <v>5133405356</v>
      </c>
      <c r="E45" s="99">
        <v>4681789372</v>
      </c>
      <c r="F45" s="99">
        <v>7008800933</v>
      </c>
      <c r="G45" s="99">
        <v>8954972886</v>
      </c>
      <c r="H45" s="99">
        <v>7917480901</v>
      </c>
      <c r="I45" s="99">
        <v>7917480901</v>
      </c>
      <c r="J45" s="99">
        <v>7216436384</v>
      </c>
      <c r="K45" s="99">
        <v>6583602511</v>
      </c>
      <c r="L45" s="99">
        <v>6339436177</v>
      </c>
      <c r="M45" s="99">
        <v>6339436177</v>
      </c>
      <c r="N45" s="99">
        <v>7346655522</v>
      </c>
      <c r="O45" s="99">
        <v>7238790782</v>
      </c>
      <c r="P45" s="99">
        <v>8350991262</v>
      </c>
      <c r="Q45" s="99">
        <v>8350991262</v>
      </c>
      <c r="R45" s="99">
        <v>0</v>
      </c>
      <c r="S45" s="99">
        <v>0</v>
      </c>
      <c r="T45" s="99">
        <v>0</v>
      </c>
      <c r="U45" s="99">
        <v>0</v>
      </c>
      <c r="V45" s="99">
        <v>8350991262</v>
      </c>
      <c r="W45" s="99">
        <v>910957619</v>
      </c>
      <c r="X45" s="99">
        <v>7440033643</v>
      </c>
      <c r="Y45" s="100">
        <v>816.73</v>
      </c>
      <c r="Z45" s="101">
        <v>4681789372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1651942792</v>
      </c>
      <c r="C49" s="51">
        <v>0</v>
      </c>
      <c r="D49" s="128">
        <v>899222186</v>
      </c>
      <c r="E49" s="53">
        <v>694975386</v>
      </c>
      <c r="F49" s="53">
        <v>0</v>
      </c>
      <c r="G49" s="53">
        <v>0</v>
      </c>
      <c r="H49" s="53">
        <v>0</v>
      </c>
      <c r="I49" s="53">
        <v>672039836</v>
      </c>
      <c r="J49" s="53">
        <v>0</v>
      </c>
      <c r="K49" s="53">
        <v>0</v>
      </c>
      <c r="L49" s="53">
        <v>0</v>
      </c>
      <c r="M49" s="53">
        <v>541843356</v>
      </c>
      <c r="N49" s="53">
        <v>0</v>
      </c>
      <c r="O49" s="53">
        <v>0</v>
      </c>
      <c r="P49" s="53">
        <v>0</v>
      </c>
      <c r="Q49" s="53">
        <v>797148873</v>
      </c>
      <c r="R49" s="53">
        <v>0</v>
      </c>
      <c r="S49" s="53">
        <v>0</v>
      </c>
      <c r="T49" s="53">
        <v>0</v>
      </c>
      <c r="U49" s="53">
        <v>0</v>
      </c>
      <c r="V49" s="53">
        <v>2947523100</v>
      </c>
      <c r="W49" s="53">
        <v>10824462927</v>
      </c>
      <c r="X49" s="53">
        <v>19029158456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3525048253</v>
      </c>
      <c r="C51" s="51">
        <v>0</v>
      </c>
      <c r="D51" s="128">
        <v>34568294</v>
      </c>
      <c r="E51" s="53">
        <v>21841039</v>
      </c>
      <c r="F51" s="53">
        <v>0</v>
      </c>
      <c r="G51" s="53">
        <v>0</v>
      </c>
      <c r="H51" s="53">
        <v>0</v>
      </c>
      <c r="I51" s="53">
        <v>1937375</v>
      </c>
      <c r="J51" s="53">
        <v>0</v>
      </c>
      <c r="K51" s="53">
        <v>0</v>
      </c>
      <c r="L51" s="53">
        <v>0</v>
      </c>
      <c r="M51" s="53">
        <v>12354842</v>
      </c>
      <c r="N51" s="53">
        <v>0</v>
      </c>
      <c r="O51" s="53">
        <v>0</v>
      </c>
      <c r="P51" s="53">
        <v>0</v>
      </c>
      <c r="Q51" s="53">
        <v>4156398</v>
      </c>
      <c r="R51" s="53">
        <v>0</v>
      </c>
      <c r="S51" s="53">
        <v>0</v>
      </c>
      <c r="T51" s="53">
        <v>0</v>
      </c>
      <c r="U51" s="53">
        <v>0</v>
      </c>
      <c r="V51" s="53">
        <v>3466705</v>
      </c>
      <c r="W51" s="53">
        <v>21013789</v>
      </c>
      <c r="X51" s="53">
        <v>3624386695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91.32354273568983</v>
      </c>
      <c r="C58" s="5">
        <f>IF(C67=0,0,+(C76/C67)*100)</f>
        <v>0</v>
      </c>
      <c r="D58" s="6">
        <f aca="true" t="shared" si="6" ref="D58:Z58">IF(D67=0,0,+(D76/D67)*100)</f>
        <v>93.25593186467232</v>
      </c>
      <c r="E58" s="7">
        <f t="shared" si="6"/>
        <v>92.84324802508672</v>
      </c>
      <c r="F58" s="7">
        <f t="shared" si="6"/>
        <v>86.67782335977908</v>
      </c>
      <c r="G58" s="7">
        <f t="shared" si="6"/>
        <v>97.5141304171627</v>
      </c>
      <c r="H58" s="7">
        <f t="shared" si="6"/>
        <v>96.80860140219207</v>
      </c>
      <c r="I58" s="7">
        <f t="shared" si="6"/>
        <v>93.31754952870698</v>
      </c>
      <c r="J58" s="7">
        <f t="shared" si="6"/>
        <v>99.38868427691648</v>
      </c>
      <c r="K58" s="7">
        <f t="shared" si="6"/>
        <v>101.86746254565536</v>
      </c>
      <c r="L58" s="7">
        <f t="shared" si="6"/>
        <v>92.0709609796316</v>
      </c>
      <c r="M58" s="7">
        <f t="shared" si="6"/>
        <v>97.70350439318433</v>
      </c>
      <c r="N58" s="7">
        <f t="shared" si="6"/>
        <v>98.86424756946205</v>
      </c>
      <c r="O58" s="7">
        <f t="shared" si="6"/>
        <v>103.66584557175345</v>
      </c>
      <c r="P58" s="7">
        <f t="shared" si="6"/>
        <v>100.43803991713176</v>
      </c>
      <c r="Q58" s="7">
        <f t="shared" si="6"/>
        <v>100.94879076106031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97.14962063279559</v>
      </c>
      <c r="W58" s="7">
        <f t="shared" si="6"/>
        <v>87.73312398978159</v>
      </c>
      <c r="X58" s="7">
        <f t="shared" si="6"/>
        <v>0</v>
      </c>
      <c r="Y58" s="7">
        <f t="shared" si="6"/>
        <v>0</v>
      </c>
      <c r="Z58" s="8">
        <f t="shared" si="6"/>
        <v>92.84324802508672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96.65462897910247</v>
      </c>
      <c r="E59" s="10">
        <f t="shared" si="7"/>
        <v>96.62422495010559</v>
      </c>
      <c r="F59" s="10">
        <f t="shared" si="7"/>
        <v>93.3467596338424</v>
      </c>
      <c r="G59" s="10">
        <f t="shared" si="7"/>
        <v>86.4222803564428</v>
      </c>
      <c r="H59" s="10">
        <f t="shared" si="7"/>
        <v>86.19163184561084</v>
      </c>
      <c r="I59" s="10">
        <f t="shared" si="7"/>
        <v>88.82986826290488</v>
      </c>
      <c r="J59" s="10">
        <f t="shared" si="7"/>
        <v>90.68093020451187</v>
      </c>
      <c r="K59" s="10">
        <f t="shared" si="7"/>
        <v>88.50770062876637</v>
      </c>
      <c r="L59" s="10">
        <f t="shared" si="7"/>
        <v>89.46266939303025</v>
      </c>
      <c r="M59" s="10">
        <f t="shared" si="7"/>
        <v>89.54119194867812</v>
      </c>
      <c r="N59" s="10">
        <f t="shared" si="7"/>
        <v>91.30714420418434</v>
      </c>
      <c r="O59" s="10">
        <f t="shared" si="7"/>
        <v>94.6834414859053</v>
      </c>
      <c r="P59" s="10">
        <f t="shared" si="7"/>
        <v>102.73282485831696</v>
      </c>
      <c r="Q59" s="10">
        <f t="shared" si="7"/>
        <v>96.26493660515291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91.57451565857077</v>
      </c>
      <c r="W59" s="10">
        <f t="shared" si="7"/>
        <v>96.62422495010559</v>
      </c>
      <c r="X59" s="10">
        <f t="shared" si="7"/>
        <v>0</v>
      </c>
      <c r="Y59" s="10">
        <f t="shared" si="7"/>
        <v>0</v>
      </c>
      <c r="Z59" s="11">
        <f t="shared" si="7"/>
        <v>96.62422495010559</v>
      </c>
    </row>
    <row r="60" spans="1:26" ht="13.5">
      <c r="A60" s="37" t="s">
        <v>32</v>
      </c>
      <c r="B60" s="12">
        <f t="shared" si="7"/>
        <v>120.89810154656071</v>
      </c>
      <c r="C60" s="12">
        <f t="shared" si="7"/>
        <v>0</v>
      </c>
      <c r="D60" s="3">
        <f t="shared" si="7"/>
        <v>92.18931184848732</v>
      </c>
      <c r="E60" s="13">
        <f t="shared" si="7"/>
        <v>91.62587297915276</v>
      </c>
      <c r="F60" s="13">
        <f t="shared" si="7"/>
        <v>85.28074540469694</v>
      </c>
      <c r="G60" s="13">
        <f t="shared" si="7"/>
        <v>101.68074050175129</v>
      </c>
      <c r="H60" s="13">
        <f t="shared" si="7"/>
        <v>101.29834185123461</v>
      </c>
      <c r="I60" s="13">
        <f t="shared" si="7"/>
        <v>95.49275470454823</v>
      </c>
      <c r="J60" s="13">
        <f t="shared" si="7"/>
        <v>102.84191648729836</v>
      </c>
      <c r="K60" s="13">
        <f t="shared" si="7"/>
        <v>107.58899231377588</v>
      </c>
      <c r="L60" s="13">
        <f t="shared" si="7"/>
        <v>94.73034984934982</v>
      </c>
      <c r="M60" s="13">
        <f t="shared" si="7"/>
        <v>101.58906069996053</v>
      </c>
      <c r="N60" s="13">
        <f t="shared" si="7"/>
        <v>102.78904380821565</v>
      </c>
      <c r="O60" s="13">
        <f t="shared" si="7"/>
        <v>107.93787448282397</v>
      </c>
      <c r="P60" s="13">
        <f t="shared" si="7"/>
        <v>100.2000113088557</v>
      </c>
      <c r="Q60" s="13">
        <f t="shared" si="7"/>
        <v>103.59371492441902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99.95116126205646</v>
      </c>
      <c r="W60" s="13">
        <f t="shared" si="7"/>
        <v>84.47456046008341</v>
      </c>
      <c r="X60" s="13">
        <f t="shared" si="7"/>
        <v>0</v>
      </c>
      <c r="Y60" s="13">
        <f t="shared" si="7"/>
        <v>0</v>
      </c>
      <c r="Z60" s="14">
        <f t="shared" si="7"/>
        <v>91.62587297915276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96.75215052979257</v>
      </c>
      <c r="E61" s="13">
        <f t="shared" si="7"/>
        <v>96.06326221009684</v>
      </c>
      <c r="F61" s="13">
        <f t="shared" si="7"/>
        <v>90.70035074724055</v>
      </c>
      <c r="G61" s="13">
        <f t="shared" si="7"/>
        <v>110.77165918351797</v>
      </c>
      <c r="H61" s="13">
        <f t="shared" si="7"/>
        <v>117.91566726479385</v>
      </c>
      <c r="I61" s="13">
        <f t="shared" si="7"/>
        <v>105.05562756532794</v>
      </c>
      <c r="J61" s="13">
        <f t="shared" si="7"/>
        <v>119.04960837366299</v>
      </c>
      <c r="K61" s="13">
        <f t="shared" si="7"/>
        <v>119.71994533965034</v>
      </c>
      <c r="L61" s="13">
        <f t="shared" si="7"/>
        <v>110.82381414852239</v>
      </c>
      <c r="M61" s="13">
        <f t="shared" si="7"/>
        <v>116.53443350809387</v>
      </c>
      <c r="N61" s="13">
        <f t="shared" si="7"/>
        <v>117.25703297527217</v>
      </c>
      <c r="O61" s="13">
        <f t="shared" si="7"/>
        <v>122.58465074088558</v>
      </c>
      <c r="P61" s="13">
        <f t="shared" si="7"/>
        <v>106.98080848562364</v>
      </c>
      <c r="Q61" s="13">
        <f t="shared" si="7"/>
        <v>115.3381963911575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111.6103217025283</v>
      </c>
      <c r="W61" s="13">
        <f t="shared" si="7"/>
        <v>84.66592042993643</v>
      </c>
      <c r="X61" s="13">
        <f t="shared" si="7"/>
        <v>0</v>
      </c>
      <c r="Y61" s="13">
        <f t="shared" si="7"/>
        <v>0</v>
      </c>
      <c r="Z61" s="14">
        <f t="shared" si="7"/>
        <v>96.06326221009684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85.62416971691803</v>
      </c>
      <c r="E62" s="13">
        <f t="shared" si="7"/>
        <v>90.0958048520575</v>
      </c>
      <c r="F62" s="13">
        <f t="shared" si="7"/>
        <v>78.96682473547877</v>
      </c>
      <c r="G62" s="13">
        <f t="shared" si="7"/>
        <v>97.47192169010656</v>
      </c>
      <c r="H62" s="13">
        <f t="shared" si="7"/>
        <v>83.70066109027427</v>
      </c>
      <c r="I62" s="13">
        <f t="shared" si="7"/>
        <v>86.48975995267962</v>
      </c>
      <c r="J62" s="13">
        <f t="shared" si="7"/>
        <v>87.21550910949098</v>
      </c>
      <c r="K62" s="13">
        <f t="shared" si="7"/>
        <v>98.13058747219131</v>
      </c>
      <c r="L62" s="13">
        <f t="shared" si="7"/>
        <v>80.5808088745928</v>
      </c>
      <c r="M62" s="13">
        <f t="shared" si="7"/>
        <v>88.27362585733763</v>
      </c>
      <c r="N62" s="13">
        <f t="shared" si="7"/>
        <v>143.3883255232077</v>
      </c>
      <c r="O62" s="13">
        <f t="shared" si="7"/>
        <v>159.92691322807576</v>
      </c>
      <c r="P62" s="13">
        <f t="shared" si="7"/>
        <v>158.85018060581135</v>
      </c>
      <c r="Q62" s="13">
        <f t="shared" si="7"/>
        <v>153.44762658537974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102.16316645663746</v>
      </c>
      <c r="W62" s="13">
        <f t="shared" si="7"/>
        <v>82.29514459299158</v>
      </c>
      <c r="X62" s="13">
        <f t="shared" si="7"/>
        <v>0</v>
      </c>
      <c r="Y62" s="13">
        <f t="shared" si="7"/>
        <v>0</v>
      </c>
      <c r="Z62" s="14">
        <f t="shared" si="7"/>
        <v>90.0958048520575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85.63156662036904</v>
      </c>
      <c r="E63" s="13">
        <f t="shared" si="7"/>
        <v>77.4407680181681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84.49688071149382</v>
      </c>
      <c r="X63" s="13">
        <f t="shared" si="7"/>
        <v>0</v>
      </c>
      <c r="Y63" s="13">
        <f t="shared" si="7"/>
        <v>0</v>
      </c>
      <c r="Z63" s="14">
        <f t="shared" si="7"/>
        <v>77.4407680181681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97.19487653657603</v>
      </c>
      <c r="E64" s="13">
        <f t="shared" si="7"/>
        <v>90.71259052302331</v>
      </c>
      <c r="F64" s="13">
        <f t="shared" si="7"/>
        <v>86.98380739251888</v>
      </c>
      <c r="G64" s="13">
        <f t="shared" si="7"/>
        <v>63.93668463267817</v>
      </c>
      <c r="H64" s="13">
        <f t="shared" si="7"/>
        <v>84.3684327307775</v>
      </c>
      <c r="I64" s="13">
        <f t="shared" si="7"/>
        <v>78.47990500429599</v>
      </c>
      <c r="J64" s="13">
        <f t="shared" si="7"/>
        <v>97.2248824942988</v>
      </c>
      <c r="K64" s="13">
        <f t="shared" si="7"/>
        <v>99.42483161588657</v>
      </c>
      <c r="L64" s="13">
        <f t="shared" si="7"/>
        <v>86.59008451726714</v>
      </c>
      <c r="M64" s="13">
        <f t="shared" si="7"/>
        <v>94.3199751952083</v>
      </c>
      <c r="N64" s="13">
        <f t="shared" si="7"/>
        <v>96.91501207397107</v>
      </c>
      <c r="O64" s="13">
        <f t="shared" si="7"/>
        <v>87.42024985993521</v>
      </c>
      <c r="P64" s="13">
        <f t="shared" si="7"/>
        <v>88.41989520076339</v>
      </c>
      <c r="Q64" s="13">
        <f t="shared" si="7"/>
        <v>90.72841960343644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87.72584522704179</v>
      </c>
      <c r="W64" s="13">
        <f t="shared" si="7"/>
        <v>101.66995788745821</v>
      </c>
      <c r="X64" s="13">
        <f t="shared" si="7"/>
        <v>0</v>
      </c>
      <c r="Y64" s="13">
        <f t="shared" si="7"/>
        <v>0</v>
      </c>
      <c r="Z64" s="14">
        <f t="shared" si="7"/>
        <v>90.71259052302331</v>
      </c>
    </row>
    <row r="65" spans="1:26" ht="13.5">
      <c r="A65" s="38" t="s">
        <v>98</v>
      </c>
      <c r="B65" s="12">
        <f t="shared" si="7"/>
        <v>6390.393963399565</v>
      </c>
      <c r="C65" s="12">
        <f t="shared" si="7"/>
        <v>0</v>
      </c>
      <c r="D65" s="3">
        <f t="shared" si="7"/>
        <v>75.52040008013658</v>
      </c>
      <c r="E65" s="13">
        <f t="shared" si="7"/>
        <v>93.90175654418586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61.157522357129324</v>
      </c>
      <c r="X65" s="13">
        <f t="shared" si="7"/>
        <v>0</v>
      </c>
      <c r="Y65" s="13">
        <f t="shared" si="7"/>
        <v>0</v>
      </c>
      <c r="Z65" s="14">
        <f t="shared" si="7"/>
        <v>93.90175654418586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93.3131785183963</v>
      </c>
      <c r="E66" s="16">
        <f t="shared" si="7"/>
        <v>92.02098123580734</v>
      </c>
      <c r="F66" s="16">
        <f t="shared" si="7"/>
        <v>10.701017244207065</v>
      </c>
      <c r="G66" s="16">
        <f t="shared" si="7"/>
        <v>0.6718942482431798</v>
      </c>
      <c r="H66" s="16">
        <f t="shared" si="7"/>
        <v>0.22946617594964144</v>
      </c>
      <c r="I66" s="16">
        <f t="shared" si="7"/>
        <v>4.058750334910286</v>
      </c>
      <c r="J66" s="16">
        <f t="shared" si="7"/>
        <v>0</v>
      </c>
      <c r="K66" s="16">
        <f t="shared" si="7"/>
        <v>8.17662278037886</v>
      </c>
      <c r="L66" s="16">
        <f t="shared" si="7"/>
        <v>0</v>
      </c>
      <c r="M66" s="16">
        <f t="shared" si="7"/>
        <v>1.5642178811620115</v>
      </c>
      <c r="N66" s="16">
        <f t="shared" si="7"/>
        <v>3.4896107338555247</v>
      </c>
      <c r="O66" s="16">
        <f t="shared" si="7"/>
        <v>6.104013357013061</v>
      </c>
      <c r="P66" s="16">
        <f t="shared" si="7"/>
        <v>0</v>
      </c>
      <c r="Q66" s="16">
        <f t="shared" si="7"/>
        <v>3.32553868417078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2.970864431140933</v>
      </c>
      <c r="W66" s="16">
        <f t="shared" si="7"/>
        <v>161.12521020981526</v>
      </c>
      <c r="X66" s="16">
        <f t="shared" si="7"/>
        <v>0</v>
      </c>
      <c r="Y66" s="16">
        <f t="shared" si="7"/>
        <v>0</v>
      </c>
      <c r="Z66" s="17">
        <f t="shared" si="7"/>
        <v>92.02098123580734</v>
      </c>
    </row>
    <row r="67" spans="1:26" ht="13.5" hidden="1">
      <c r="A67" s="40" t="s">
        <v>100</v>
      </c>
      <c r="B67" s="23">
        <v>33218472577</v>
      </c>
      <c r="C67" s="23"/>
      <c r="D67" s="24">
        <v>37879674000</v>
      </c>
      <c r="E67" s="25">
        <v>37067577000</v>
      </c>
      <c r="F67" s="25">
        <v>3449160632</v>
      </c>
      <c r="G67" s="25">
        <v>3057929890</v>
      </c>
      <c r="H67" s="25">
        <v>2884125570</v>
      </c>
      <c r="I67" s="25">
        <v>9391216092</v>
      </c>
      <c r="J67" s="25">
        <v>2868905925</v>
      </c>
      <c r="K67" s="25">
        <v>2742937261</v>
      </c>
      <c r="L67" s="25">
        <v>2886102659</v>
      </c>
      <c r="M67" s="25">
        <v>8497945845</v>
      </c>
      <c r="N67" s="25">
        <v>2820902878</v>
      </c>
      <c r="O67" s="25">
        <v>2678242143</v>
      </c>
      <c r="P67" s="25">
        <v>2734477734</v>
      </c>
      <c r="Q67" s="25">
        <v>8233622755</v>
      </c>
      <c r="R67" s="25"/>
      <c r="S67" s="25"/>
      <c r="T67" s="25"/>
      <c r="U67" s="25"/>
      <c r="V67" s="25">
        <v>26122784692</v>
      </c>
      <c r="W67" s="25">
        <v>28177129019</v>
      </c>
      <c r="X67" s="25"/>
      <c r="Y67" s="24"/>
      <c r="Z67" s="26">
        <v>37067577000</v>
      </c>
    </row>
    <row r="68" spans="1:26" ht="13.5" hidden="1">
      <c r="A68" s="36" t="s">
        <v>31</v>
      </c>
      <c r="B68" s="18">
        <v>7912380549</v>
      </c>
      <c r="C68" s="18"/>
      <c r="D68" s="19">
        <v>9005517000</v>
      </c>
      <c r="E68" s="20">
        <v>9005517000</v>
      </c>
      <c r="F68" s="20">
        <v>797716392</v>
      </c>
      <c r="G68" s="20">
        <v>726647549</v>
      </c>
      <c r="H68" s="20">
        <v>702640000</v>
      </c>
      <c r="I68" s="20">
        <v>2227003941</v>
      </c>
      <c r="J68" s="20">
        <v>742228479</v>
      </c>
      <c r="K68" s="20">
        <v>762553186</v>
      </c>
      <c r="L68" s="20">
        <v>736783118</v>
      </c>
      <c r="M68" s="20">
        <v>2241564783</v>
      </c>
      <c r="N68" s="20">
        <v>754855315</v>
      </c>
      <c r="O68" s="20">
        <v>756451112</v>
      </c>
      <c r="P68" s="20">
        <v>763578388</v>
      </c>
      <c r="Q68" s="20">
        <v>2274884815</v>
      </c>
      <c r="R68" s="20"/>
      <c r="S68" s="20"/>
      <c r="T68" s="20"/>
      <c r="U68" s="20"/>
      <c r="V68" s="20">
        <v>6743453539</v>
      </c>
      <c r="W68" s="20">
        <v>6754137750</v>
      </c>
      <c r="X68" s="20"/>
      <c r="Y68" s="19"/>
      <c r="Z68" s="22">
        <v>9005517000</v>
      </c>
    </row>
    <row r="69" spans="1:26" ht="13.5" hidden="1">
      <c r="A69" s="37" t="s">
        <v>32</v>
      </c>
      <c r="B69" s="18">
        <v>25092441992</v>
      </c>
      <c r="C69" s="18"/>
      <c r="D69" s="19">
        <v>28704449000</v>
      </c>
      <c r="E69" s="20">
        <v>27777582000</v>
      </c>
      <c r="F69" s="20">
        <v>2629780907</v>
      </c>
      <c r="G69" s="20">
        <v>2314910717</v>
      </c>
      <c r="H69" s="20">
        <v>2158388484</v>
      </c>
      <c r="I69" s="20">
        <v>7103080108</v>
      </c>
      <c r="J69" s="20">
        <v>2118113156</v>
      </c>
      <c r="K69" s="20">
        <v>1968883520</v>
      </c>
      <c r="L69" s="20">
        <v>2109267633</v>
      </c>
      <c r="M69" s="20">
        <v>6196264309</v>
      </c>
      <c r="N69" s="20">
        <v>2041834977</v>
      </c>
      <c r="O69" s="20">
        <v>1907893912</v>
      </c>
      <c r="P69" s="20">
        <v>1958093781</v>
      </c>
      <c r="Q69" s="20">
        <v>5907822670</v>
      </c>
      <c r="R69" s="20"/>
      <c r="S69" s="20"/>
      <c r="T69" s="20"/>
      <c r="U69" s="20"/>
      <c r="V69" s="20">
        <v>19207167087</v>
      </c>
      <c r="W69" s="20">
        <v>21295706537</v>
      </c>
      <c r="X69" s="20"/>
      <c r="Y69" s="19"/>
      <c r="Z69" s="22">
        <v>27777582000</v>
      </c>
    </row>
    <row r="70" spans="1:26" ht="13.5" hidden="1">
      <c r="A70" s="38" t="s">
        <v>94</v>
      </c>
      <c r="B70" s="18">
        <v>14977608000</v>
      </c>
      <c r="C70" s="18"/>
      <c r="D70" s="19">
        <v>15905848000</v>
      </c>
      <c r="E70" s="20">
        <v>15462879000</v>
      </c>
      <c r="F70" s="20">
        <v>1584774264</v>
      </c>
      <c r="G70" s="20">
        <v>1338130566</v>
      </c>
      <c r="H70" s="20">
        <v>1174263609</v>
      </c>
      <c r="I70" s="20">
        <v>4097168439</v>
      </c>
      <c r="J70" s="20">
        <v>1082537000</v>
      </c>
      <c r="K70" s="20">
        <v>1013541998</v>
      </c>
      <c r="L70" s="20">
        <v>1042167146</v>
      </c>
      <c r="M70" s="20">
        <v>3138246144</v>
      </c>
      <c r="N70" s="20">
        <v>1025465926</v>
      </c>
      <c r="O70" s="20">
        <v>962915701</v>
      </c>
      <c r="P70" s="20">
        <v>1070361494</v>
      </c>
      <c r="Q70" s="20">
        <v>3058743121</v>
      </c>
      <c r="R70" s="20"/>
      <c r="S70" s="20"/>
      <c r="T70" s="20"/>
      <c r="U70" s="20"/>
      <c r="V70" s="20">
        <v>10294157704</v>
      </c>
      <c r="W70" s="20">
        <v>11929385997</v>
      </c>
      <c r="X70" s="20"/>
      <c r="Y70" s="19"/>
      <c r="Z70" s="22">
        <v>15462879000</v>
      </c>
    </row>
    <row r="71" spans="1:26" ht="13.5" hidden="1">
      <c r="A71" s="38" t="s">
        <v>95</v>
      </c>
      <c r="B71" s="18">
        <v>5118604000</v>
      </c>
      <c r="C71" s="18"/>
      <c r="D71" s="19">
        <v>6865008000</v>
      </c>
      <c r="E71" s="20">
        <v>6194947200</v>
      </c>
      <c r="F71" s="20">
        <v>874073965</v>
      </c>
      <c r="G71" s="20">
        <v>805109000</v>
      </c>
      <c r="H71" s="20">
        <v>812533206</v>
      </c>
      <c r="I71" s="20">
        <v>2491716171</v>
      </c>
      <c r="J71" s="20">
        <v>863989000</v>
      </c>
      <c r="K71" s="20">
        <v>796699379</v>
      </c>
      <c r="L71" s="20">
        <v>901988697</v>
      </c>
      <c r="M71" s="20">
        <v>2562677076</v>
      </c>
      <c r="N71" s="20">
        <v>541687830</v>
      </c>
      <c r="O71" s="20">
        <v>475240308</v>
      </c>
      <c r="P71" s="20">
        <v>438641201</v>
      </c>
      <c r="Q71" s="20">
        <v>1455569339</v>
      </c>
      <c r="R71" s="20"/>
      <c r="S71" s="20"/>
      <c r="T71" s="20"/>
      <c r="U71" s="20"/>
      <c r="V71" s="20">
        <v>6509962586</v>
      </c>
      <c r="W71" s="20">
        <v>5024008751</v>
      </c>
      <c r="X71" s="20"/>
      <c r="Y71" s="19"/>
      <c r="Z71" s="22">
        <v>6194947200</v>
      </c>
    </row>
    <row r="72" spans="1:26" ht="13.5" hidden="1">
      <c r="A72" s="38" t="s">
        <v>96</v>
      </c>
      <c r="B72" s="18">
        <v>3201736000</v>
      </c>
      <c r="C72" s="18"/>
      <c r="D72" s="19">
        <v>3890049000</v>
      </c>
      <c r="E72" s="20">
        <v>4129964800</v>
      </c>
      <c r="F72" s="20"/>
      <c r="G72" s="20"/>
      <c r="H72" s="20"/>
      <c r="I72" s="20"/>
      <c r="J72" s="20"/>
      <c r="K72" s="20"/>
      <c r="L72" s="20"/>
      <c r="M72" s="20"/>
      <c r="N72" s="20">
        <v>319764057</v>
      </c>
      <c r="O72" s="20">
        <v>300226465</v>
      </c>
      <c r="P72" s="20">
        <v>276871434</v>
      </c>
      <c r="Q72" s="20">
        <v>896861956</v>
      </c>
      <c r="R72" s="20"/>
      <c r="S72" s="20"/>
      <c r="T72" s="20"/>
      <c r="U72" s="20"/>
      <c r="V72" s="20">
        <v>896861956</v>
      </c>
      <c r="W72" s="20">
        <v>2846842792</v>
      </c>
      <c r="X72" s="20"/>
      <c r="Y72" s="19"/>
      <c r="Z72" s="22">
        <v>4129964800</v>
      </c>
    </row>
    <row r="73" spans="1:26" ht="13.5" hidden="1">
      <c r="A73" s="38" t="s">
        <v>97</v>
      </c>
      <c r="B73" s="18">
        <v>1319777000</v>
      </c>
      <c r="C73" s="18"/>
      <c r="D73" s="19">
        <v>1479507000</v>
      </c>
      <c r="E73" s="20">
        <v>1593103000</v>
      </c>
      <c r="F73" s="20">
        <v>132291850</v>
      </c>
      <c r="G73" s="20">
        <v>135749477</v>
      </c>
      <c r="H73" s="20">
        <v>144219000</v>
      </c>
      <c r="I73" s="20">
        <v>412260327</v>
      </c>
      <c r="J73" s="20">
        <v>139902148</v>
      </c>
      <c r="K73" s="20">
        <v>123796269</v>
      </c>
      <c r="L73" s="20">
        <v>134331130</v>
      </c>
      <c r="M73" s="20">
        <v>398029547</v>
      </c>
      <c r="N73" s="20">
        <v>123442817</v>
      </c>
      <c r="O73" s="20">
        <v>136028131</v>
      </c>
      <c r="P73" s="20">
        <v>135881715</v>
      </c>
      <c r="Q73" s="20">
        <v>395352663</v>
      </c>
      <c r="R73" s="20"/>
      <c r="S73" s="20"/>
      <c r="T73" s="20"/>
      <c r="U73" s="20"/>
      <c r="V73" s="20">
        <v>1205642537</v>
      </c>
      <c r="W73" s="20">
        <v>1073077000</v>
      </c>
      <c r="X73" s="20"/>
      <c r="Y73" s="19"/>
      <c r="Z73" s="22">
        <v>1593103000</v>
      </c>
    </row>
    <row r="74" spans="1:26" ht="13.5" hidden="1">
      <c r="A74" s="38" t="s">
        <v>98</v>
      </c>
      <c r="B74" s="18">
        <v>474716992</v>
      </c>
      <c r="C74" s="18"/>
      <c r="D74" s="19">
        <v>564037000</v>
      </c>
      <c r="E74" s="20">
        <v>396688000</v>
      </c>
      <c r="F74" s="20">
        <v>38640828</v>
      </c>
      <c r="G74" s="20">
        <v>35921674</v>
      </c>
      <c r="H74" s="20">
        <v>27372669</v>
      </c>
      <c r="I74" s="20">
        <v>101935171</v>
      </c>
      <c r="J74" s="20">
        <v>31685008</v>
      </c>
      <c r="K74" s="20">
        <v>34845874</v>
      </c>
      <c r="L74" s="20">
        <v>30780660</v>
      </c>
      <c r="M74" s="20">
        <v>97311542</v>
      </c>
      <c r="N74" s="20">
        <v>31474347</v>
      </c>
      <c r="O74" s="20">
        <v>33483307</v>
      </c>
      <c r="P74" s="20">
        <v>36337937</v>
      </c>
      <c r="Q74" s="20">
        <v>101295591</v>
      </c>
      <c r="R74" s="20"/>
      <c r="S74" s="20"/>
      <c r="T74" s="20"/>
      <c r="U74" s="20"/>
      <c r="V74" s="20">
        <v>300542304</v>
      </c>
      <c r="W74" s="20">
        <v>422391997</v>
      </c>
      <c r="X74" s="20"/>
      <c r="Y74" s="19"/>
      <c r="Z74" s="22">
        <v>396688000</v>
      </c>
    </row>
    <row r="75" spans="1:26" ht="13.5" hidden="1">
      <c r="A75" s="39" t="s">
        <v>99</v>
      </c>
      <c r="B75" s="27">
        <v>213650036</v>
      </c>
      <c r="C75" s="27"/>
      <c r="D75" s="28">
        <v>169708000</v>
      </c>
      <c r="E75" s="29">
        <v>284478000</v>
      </c>
      <c r="F75" s="29">
        <v>21663333</v>
      </c>
      <c r="G75" s="29">
        <v>16371624</v>
      </c>
      <c r="H75" s="29">
        <v>23097086</v>
      </c>
      <c r="I75" s="29">
        <v>61132043</v>
      </c>
      <c r="J75" s="29">
        <v>8564290</v>
      </c>
      <c r="K75" s="29">
        <v>11500555</v>
      </c>
      <c r="L75" s="29">
        <v>40051908</v>
      </c>
      <c r="M75" s="29">
        <v>60116753</v>
      </c>
      <c r="N75" s="29">
        <v>24212586</v>
      </c>
      <c r="O75" s="29">
        <v>13897119</v>
      </c>
      <c r="P75" s="29">
        <v>12805565</v>
      </c>
      <c r="Q75" s="29">
        <v>50915270</v>
      </c>
      <c r="R75" s="29"/>
      <c r="S75" s="29"/>
      <c r="T75" s="29"/>
      <c r="U75" s="29"/>
      <c r="V75" s="29">
        <v>172164066</v>
      </c>
      <c r="W75" s="29">
        <v>127284732</v>
      </c>
      <c r="X75" s="29"/>
      <c r="Y75" s="28"/>
      <c r="Z75" s="30">
        <v>284478000</v>
      </c>
    </row>
    <row r="76" spans="1:26" ht="13.5" hidden="1">
      <c r="A76" s="41" t="s">
        <v>101</v>
      </c>
      <c r="B76" s="31">
        <v>30336286000</v>
      </c>
      <c r="C76" s="31"/>
      <c r="D76" s="32">
        <v>35325042976</v>
      </c>
      <c r="E76" s="33">
        <v>34414742451</v>
      </c>
      <c r="F76" s="33">
        <v>2989657360</v>
      </c>
      <c r="G76" s="33">
        <v>2981913741</v>
      </c>
      <c r="H76" s="33">
        <v>2792081627</v>
      </c>
      <c r="I76" s="33">
        <v>8763652728</v>
      </c>
      <c r="J76" s="33">
        <v>2851367852</v>
      </c>
      <c r="K76" s="33">
        <v>2794160587</v>
      </c>
      <c r="L76" s="33">
        <v>2657262453</v>
      </c>
      <c r="M76" s="33">
        <v>8302790892</v>
      </c>
      <c r="N76" s="33">
        <v>2788864405</v>
      </c>
      <c r="O76" s="33">
        <v>2776422364</v>
      </c>
      <c r="P76" s="33">
        <v>2746455838</v>
      </c>
      <c r="Q76" s="33">
        <v>8311742607</v>
      </c>
      <c r="R76" s="33"/>
      <c r="S76" s="33"/>
      <c r="T76" s="33"/>
      <c r="U76" s="33"/>
      <c r="V76" s="33">
        <v>25378186227</v>
      </c>
      <c r="W76" s="33">
        <v>24720675539</v>
      </c>
      <c r="X76" s="33"/>
      <c r="Y76" s="32"/>
      <c r="Z76" s="34">
        <v>34414742451</v>
      </c>
    </row>
    <row r="77" spans="1:26" ht="13.5" hidden="1">
      <c r="A77" s="36" t="s">
        <v>31</v>
      </c>
      <c r="B77" s="18"/>
      <c r="C77" s="18"/>
      <c r="D77" s="19">
        <v>8704249044</v>
      </c>
      <c r="E77" s="20">
        <v>8701511004</v>
      </c>
      <c r="F77" s="20">
        <v>744642403</v>
      </c>
      <c r="G77" s="20">
        <v>627985382</v>
      </c>
      <c r="H77" s="20">
        <v>605616882</v>
      </c>
      <c r="I77" s="20">
        <v>1978244667</v>
      </c>
      <c r="J77" s="20">
        <v>673059689</v>
      </c>
      <c r="K77" s="20">
        <v>674918291</v>
      </c>
      <c r="L77" s="20">
        <v>659145845</v>
      </c>
      <c r="M77" s="20">
        <v>2007123825</v>
      </c>
      <c r="N77" s="20">
        <v>689236831</v>
      </c>
      <c r="O77" s="20">
        <v>716233946</v>
      </c>
      <c r="P77" s="20">
        <v>784445648</v>
      </c>
      <c r="Q77" s="20">
        <v>2189916425</v>
      </c>
      <c r="R77" s="20"/>
      <c r="S77" s="20"/>
      <c r="T77" s="20"/>
      <c r="U77" s="20"/>
      <c r="V77" s="20">
        <v>6175284917</v>
      </c>
      <c r="W77" s="20">
        <v>6526133253</v>
      </c>
      <c r="X77" s="20"/>
      <c r="Y77" s="19"/>
      <c r="Z77" s="22">
        <v>8701511004</v>
      </c>
    </row>
    <row r="78" spans="1:26" ht="13.5" hidden="1">
      <c r="A78" s="37" t="s">
        <v>32</v>
      </c>
      <c r="B78" s="18">
        <v>30336286000</v>
      </c>
      <c r="C78" s="18"/>
      <c r="D78" s="19">
        <v>26462434003</v>
      </c>
      <c r="E78" s="20">
        <v>25451452000</v>
      </c>
      <c r="F78" s="20">
        <v>2242696760</v>
      </c>
      <c r="G78" s="20">
        <v>2353818359</v>
      </c>
      <c r="H78" s="20">
        <v>2186411745</v>
      </c>
      <c r="I78" s="20">
        <v>6782926864</v>
      </c>
      <c r="J78" s="20">
        <v>2178308163</v>
      </c>
      <c r="K78" s="20">
        <v>2118301939</v>
      </c>
      <c r="L78" s="20">
        <v>1998116608</v>
      </c>
      <c r="M78" s="20">
        <v>6294726710</v>
      </c>
      <c r="N78" s="20">
        <v>2098782649</v>
      </c>
      <c r="O78" s="20">
        <v>2059340136</v>
      </c>
      <c r="P78" s="20">
        <v>1962010190</v>
      </c>
      <c r="Q78" s="20">
        <v>6120132975</v>
      </c>
      <c r="R78" s="20"/>
      <c r="S78" s="20"/>
      <c r="T78" s="20"/>
      <c r="U78" s="20"/>
      <c r="V78" s="20">
        <v>19197786549</v>
      </c>
      <c r="W78" s="20">
        <v>17989454494</v>
      </c>
      <c r="X78" s="20"/>
      <c r="Y78" s="19"/>
      <c r="Z78" s="22">
        <v>25451452000</v>
      </c>
    </row>
    <row r="79" spans="1:26" ht="13.5" hidden="1">
      <c r="A79" s="38" t="s">
        <v>94</v>
      </c>
      <c r="B79" s="18"/>
      <c r="C79" s="18"/>
      <c r="D79" s="19">
        <v>15389250000</v>
      </c>
      <c r="E79" s="20">
        <v>14854145999</v>
      </c>
      <c r="F79" s="20">
        <v>1437395816</v>
      </c>
      <c r="G79" s="20">
        <v>1482269430</v>
      </c>
      <c r="H79" s="20">
        <v>1384640770</v>
      </c>
      <c r="I79" s="20">
        <v>4304306016</v>
      </c>
      <c r="J79" s="20">
        <v>1288756059</v>
      </c>
      <c r="K79" s="20">
        <v>1213411926</v>
      </c>
      <c r="L79" s="20">
        <v>1154969381</v>
      </c>
      <c r="M79" s="20">
        <v>3657137366</v>
      </c>
      <c r="N79" s="20">
        <v>1202430919</v>
      </c>
      <c r="O79" s="20">
        <v>1180386849</v>
      </c>
      <c r="P79" s="20">
        <v>1145081380</v>
      </c>
      <c r="Q79" s="20">
        <v>3527899148</v>
      </c>
      <c r="R79" s="20"/>
      <c r="S79" s="20"/>
      <c r="T79" s="20"/>
      <c r="U79" s="20"/>
      <c r="V79" s="20">
        <v>11489342530</v>
      </c>
      <c r="W79" s="20">
        <v>10100124456</v>
      </c>
      <c r="X79" s="20"/>
      <c r="Y79" s="19"/>
      <c r="Z79" s="22">
        <v>14854145999</v>
      </c>
    </row>
    <row r="80" spans="1:26" ht="13.5" hidden="1">
      <c r="A80" s="38" t="s">
        <v>95</v>
      </c>
      <c r="B80" s="18"/>
      <c r="C80" s="18"/>
      <c r="D80" s="19">
        <v>5878106101</v>
      </c>
      <c r="E80" s="20">
        <v>5581387540</v>
      </c>
      <c r="F80" s="20">
        <v>690228456</v>
      </c>
      <c r="G80" s="20">
        <v>784755214</v>
      </c>
      <c r="H80" s="20">
        <v>680095665</v>
      </c>
      <c r="I80" s="20">
        <v>2155079335</v>
      </c>
      <c r="J80" s="20">
        <v>753532405</v>
      </c>
      <c r="K80" s="20">
        <v>781805781</v>
      </c>
      <c r="L80" s="20">
        <v>726829788</v>
      </c>
      <c r="M80" s="20">
        <v>2262167974</v>
      </c>
      <c r="N80" s="20">
        <v>776717109</v>
      </c>
      <c r="O80" s="20">
        <v>760037155</v>
      </c>
      <c r="P80" s="20">
        <v>696782340</v>
      </c>
      <c r="Q80" s="20">
        <v>2233536604</v>
      </c>
      <c r="R80" s="20"/>
      <c r="S80" s="20"/>
      <c r="T80" s="20"/>
      <c r="U80" s="20"/>
      <c r="V80" s="20">
        <v>6650783913</v>
      </c>
      <c r="W80" s="20">
        <v>4134515266</v>
      </c>
      <c r="X80" s="20"/>
      <c r="Y80" s="19"/>
      <c r="Z80" s="22">
        <v>5581387540</v>
      </c>
    </row>
    <row r="81" spans="1:26" ht="13.5" hidden="1">
      <c r="A81" s="38" t="s">
        <v>96</v>
      </c>
      <c r="B81" s="18"/>
      <c r="C81" s="18"/>
      <c r="D81" s="19">
        <v>3331109901</v>
      </c>
      <c r="E81" s="20">
        <v>3198276460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2405493358</v>
      </c>
      <c r="X81" s="20"/>
      <c r="Y81" s="19"/>
      <c r="Z81" s="22">
        <v>3198276460</v>
      </c>
    </row>
    <row r="82" spans="1:26" ht="13.5" hidden="1">
      <c r="A82" s="38" t="s">
        <v>97</v>
      </c>
      <c r="B82" s="18"/>
      <c r="C82" s="18"/>
      <c r="D82" s="19">
        <v>1438005002</v>
      </c>
      <c r="E82" s="20">
        <v>1445145001</v>
      </c>
      <c r="F82" s="20">
        <v>115072488</v>
      </c>
      <c r="G82" s="20">
        <v>86793715</v>
      </c>
      <c r="H82" s="20">
        <v>121675310</v>
      </c>
      <c r="I82" s="20">
        <v>323541513</v>
      </c>
      <c r="J82" s="20">
        <v>136019699</v>
      </c>
      <c r="K82" s="20">
        <v>123084232</v>
      </c>
      <c r="L82" s="20">
        <v>116317439</v>
      </c>
      <c r="M82" s="20">
        <v>375421370</v>
      </c>
      <c r="N82" s="20">
        <v>119634621</v>
      </c>
      <c r="O82" s="20">
        <v>118916132</v>
      </c>
      <c r="P82" s="20">
        <v>120146470</v>
      </c>
      <c r="Q82" s="20">
        <v>358697223</v>
      </c>
      <c r="R82" s="20"/>
      <c r="S82" s="20"/>
      <c r="T82" s="20"/>
      <c r="U82" s="20"/>
      <c r="V82" s="20">
        <v>1057660106</v>
      </c>
      <c r="W82" s="20">
        <v>1090996934</v>
      </c>
      <c r="X82" s="20"/>
      <c r="Y82" s="19"/>
      <c r="Z82" s="22">
        <v>1445145001</v>
      </c>
    </row>
    <row r="83" spans="1:26" ht="13.5" hidden="1">
      <c r="A83" s="38" t="s">
        <v>98</v>
      </c>
      <c r="B83" s="18">
        <v>30336286000</v>
      </c>
      <c r="C83" s="18"/>
      <c r="D83" s="19">
        <v>425962999</v>
      </c>
      <c r="E83" s="20">
        <v>372497000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258324480</v>
      </c>
      <c r="X83" s="20"/>
      <c r="Y83" s="19"/>
      <c r="Z83" s="22">
        <v>372497000</v>
      </c>
    </row>
    <row r="84" spans="1:26" ht="13.5" hidden="1">
      <c r="A84" s="39" t="s">
        <v>99</v>
      </c>
      <c r="B84" s="27"/>
      <c r="C84" s="27"/>
      <c r="D84" s="28">
        <v>158359929</v>
      </c>
      <c r="E84" s="29">
        <v>261779447</v>
      </c>
      <c r="F84" s="29">
        <v>2318197</v>
      </c>
      <c r="G84" s="29">
        <v>110000</v>
      </c>
      <c r="H84" s="29">
        <v>53000</v>
      </c>
      <c r="I84" s="29">
        <v>2481197</v>
      </c>
      <c r="J84" s="29"/>
      <c r="K84" s="29">
        <v>940357</v>
      </c>
      <c r="L84" s="29"/>
      <c r="M84" s="29">
        <v>940357</v>
      </c>
      <c r="N84" s="29">
        <v>844925</v>
      </c>
      <c r="O84" s="29">
        <v>848282</v>
      </c>
      <c r="P84" s="29"/>
      <c r="Q84" s="29">
        <v>1693207</v>
      </c>
      <c r="R84" s="29"/>
      <c r="S84" s="29"/>
      <c r="T84" s="29"/>
      <c r="U84" s="29"/>
      <c r="V84" s="29">
        <v>5114761</v>
      </c>
      <c r="W84" s="29">
        <v>205087792</v>
      </c>
      <c r="X84" s="29"/>
      <c r="Y84" s="28"/>
      <c r="Z84" s="30">
        <v>261779447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5912583707</v>
      </c>
      <c r="C5" s="18">
        <v>0</v>
      </c>
      <c r="D5" s="58">
        <v>6514409101</v>
      </c>
      <c r="E5" s="59">
        <v>6604409101</v>
      </c>
      <c r="F5" s="59">
        <v>528528232</v>
      </c>
      <c r="G5" s="59">
        <v>540759812</v>
      </c>
      <c r="H5" s="59">
        <v>475731525</v>
      </c>
      <c r="I5" s="59">
        <v>1545019569</v>
      </c>
      <c r="J5" s="59">
        <v>582878143</v>
      </c>
      <c r="K5" s="59">
        <v>574170651</v>
      </c>
      <c r="L5" s="59">
        <v>571772110</v>
      </c>
      <c r="M5" s="59">
        <v>1728820904</v>
      </c>
      <c r="N5" s="59">
        <v>540714690</v>
      </c>
      <c r="O5" s="59">
        <v>500114894</v>
      </c>
      <c r="P5" s="59">
        <v>607734590</v>
      </c>
      <c r="Q5" s="59">
        <v>1648564174</v>
      </c>
      <c r="R5" s="59">
        <v>0</v>
      </c>
      <c r="S5" s="59">
        <v>0</v>
      </c>
      <c r="T5" s="59">
        <v>0</v>
      </c>
      <c r="U5" s="59">
        <v>0</v>
      </c>
      <c r="V5" s="59">
        <v>4922404647</v>
      </c>
      <c r="W5" s="59">
        <v>4689356602</v>
      </c>
      <c r="X5" s="59">
        <v>233048045</v>
      </c>
      <c r="Y5" s="60">
        <v>4.97</v>
      </c>
      <c r="Z5" s="61">
        <v>6604409101</v>
      </c>
    </row>
    <row r="6" spans="1:26" ht="13.5">
      <c r="A6" s="57" t="s">
        <v>32</v>
      </c>
      <c r="B6" s="18">
        <v>16157118036</v>
      </c>
      <c r="C6" s="18">
        <v>0</v>
      </c>
      <c r="D6" s="58">
        <v>17566764850</v>
      </c>
      <c r="E6" s="59">
        <v>17432153933</v>
      </c>
      <c r="F6" s="59">
        <v>1503270531</v>
      </c>
      <c r="G6" s="59">
        <v>1702979157</v>
      </c>
      <c r="H6" s="59">
        <v>1380472318</v>
      </c>
      <c r="I6" s="59">
        <v>4586722006</v>
      </c>
      <c r="J6" s="59">
        <v>1692223318</v>
      </c>
      <c r="K6" s="59">
        <v>1148677413</v>
      </c>
      <c r="L6" s="59">
        <v>1154940792</v>
      </c>
      <c r="M6" s="59">
        <v>3995841523</v>
      </c>
      <c r="N6" s="59">
        <v>1315986513</v>
      </c>
      <c r="O6" s="59">
        <v>1345064665</v>
      </c>
      <c r="P6" s="59">
        <v>1500548521</v>
      </c>
      <c r="Q6" s="59">
        <v>4161599699</v>
      </c>
      <c r="R6" s="59">
        <v>0</v>
      </c>
      <c r="S6" s="59">
        <v>0</v>
      </c>
      <c r="T6" s="59">
        <v>0</v>
      </c>
      <c r="U6" s="59">
        <v>0</v>
      </c>
      <c r="V6" s="59">
        <v>12744163228</v>
      </c>
      <c r="W6" s="59">
        <v>13007395663</v>
      </c>
      <c r="X6" s="59">
        <v>-263232435</v>
      </c>
      <c r="Y6" s="60">
        <v>-2.02</v>
      </c>
      <c r="Z6" s="61">
        <v>17432153933</v>
      </c>
    </row>
    <row r="7" spans="1:26" ht="13.5">
      <c r="A7" s="57" t="s">
        <v>33</v>
      </c>
      <c r="B7" s="18">
        <v>105877361</v>
      </c>
      <c r="C7" s="18">
        <v>0</v>
      </c>
      <c r="D7" s="58">
        <v>79492589</v>
      </c>
      <c r="E7" s="59">
        <v>129468658</v>
      </c>
      <c r="F7" s="59">
        <v>433560</v>
      </c>
      <c r="G7" s="59">
        <v>18844972</v>
      </c>
      <c r="H7" s="59">
        <v>17741339</v>
      </c>
      <c r="I7" s="59">
        <v>37019871</v>
      </c>
      <c r="J7" s="59">
        <v>14622507</v>
      </c>
      <c r="K7" s="59">
        <v>20091393</v>
      </c>
      <c r="L7" s="59">
        <v>6750269</v>
      </c>
      <c r="M7" s="59">
        <v>41464169</v>
      </c>
      <c r="N7" s="59">
        <v>13294001</v>
      </c>
      <c r="O7" s="59">
        <v>8678608</v>
      </c>
      <c r="P7" s="59">
        <v>41777538</v>
      </c>
      <c r="Q7" s="59">
        <v>63750147</v>
      </c>
      <c r="R7" s="59">
        <v>0</v>
      </c>
      <c r="S7" s="59">
        <v>0</v>
      </c>
      <c r="T7" s="59">
        <v>0</v>
      </c>
      <c r="U7" s="59">
        <v>0</v>
      </c>
      <c r="V7" s="59">
        <v>142234187</v>
      </c>
      <c r="W7" s="59">
        <v>59700250</v>
      </c>
      <c r="X7" s="59">
        <v>82533937</v>
      </c>
      <c r="Y7" s="60">
        <v>138.25</v>
      </c>
      <c r="Z7" s="61">
        <v>129468658</v>
      </c>
    </row>
    <row r="8" spans="1:26" ht="13.5">
      <c r="A8" s="57" t="s">
        <v>34</v>
      </c>
      <c r="B8" s="18">
        <v>3813144804</v>
      </c>
      <c r="C8" s="18">
        <v>0</v>
      </c>
      <c r="D8" s="58">
        <v>4159531871</v>
      </c>
      <c r="E8" s="59">
        <v>4507256113</v>
      </c>
      <c r="F8" s="59">
        <v>890489051</v>
      </c>
      <c r="G8" s="59">
        <v>527999081</v>
      </c>
      <c r="H8" s="59">
        <v>24152926</v>
      </c>
      <c r="I8" s="59">
        <v>1442641058</v>
      </c>
      <c r="J8" s="59">
        <v>108145745</v>
      </c>
      <c r="K8" s="59">
        <v>65381883</v>
      </c>
      <c r="L8" s="59">
        <v>544935173</v>
      </c>
      <c r="M8" s="59">
        <v>718462801</v>
      </c>
      <c r="N8" s="59">
        <v>776190802</v>
      </c>
      <c r="O8" s="59">
        <v>17199317</v>
      </c>
      <c r="P8" s="59">
        <v>1121336013</v>
      </c>
      <c r="Q8" s="59">
        <v>1914726132</v>
      </c>
      <c r="R8" s="59">
        <v>0</v>
      </c>
      <c r="S8" s="59">
        <v>0</v>
      </c>
      <c r="T8" s="59">
        <v>0</v>
      </c>
      <c r="U8" s="59">
        <v>0</v>
      </c>
      <c r="V8" s="59">
        <v>4075829991</v>
      </c>
      <c r="W8" s="59">
        <v>4144531870</v>
      </c>
      <c r="X8" s="59">
        <v>-68701879</v>
      </c>
      <c r="Y8" s="60">
        <v>-1.66</v>
      </c>
      <c r="Z8" s="61">
        <v>4507256113</v>
      </c>
    </row>
    <row r="9" spans="1:26" ht="13.5">
      <c r="A9" s="57" t="s">
        <v>35</v>
      </c>
      <c r="B9" s="18">
        <v>2101895148</v>
      </c>
      <c r="C9" s="18">
        <v>0</v>
      </c>
      <c r="D9" s="58">
        <v>1905815072</v>
      </c>
      <c r="E9" s="59">
        <v>2036397313</v>
      </c>
      <c r="F9" s="59">
        <v>96852236</v>
      </c>
      <c r="G9" s="59">
        <v>100162602</v>
      </c>
      <c r="H9" s="59">
        <v>205546680</v>
      </c>
      <c r="I9" s="59">
        <v>402561518</v>
      </c>
      <c r="J9" s="59">
        <v>183677503</v>
      </c>
      <c r="K9" s="59">
        <v>151399271</v>
      </c>
      <c r="L9" s="59">
        <v>141523542</v>
      </c>
      <c r="M9" s="59">
        <v>476600316</v>
      </c>
      <c r="N9" s="59">
        <v>108406584</v>
      </c>
      <c r="O9" s="59">
        <v>191184287</v>
      </c>
      <c r="P9" s="59">
        <v>171912907</v>
      </c>
      <c r="Q9" s="59">
        <v>471503778</v>
      </c>
      <c r="R9" s="59">
        <v>0</v>
      </c>
      <c r="S9" s="59">
        <v>0</v>
      </c>
      <c r="T9" s="59">
        <v>0</v>
      </c>
      <c r="U9" s="59">
        <v>0</v>
      </c>
      <c r="V9" s="59">
        <v>1350665612</v>
      </c>
      <c r="W9" s="59">
        <v>1445735350</v>
      </c>
      <c r="X9" s="59">
        <v>-95069738</v>
      </c>
      <c r="Y9" s="60">
        <v>-6.58</v>
      </c>
      <c r="Z9" s="61">
        <v>2036397313</v>
      </c>
    </row>
    <row r="10" spans="1:26" ht="25.5">
      <c r="A10" s="62" t="s">
        <v>86</v>
      </c>
      <c r="B10" s="63">
        <f>SUM(B5:B9)</f>
        <v>28090619056</v>
      </c>
      <c r="C10" s="63">
        <f>SUM(C5:C9)</f>
        <v>0</v>
      </c>
      <c r="D10" s="64">
        <f aca="true" t="shared" si="0" ref="D10:Z10">SUM(D5:D9)</f>
        <v>30226013483</v>
      </c>
      <c r="E10" s="65">
        <f t="shared" si="0"/>
        <v>30709685118</v>
      </c>
      <c r="F10" s="65">
        <f t="shared" si="0"/>
        <v>3019573610</v>
      </c>
      <c r="G10" s="65">
        <f t="shared" si="0"/>
        <v>2890745624</v>
      </c>
      <c r="H10" s="65">
        <f t="shared" si="0"/>
        <v>2103644788</v>
      </c>
      <c r="I10" s="65">
        <f t="shared" si="0"/>
        <v>8013964022</v>
      </c>
      <c r="J10" s="65">
        <f t="shared" si="0"/>
        <v>2581547216</v>
      </c>
      <c r="K10" s="65">
        <f t="shared" si="0"/>
        <v>1959720611</v>
      </c>
      <c r="L10" s="65">
        <f t="shared" si="0"/>
        <v>2419921886</v>
      </c>
      <c r="M10" s="65">
        <f t="shared" si="0"/>
        <v>6961189713</v>
      </c>
      <c r="N10" s="65">
        <f t="shared" si="0"/>
        <v>2754592590</v>
      </c>
      <c r="O10" s="65">
        <f t="shared" si="0"/>
        <v>2062241771</v>
      </c>
      <c r="P10" s="65">
        <f t="shared" si="0"/>
        <v>3443309569</v>
      </c>
      <c r="Q10" s="65">
        <f t="shared" si="0"/>
        <v>8260143930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23235297665</v>
      </c>
      <c r="W10" s="65">
        <f t="shared" si="0"/>
        <v>23346719735</v>
      </c>
      <c r="X10" s="65">
        <f t="shared" si="0"/>
        <v>-111422070</v>
      </c>
      <c r="Y10" s="66">
        <f>+IF(W10&lt;&gt;0,(X10/W10)*100,0)</f>
        <v>-0.477249357788635</v>
      </c>
      <c r="Z10" s="67">
        <f t="shared" si="0"/>
        <v>30709685118</v>
      </c>
    </row>
    <row r="11" spans="1:26" ht="13.5">
      <c r="A11" s="57" t="s">
        <v>36</v>
      </c>
      <c r="B11" s="18">
        <v>8035152134</v>
      </c>
      <c r="C11" s="18">
        <v>0</v>
      </c>
      <c r="D11" s="58">
        <v>8778735998</v>
      </c>
      <c r="E11" s="59">
        <v>8667973521</v>
      </c>
      <c r="F11" s="59">
        <v>681846042</v>
      </c>
      <c r="G11" s="59">
        <v>607563769</v>
      </c>
      <c r="H11" s="59">
        <v>823156168</v>
      </c>
      <c r="I11" s="59">
        <v>2112565979</v>
      </c>
      <c r="J11" s="59">
        <v>659889472</v>
      </c>
      <c r="K11" s="59">
        <v>683149971</v>
      </c>
      <c r="L11" s="59">
        <v>686471752</v>
      </c>
      <c r="M11" s="59">
        <v>2029511195</v>
      </c>
      <c r="N11" s="59">
        <v>689483945</v>
      </c>
      <c r="O11" s="59">
        <v>677719761</v>
      </c>
      <c r="P11" s="59">
        <v>682725375</v>
      </c>
      <c r="Q11" s="59">
        <v>2049929081</v>
      </c>
      <c r="R11" s="59">
        <v>0</v>
      </c>
      <c r="S11" s="59">
        <v>0</v>
      </c>
      <c r="T11" s="59">
        <v>0</v>
      </c>
      <c r="U11" s="59">
        <v>0</v>
      </c>
      <c r="V11" s="59">
        <v>6192006255</v>
      </c>
      <c r="W11" s="59">
        <v>6690606400</v>
      </c>
      <c r="X11" s="59">
        <v>-498600145</v>
      </c>
      <c r="Y11" s="60">
        <v>-7.45</v>
      </c>
      <c r="Z11" s="61">
        <v>8667973521</v>
      </c>
    </row>
    <row r="12" spans="1:26" ht="13.5">
      <c r="A12" s="57" t="s">
        <v>37</v>
      </c>
      <c r="B12" s="18">
        <v>118003200</v>
      </c>
      <c r="C12" s="18">
        <v>0</v>
      </c>
      <c r="D12" s="58">
        <v>125280507</v>
      </c>
      <c r="E12" s="59">
        <v>125280507</v>
      </c>
      <c r="F12" s="59">
        <v>9794953</v>
      </c>
      <c r="G12" s="59">
        <v>10277239</v>
      </c>
      <c r="H12" s="59">
        <v>10029457</v>
      </c>
      <c r="I12" s="59">
        <v>30101649</v>
      </c>
      <c r="J12" s="59">
        <v>10194447</v>
      </c>
      <c r="K12" s="59">
        <v>9796570</v>
      </c>
      <c r="L12" s="59">
        <v>10511228</v>
      </c>
      <c r="M12" s="59">
        <v>30502245</v>
      </c>
      <c r="N12" s="59">
        <v>9907915</v>
      </c>
      <c r="O12" s="59">
        <v>14375456</v>
      </c>
      <c r="P12" s="59">
        <v>10629496</v>
      </c>
      <c r="Q12" s="59">
        <v>34912867</v>
      </c>
      <c r="R12" s="59">
        <v>0</v>
      </c>
      <c r="S12" s="59">
        <v>0</v>
      </c>
      <c r="T12" s="59">
        <v>0</v>
      </c>
      <c r="U12" s="59">
        <v>0</v>
      </c>
      <c r="V12" s="59">
        <v>95516761</v>
      </c>
      <c r="W12" s="59">
        <v>94734241</v>
      </c>
      <c r="X12" s="59">
        <v>782520</v>
      </c>
      <c r="Y12" s="60">
        <v>0.83</v>
      </c>
      <c r="Z12" s="61">
        <v>125280507</v>
      </c>
    </row>
    <row r="13" spans="1:26" ht="13.5">
      <c r="A13" s="57" t="s">
        <v>87</v>
      </c>
      <c r="B13" s="18">
        <v>1546230626</v>
      </c>
      <c r="C13" s="18">
        <v>0</v>
      </c>
      <c r="D13" s="58">
        <v>1961301772</v>
      </c>
      <c r="E13" s="59">
        <v>1865215102</v>
      </c>
      <c r="F13" s="59">
        <v>117392548</v>
      </c>
      <c r="G13" s="59">
        <v>116987252</v>
      </c>
      <c r="H13" s="59">
        <v>116505159</v>
      </c>
      <c r="I13" s="59">
        <v>350884959</v>
      </c>
      <c r="J13" s="59">
        <v>130861461</v>
      </c>
      <c r="K13" s="59">
        <v>111684467</v>
      </c>
      <c r="L13" s="59">
        <v>138709256</v>
      </c>
      <c r="M13" s="59">
        <v>381255184</v>
      </c>
      <c r="N13" s="59">
        <v>106280701</v>
      </c>
      <c r="O13" s="59">
        <v>120856372</v>
      </c>
      <c r="P13" s="59">
        <v>115474272</v>
      </c>
      <c r="Q13" s="59">
        <v>342611345</v>
      </c>
      <c r="R13" s="59">
        <v>0</v>
      </c>
      <c r="S13" s="59">
        <v>0</v>
      </c>
      <c r="T13" s="59">
        <v>0</v>
      </c>
      <c r="U13" s="59">
        <v>0</v>
      </c>
      <c r="V13" s="59">
        <v>1074751488</v>
      </c>
      <c r="W13" s="59">
        <v>1477708683</v>
      </c>
      <c r="X13" s="59">
        <v>-402957195</v>
      </c>
      <c r="Y13" s="60">
        <v>-27.27</v>
      </c>
      <c r="Z13" s="61">
        <v>1865215102</v>
      </c>
    </row>
    <row r="14" spans="1:26" ht="13.5">
      <c r="A14" s="57" t="s">
        <v>38</v>
      </c>
      <c r="B14" s="18">
        <v>1298114536</v>
      </c>
      <c r="C14" s="18">
        <v>0</v>
      </c>
      <c r="D14" s="58">
        <v>1417356526</v>
      </c>
      <c r="E14" s="59">
        <v>1455723182</v>
      </c>
      <c r="F14" s="59">
        <v>23304</v>
      </c>
      <c r="G14" s="59">
        <v>31588</v>
      </c>
      <c r="H14" s="59">
        <v>122328458</v>
      </c>
      <c r="I14" s="59">
        <v>122383350</v>
      </c>
      <c r="J14" s="59">
        <v>104175320</v>
      </c>
      <c r="K14" s="59">
        <v>445295855</v>
      </c>
      <c r="L14" s="59">
        <v>334832546</v>
      </c>
      <c r="M14" s="59">
        <v>884303721</v>
      </c>
      <c r="N14" s="59">
        <v>73169382</v>
      </c>
      <c r="O14" s="59">
        <v>2935905</v>
      </c>
      <c r="P14" s="59">
        <v>144652836</v>
      </c>
      <c r="Q14" s="59">
        <v>220758123</v>
      </c>
      <c r="R14" s="59">
        <v>0</v>
      </c>
      <c r="S14" s="59">
        <v>0</v>
      </c>
      <c r="T14" s="59">
        <v>0</v>
      </c>
      <c r="U14" s="59">
        <v>0</v>
      </c>
      <c r="V14" s="59">
        <v>1227445194</v>
      </c>
      <c r="W14" s="59">
        <v>1067647130</v>
      </c>
      <c r="X14" s="59">
        <v>159798064</v>
      </c>
      <c r="Y14" s="60">
        <v>14.97</v>
      </c>
      <c r="Z14" s="61">
        <v>1455723182</v>
      </c>
    </row>
    <row r="15" spans="1:26" ht="13.5">
      <c r="A15" s="57" t="s">
        <v>39</v>
      </c>
      <c r="B15" s="18">
        <v>9637265881</v>
      </c>
      <c r="C15" s="18">
        <v>0</v>
      </c>
      <c r="D15" s="58">
        <v>10724386889</v>
      </c>
      <c r="E15" s="59">
        <v>10693413983</v>
      </c>
      <c r="F15" s="59">
        <v>7424613</v>
      </c>
      <c r="G15" s="59">
        <v>1145429859</v>
      </c>
      <c r="H15" s="59">
        <v>1182050969</v>
      </c>
      <c r="I15" s="59">
        <v>2334905441</v>
      </c>
      <c r="J15" s="59">
        <v>1755600178</v>
      </c>
      <c r="K15" s="59">
        <v>761899745</v>
      </c>
      <c r="L15" s="59">
        <v>763285492</v>
      </c>
      <c r="M15" s="59">
        <v>3280785415</v>
      </c>
      <c r="N15" s="59">
        <v>696533061</v>
      </c>
      <c r="O15" s="59">
        <v>742477002</v>
      </c>
      <c r="P15" s="59">
        <v>516658842</v>
      </c>
      <c r="Q15" s="59">
        <v>1955668905</v>
      </c>
      <c r="R15" s="59">
        <v>0</v>
      </c>
      <c r="S15" s="59">
        <v>0</v>
      </c>
      <c r="T15" s="59">
        <v>0</v>
      </c>
      <c r="U15" s="59">
        <v>0</v>
      </c>
      <c r="V15" s="59">
        <v>7571359761</v>
      </c>
      <c r="W15" s="59">
        <v>8430774054</v>
      </c>
      <c r="X15" s="59">
        <v>-859414293</v>
      </c>
      <c r="Y15" s="60">
        <v>-10.19</v>
      </c>
      <c r="Z15" s="61">
        <v>10693413983</v>
      </c>
    </row>
    <row r="16" spans="1:26" ht="13.5">
      <c r="A16" s="68" t="s">
        <v>40</v>
      </c>
      <c r="B16" s="18">
        <v>0</v>
      </c>
      <c r="C16" s="18">
        <v>0</v>
      </c>
      <c r="D16" s="58">
        <v>49980235</v>
      </c>
      <c r="E16" s="59">
        <v>50061522</v>
      </c>
      <c r="F16" s="59">
        <v>1469657</v>
      </c>
      <c r="G16" s="59">
        <v>1953734</v>
      </c>
      <c r="H16" s="59">
        <v>14733020</v>
      </c>
      <c r="I16" s="59">
        <v>18156411</v>
      </c>
      <c r="J16" s="59">
        <v>16498788</v>
      </c>
      <c r="K16" s="59">
        <v>11907964</v>
      </c>
      <c r="L16" s="59">
        <v>2026472</v>
      </c>
      <c r="M16" s="59">
        <v>30433224</v>
      </c>
      <c r="N16" s="59">
        <v>17097754</v>
      </c>
      <c r="O16" s="59">
        <v>4478179</v>
      </c>
      <c r="P16" s="59">
        <v>12658064</v>
      </c>
      <c r="Q16" s="59">
        <v>34233997</v>
      </c>
      <c r="R16" s="59">
        <v>0</v>
      </c>
      <c r="S16" s="59">
        <v>0</v>
      </c>
      <c r="T16" s="59">
        <v>0</v>
      </c>
      <c r="U16" s="59">
        <v>0</v>
      </c>
      <c r="V16" s="59">
        <v>82823632</v>
      </c>
      <c r="W16" s="59">
        <v>37503635</v>
      </c>
      <c r="X16" s="59">
        <v>45319997</v>
      </c>
      <c r="Y16" s="60">
        <v>120.84</v>
      </c>
      <c r="Z16" s="61">
        <v>50061522</v>
      </c>
    </row>
    <row r="17" spans="1:26" ht="13.5">
      <c r="A17" s="57" t="s">
        <v>41</v>
      </c>
      <c r="B17" s="18">
        <v>6725784342</v>
      </c>
      <c r="C17" s="18">
        <v>0</v>
      </c>
      <c r="D17" s="58">
        <v>6937787422</v>
      </c>
      <c r="E17" s="59">
        <v>7816736453</v>
      </c>
      <c r="F17" s="59">
        <v>255478172</v>
      </c>
      <c r="G17" s="59">
        <v>626325656</v>
      </c>
      <c r="H17" s="59">
        <v>491158005</v>
      </c>
      <c r="I17" s="59">
        <v>1372961833</v>
      </c>
      <c r="J17" s="59">
        <v>656037104</v>
      </c>
      <c r="K17" s="59">
        <v>581699776</v>
      </c>
      <c r="L17" s="59">
        <v>496896774</v>
      </c>
      <c r="M17" s="59">
        <v>1734633654</v>
      </c>
      <c r="N17" s="59">
        <v>590528176</v>
      </c>
      <c r="O17" s="59">
        <v>465672554</v>
      </c>
      <c r="P17" s="59">
        <v>526394421</v>
      </c>
      <c r="Q17" s="59">
        <v>1582595151</v>
      </c>
      <c r="R17" s="59">
        <v>0</v>
      </c>
      <c r="S17" s="59">
        <v>0</v>
      </c>
      <c r="T17" s="59">
        <v>0</v>
      </c>
      <c r="U17" s="59">
        <v>0</v>
      </c>
      <c r="V17" s="59">
        <v>4690190638</v>
      </c>
      <c r="W17" s="59">
        <v>5467145217</v>
      </c>
      <c r="X17" s="59">
        <v>-776954579</v>
      </c>
      <c r="Y17" s="60">
        <v>-14.21</v>
      </c>
      <c r="Z17" s="61">
        <v>7816736453</v>
      </c>
    </row>
    <row r="18" spans="1:26" ht="13.5">
      <c r="A18" s="69" t="s">
        <v>42</v>
      </c>
      <c r="B18" s="70">
        <f>SUM(B11:B17)</f>
        <v>27360550719</v>
      </c>
      <c r="C18" s="70">
        <f>SUM(C11:C17)</f>
        <v>0</v>
      </c>
      <c r="D18" s="71">
        <f aca="true" t="shared" si="1" ref="D18:Z18">SUM(D11:D17)</f>
        <v>29994829349</v>
      </c>
      <c r="E18" s="72">
        <f t="shared" si="1"/>
        <v>30674404270</v>
      </c>
      <c r="F18" s="72">
        <f t="shared" si="1"/>
        <v>1073429289</v>
      </c>
      <c r="G18" s="72">
        <f t="shared" si="1"/>
        <v>2508569097</v>
      </c>
      <c r="H18" s="72">
        <f t="shared" si="1"/>
        <v>2759961236</v>
      </c>
      <c r="I18" s="72">
        <f t="shared" si="1"/>
        <v>6341959622</v>
      </c>
      <c r="J18" s="72">
        <f t="shared" si="1"/>
        <v>3333256770</v>
      </c>
      <c r="K18" s="72">
        <f t="shared" si="1"/>
        <v>2605434348</v>
      </c>
      <c r="L18" s="72">
        <f t="shared" si="1"/>
        <v>2432733520</v>
      </c>
      <c r="M18" s="72">
        <f t="shared" si="1"/>
        <v>8371424638</v>
      </c>
      <c r="N18" s="72">
        <f t="shared" si="1"/>
        <v>2183000934</v>
      </c>
      <c r="O18" s="72">
        <f t="shared" si="1"/>
        <v>2028515229</v>
      </c>
      <c r="P18" s="72">
        <f t="shared" si="1"/>
        <v>2009193306</v>
      </c>
      <c r="Q18" s="72">
        <f t="shared" si="1"/>
        <v>6220709469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20934093729</v>
      </c>
      <c r="W18" s="72">
        <f t="shared" si="1"/>
        <v>23266119360</v>
      </c>
      <c r="X18" s="72">
        <f t="shared" si="1"/>
        <v>-2332025631</v>
      </c>
      <c r="Y18" s="66">
        <f>+IF(W18&lt;&gt;0,(X18/W18)*100,0)</f>
        <v>-10.023268577437575</v>
      </c>
      <c r="Z18" s="73">
        <f t="shared" si="1"/>
        <v>30674404270</v>
      </c>
    </row>
    <row r="19" spans="1:26" ht="13.5">
      <c r="A19" s="69" t="s">
        <v>43</v>
      </c>
      <c r="B19" s="74">
        <f>+B10-B18</f>
        <v>730068337</v>
      </c>
      <c r="C19" s="74">
        <f>+C10-C18</f>
        <v>0</v>
      </c>
      <c r="D19" s="75">
        <f aca="true" t="shared" si="2" ref="D19:Z19">+D10-D18</f>
        <v>231184134</v>
      </c>
      <c r="E19" s="76">
        <f t="shared" si="2"/>
        <v>35280848</v>
      </c>
      <c r="F19" s="76">
        <f t="shared" si="2"/>
        <v>1946144321</v>
      </c>
      <c r="G19" s="76">
        <f t="shared" si="2"/>
        <v>382176527</v>
      </c>
      <c r="H19" s="76">
        <f t="shared" si="2"/>
        <v>-656316448</v>
      </c>
      <c r="I19" s="76">
        <f t="shared" si="2"/>
        <v>1672004400</v>
      </c>
      <c r="J19" s="76">
        <f t="shared" si="2"/>
        <v>-751709554</v>
      </c>
      <c r="K19" s="76">
        <f t="shared" si="2"/>
        <v>-645713737</v>
      </c>
      <c r="L19" s="76">
        <f t="shared" si="2"/>
        <v>-12811634</v>
      </c>
      <c r="M19" s="76">
        <f t="shared" si="2"/>
        <v>-1410234925</v>
      </c>
      <c r="N19" s="76">
        <f t="shared" si="2"/>
        <v>571591656</v>
      </c>
      <c r="O19" s="76">
        <f t="shared" si="2"/>
        <v>33726542</v>
      </c>
      <c r="P19" s="76">
        <f t="shared" si="2"/>
        <v>1434116263</v>
      </c>
      <c r="Q19" s="76">
        <f t="shared" si="2"/>
        <v>2039434461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2301203936</v>
      </c>
      <c r="W19" s="76">
        <f>IF(E10=E18,0,W10-W18)</f>
        <v>80600375</v>
      </c>
      <c r="X19" s="76">
        <f t="shared" si="2"/>
        <v>2220603561</v>
      </c>
      <c r="Y19" s="77">
        <f>+IF(W19&lt;&gt;0,(X19/W19)*100,0)</f>
        <v>2755.07844845635</v>
      </c>
      <c r="Z19" s="78">
        <f t="shared" si="2"/>
        <v>35280848</v>
      </c>
    </row>
    <row r="20" spans="1:26" ht="13.5">
      <c r="A20" s="57" t="s">
        <v>44</v>
      </c>
      <c r="B20" s="18">
        <v>2310451675</v>
      </c>
      <c r="C20" s="18">
        <v>0</v>
      </c>
      <c r="D20" s="58">
        <v>2449910336</v>
      </c>
      <c r="E20" s="59">
        <v>2438525111</v>
      </c>
      <c r="F20" s="59">
        <v>7286083</v>
      </c>
      <c r="G20" s="59">
        <v>51089259</v>
      </c>
      <c r="H20" s="59">
        <v>54973089</v>
      </c>
      <c r="I20" s="59">
        <v>113348431</v>
      </c>
      <c r="J20" s="59">
        <v>143562323</v>
      </c>
      <c r="K20" s="59">
        <v>235593554</v>
      </c>
      <c r="L20" s="59">
        <v>302434252</v>
      </c>
      <c r="M20" s="59">
        <v>681590129</v>
      </c>
      <c r="N20" s="59">
        <v>126670828</v>
      </c>
      <c r="O20" s="59">
        <v>103658961</v>
      </c>
      <c r="P20" s="59">
        <v>208479225</v>
      </c>
      <c r="Q20" s="59">
        <v>438809014</v>
      </c>
      <c r="R20" s="59">
        <v>0</v>
      </c>
      <c r="S20" s="59">
        <v>0</v>
      </c>
      <c r="T20" s="59">
        <v>0</v>
      </c>
      <c r="U20" s="59">
        <v>0</v>
      </c>
      <c r="V20" s="59">
        <v>1233747574</v>
      </c>
      <c r="W20" s="59">
        <v>2053921991</v>
      </c>
      <c r="X20" s="59">
        <v>-820174417</v>
      </c>
      <c r="Y20" s="60">
        <v>-39.93</v>
      </c>
      <c r="Z20" s="61">
        <v>2438525111</v>
      </c>
    </row>
    <row r="21" spans="1:26" ht="13.5">
      <c r="A21" s="57" t="s">
        <v>88</v>
      </c>
      <c r="B21" s="79">
        <v>0</v>
      </c>
      <c r="C21" s="79">
        <v>0</v>
      </c>
      <c r="D21" s="80">
        <v>32815800</v>
      </c>
      <c r="E21" s="81">
        <v>0</v>
      </c>
      <c r="F21" s="81">
        <v>0</v>
      </c>
      <c r="G21" s="81">
        <v>0</v>
      </c>
      <c r="H21" s="81">
        <v>7170070</v>
      </c>
      <c r="I21" s="81">
        <v>7170070</v>
      </c>
      <c r="J21" s="81">
        <v>-3170474</v>
      </c>
      <c r="K21" s="81">
        <v>-3514517</v>
      </c>
      <c r="L21" s="81">
        <v>0</v>
      </c>
      <c r="M21" s="81">
        <v>-6684991</v>
      </c>
      <c r="N21" s="81">
        <v>-2471025</v>
      </c>
      <c r="O21" s="81">
        <v>-6966464</v>
      </c>
      <c r="P21" s="81">
        <v>-63284</v>
      </c>
      <c r="Q21" s="81">
        <v>-9500773</v>
      </c>
      <c r="R21" s="81">
        <v>0</v>
      </c>
      <c r="S21" s="81">
        <v>0</v>
      </c>
      <c r="T21" s="81">
        <v>0</v>
      </c>
      <c r="U21" s="81">
        <v>0</v>
      </c>
      <c r="V21" s="81">
        <v>-9015694</v>
      </c>
      <c r="W21" s="81">
        <v>29609850</v>
      </c>
      <c r="X21" s="81">
        <v>-38625544</v>
      </c>
      <c r="Y21" s="82">
        <v>-130.45</v>
      </c>
      <c r="Z21" s="83">
        <v>0</v>
      </c>
    </row>
    <row r="22" spans="1:26" ht="25.5">
      <c r="A22" s="84" t="s">
        <v>89</v>
      </c>
      <c r="B22" s="85">
        <f>SUM(B19:B21)</f>
        <v>3040520012</v>
      </c>
      <c r="C22" s="85">
        <f>SUM(C19:C21)</f>
        <v>0</v>
      </c>
      <c r="D22" s="86">
        <f aca="true" t="shared" si="3" ref="D22:Z22">SUM(D19:D21)</f>
        <v>2713910270</v>
      </c>
      <c r="E22" s="87">
        <f t="shared" si="3"/>
        <v>2473805959</v>
      </c>
      <c r="F22" s="87">
        <f t="shared" si="3"/>
        <v>1953430404</v>
      </c>
      <c r="G22" s="87">
        <f t="shared" si="3"/>
        <v>433265786</v>
      </c>
      <c r="H22" s="87">
        <f t="shared" si="3"/>
        <v>-594173289</v>
      </c>
      <c r="I22" s="87">
        <f t="shared" si="3"/>
        <v>1792522901</v>
      </c>
      <c r="J22" s="87">
        <f t="shared" si="3"/>
        <v>-611317705</v>
      </c>
      <c r="K22" s="87">
        <f t="shared" si="3"/>
        <v>-413634700</v>
      </c>
      <c r="L22" s="87">
        <f t="shared" si="3"/>
        <v>289622618</v>
      </c>
      <c r="M22" s="87">
        <f t="shared" si="3"/>
        <v>-735329787</v>
      </c>
      <c r="N22" s="87">
        <f t="shared" si="3"/>
        <v>695791459</v>
      </c>
      <c r="O22" s="87">
        <f t="shared" si="3"/>
        <v>130419039</v>
      </c>
      <c r="P22" s="87">
        <f t="shared" si="3"/>
        <v>1642532204</v>
      </c>
      <c r="Q22" s="87">
        <f t="shared" si="3"/>
        <v>2468742702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3525935816</v>
      </c>
      <c r="W22" s="87">
        <f t="shared" si="3"/>
        <v>2164132216</v>
      </c>
      <c r="X22" s="87">
        <f t="shared" si="3"/>
        <v>1361803600</v>
      </c>
      <c r="Y22" s="88">
        <f>+IF(W22&lt;&gt;0,(X22/W22)*100,0)</f>
        <v>62.926081407218426</v>
      </c>
      <c r="Z22" s="89">
        <f t="shared" si="3"/>
        <v>2473805959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3040520012</v>
      </c>
      <c r="C24" s="74">
        <f>SUM(C22:C23)</f>
        <v>0</v>
      </c>
      <c r="D24" s="75">
        <f aca="true" t="shared" si="4" ref="D24:Z24">SUM(D22:D23)</f>
        <v>2713910270</v>
      </c>
      <c r="E24" s="76">
        <f t="shared" si="4"/>
        <v>2473805959</v>
      </c>
      <c r="F24" s="76">
        <f t="shared" si="4"/>
        <v>1953430404</v>
      </c>
      <c r="G24" s="76">
        <f t="shared" si="4"/>
        <v>433265786</v>
      </c>
      <c r="H24" s="76">
        <f t="shared" si="4"/>
        <v>-594173289</v>
      </c>
      <c r="I24" s="76">
        <f t="shared" si="4"/>
        <v>1792522901</v>
      </c>
      <c r="J24" s="76">
        <f t="shared" si="4"/>
        <v>-611317705</v>
      </c>
      <c r="K24" s="76">
        <f t="shared" si="4"/>
        <v>-413634700</v>
      </c>
      <c r="L24" s="76">
        <f t="shared" si="4"/>
        <v>289622618</v>
      </c>
      <c r="M24" s="76">
        <f t="shared" si="4"/>
        <v>-735329787</v>
      </c>
      <c r="N24" s="76">
        <f t="shared" si="4"/>
        <v>695791459</v>
      </c>
      <c r="O24" s="76">
        <f t="shared" si="4"/>
        <v>130419039</v>
      </c>
      <c r="P24" s="76">
        <f t="shared" si="4"/>
        <v>1642532204</v>
      </c>
      <c r="Q24" s="76">
        <f t="shared" si="4"/>
        <v>2468742702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3525935816</v>
      </c>
      <c r="W24" s="76">
        <f t="shared" si="4"/>
        <v>2164132216</v>
      </c>
      <c r="X24" s="76">
        <f t="shared" si="4"/>
        <v>1361803600</v>
      </c>
      <c r="Y24" s="77">
        <f>+IF(W24&lt;&gt;0,(X24/W24)*100,0)</f>
        <v>62.926081407218426</v>
      </c>
      <c r="Z24" s="78">
        <f t="shared" si="4"/>
        <v>2473805959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3194634273</v>
      </c>
      <c r="C27" s="21">
        <v>0</v>
      </c>
      <c r="D27" s="98">
        <v>3860284040</v>
      </c>
      <c r="E27" s="99">
        <v>3723200044</v>
      </c>
      <c r="F27" s="99">
        <v>-443277</v>
      </c>
      <c r="G27" s="99">
        <v>61036541</v>
      </c>
      <c r="H27" s="99">
        <v>78006467</v>
      </c>
      <c r="I27" s="99">
        <v>138599731</v>
      </c>
      <c r="J27" s="99">
        <v>154339897</v>
      </c>
      <c r="K27" s="99">
        <v>254183050</v>
      </c>
      <c r="L27" s="99">
        <v>305942072</v>
      </c>
      <c r="M27" s="99">
        <v>714465019</v>
      </c>
      <c r="N27" s="99">
        <v>115541008</v>
      </c>
      <c r="O27" s="99">
        <v>153323574</v>
      </c>
      <c r="P27" s="99">
        <v>292185086</v>
      </c>
      <c r="Q27" s="99">
        <v>561049668</v>
      </c>
      <c r="R27" s="99">
        <v>0</v>
      </c>
      <c r="S27" s="99">
        <v>0</v>
      </c>
      <c r="T27" s="99">
        <v>0</v>
      </c>
      <c r="U27" s="99">
        <v>0</v>
      </c>
      <c r="V27" s="99">
        <v>1414114418</v>
      </c>
      <c r="W27" s="99">
        <v>2792400033</v>
      </c>
      <c r="X27" s="99">
        <v>-1378285615</v>
      </c>
      <c r="Y27" s="100">
        <v>-49.36</v>
      </c>
      <c r="Z27" s="101">
        <v>3723200044</v>
      </c>
    </row>
    <row r="28" spans="1:26" ht="13.5">
      <c r="A28" s="102" t="s">
        <v>44</v>
      </c>
      <c r="B28" s="18">
        <v>2316028252</v>
      </c>
      <c r="C28" s="18">
        <v>0</v>
      </c>
      <c r="D28" s="58">
        <v>2379284040</v>
      </c>
      <c r="E28" s="59">
        <v>2377576467</v>
      </c>
      <c r="F28" s="59">
        <v>-742455</v>
      </c>
      <c r="G28" s="59">
        <v>64198742</v>
      </c>
      <c r="H28" s="59">
        <v>62758008</v>
      </c>
      <c r="I28" s="59">
        <v>126214295</v>
      </c>
      <c r="J28" s="59">
        <v>120857104</v>
      </c>
      <c r="K28" s="59">
        <v>223371320</v>
      </c>
      <c r="L28" s="59">
        <v>277733999</v>
      </c>
      <c r="M28" s="59">
        <v>621962423</v>
      </c>
      <c r="N28" s="59">
        <v>81354898</v>
      </c>
      <c r="O28" s="59">
        <v>97078552</v>
      </c>
      <c r="P28" s="59">
        <v>206284474</v>
      </c>
      <c r="Q28" s="59">
        <v>384717924</v>
      </c>
      <c r="R28" s="59">
        <v>0</v>
      </c>
      <c r="S28" s="59">
        <v>0</v>
      </c>
      <c r="T28" s="59">
        <v>0</v>
      </c>
      <c r="U28" s="59">
        <v>0</v>
      </c>
      <c r="V28" s="59">
        <v>1132894642</v>
      </c>
      <c r="W28" s="59">
        <v>1783182350</v>
      </c>
      <c r="X28" s="59">
        <v>-650287708</v>
      </c>
      <c r="Y28" s="60">
        <v>-36.47</v>
      </c>
      <c r="Z28" s="61">
        <v>2377576467</v>
      </c>
    </row>
    <row r="29" spans="1:26" ht="13.5">
      <c r="A29" s="57" t="s">
        <v>91</v>
      </c>
      <c r="B29" s="18">
        <v>97925530</v>
      </c>
      <c r="C29" s="18">
        <v>0</v>
      </c>
      <c r="D29" s="58">
        <v>100000000</v>
      </c>
      <c r="E29" s="59">
        <v>90899825</v>
      </c>
      <c r="F29" s="59">
        <v>1737120</v>
      </c>
      <c r="G29" s="59">
        <v>3815557</v>
      </c>
      <c r="H29" s="59">
        <v>4084215</v>
      </c>
      <c r="I29" s="59">
        <v>9636892</v>
      </c>
      <c r="J29" s="59">
        <v>3968151</v>
      </c>
      <c r="K29" s="59">
        <v>4075558</v>
      </c>
      <c r="L29" s="59">
        <v>1448227</v>
      </c>
      <c r="M29" s="59">
        <v>9491936</v>
      </c>
      <c r="N29" s="59">
        <v>3760997</v>
      </c>
      <c r="O29" s="59">
        <v>3894719</v>
      </c>
      <c r="P29" s="59">
        <v>9568180</v>
      </c>
      <c r="Q29" s="59">
        <v>17223896</v>
      </c>
      <c r="R29" s="59">
        <v>0</v>
      </c>
      <c r="S29" s="59">
        <v>0</v>
      </c>
      <c r="T29" s="59">
        <v>0</v>
      </c>
      <c r="U29" s="59">
        <v>0</v>
      </c>
      <c r="V29" s="59">
        <v>36352724</v>
      </c>
      <c r="W29" s="59">
        <v>68174869</v>
      </c>
      <c r="X29" s="59">
        <v>-31822145</v>
      </c>
      <c r="Y29" s="60">
        <v>-46.68</v>
      </c>
      <c r="Z29" s="61">
        <v>90899825</v>
      </c>
    </row>
    <row r="30" spans="1:26" ht="13.5">
      <c r="A30" s="57" t="s">
        <v>48</v>
      </c>
      <c r="B30" s="18">
        <v>751761635</v>
      </c>
      <c r="C30" s="18">
        <v>0</v>
      </c>
      <c r="D30" s="58">
        <v>1000000000</v>
      </c>
      <c r="E30" s="59">
        <v>1000000000</v>
      </c>
      <c r="F30" s="59">
        <v>-1437942</v>
      </c>
      <c r="G30" s="59">
        <v>-6991757</v>
      </c>
      <c r="H30" s="59">
        <v>10747151</v>
      </c>
      <c r="I30" s="59">
        <v>2317452</v>
      </c>
      <c r="J30" s="59">
        <v>29049487</v>
      </c>
      <c r="K30" s="59">
        <v>26447879</v>
      </c>
      <c r="L30" s="59">
        <v>25713709</v>
      </c>
      <c r="M30" s="59">
        <v>81211075</v>
      </c>
      <c r="N30" s="59">
        <v>28882331</v>
      </c>
      <c r="O30" s="59">
        <v>51406617</v>
      </c>
      <c r="P30" s="59">
        <v>69122769</v>
      </c>
      <c r="Q30" s="59">
        <v>149411717</v>
      </c>
      <c r="R30" s="59">
        <v>0</v>
      </c>
      <c r="S30" s="59">
        <v>0</v>
      </c>
      <c r="T30" s="59">
        <v>0</v>
      </c>
      <c r="U30" s="59">
        <v>0</v>
      </c>
      <c r="V30" s="59">
        <v>232940244</v>
      </c>
      <c r="W30" s="59">
        <v>750000000</v>
      </c>
      <c r="X30" s="59">
        <v>-517059756</v>
      </c>
      <c r="Y30" s="60">
        <v>-68.94</v>
      </c>
      <c r="Z30" s="61">
        <v>1000000000</v>
      </c>
    </row>
    <row r="31" spans="1:26" ht="13.5">
      <c r="A31" s="57" t="s">
        <v>49</v>
      </c>
      <c r="B31" s="18">
        <v>28918857</v>
      </c>
      <c r="C31" s="18">
        <v>0</v>
      </c>
      <c r="D31" s="58">
        <v>381000000</v>
      </c>
      <c r="E31" s="59">
        <v>254723752</v>
      </c>
      <c r="F31" s="59">
        <v>0</v>
      </c>
      <c r="G31" s="59">
        <v>13999</v>
      </c>
      <c r="H31" s="59">
        <v>417093</v>
      </c>
      <c r="I31" s="59">
        <v>431092</v>
      </c>
      <c r="J31" s="59">
        <v>465154</v>
      </c>
      <c r="K31" s="59">
        <v>288293</v>
      </c>
      <c r="L31" s="59">
        <v>1046136</v>
      </c>
      <c r="M31" s="59">
        <v>1799583</v>
      </c>
      <c r="N31" s="59">
        <v>1542783</v>
      </c>
      <c r="O31" s="59">
        <v>943685</v>
      </c>
      <c r="P31" s="59">
        <v>7209663</v>
      </c>
      <c r="Q31" s="59">
        <v>9696131</v>
      </c>
      <c r="R31" s="59">
        <v>0</v>
      </c>
      <c r="S31" s="59">
        <v>0</v>
      </c>
      <c r="T31" s="59">
        <v>0</v>
      </c>
      <c r="U31" s="59">
        <v>0</v>
      </c>
      <c r="V31" s="59">
        <v>11926806</v>
      </c>
      <c r="W31" s="59">
        <v>191042814</v>
      </c>
      <c r="X31" s="59">
        <v>-179116008</v>
      </c>
      <c r="Y31" s="60">
        <v>-93.76</v>
      </c>
      <c r="Z31" s="61">
        <v>254723752</v>
      </c>
    </row>
    <row r="32" spans="1:26" ht="13.5">
      <c r="A32" s="69" t="s">
        <v>50</v>
      </c>
      <c r="B32" s="21">
        <f>SUM(B28:B31)</f>
        <v>3194634274</v>
      </c>
      <c r="C32" s="21">
        <f>SUM(C28:C31)</f>
        <v>0</v>
      </c>
      <c r="D32" s="98">
        <f aca="true" t="shared" si="5" ref="D32:Z32">SUM(D28:D31)</f>
        <v>3860284040</v>
      </c>
      <c r="E32" s="99">
        <f t="shared" si="5"/>
        <v>3723200044</v>
      </c>
      <c r="F32" s="99">
        <f t="shared" si="5"/>
        <v>-443277</v>
      </c>
      <c r="G32" s="99">
        <f t="shared" si="5"/>
        <v>61036541</v>
      </c>
      <c r="H32" s="99">
        <f t="shared" si="5"/>
        <v>78006467</v>
      </c>
      <c r="I32" s="99">
        <f t="shared" si="5"/>
        <v>138599731</v>
      </c>
      <c r="J32" s="99">
        <f t="shared" si="5"/>
        <v>154339896</v>
      </c>
      <c r="K32" s="99">
        <f t="shared" si="5"/>
        <v>254183050</v>
      </c>
      <c r="L32" s="99">
        <f t="shared" si="5"/>
        <v>305942071</v>
      </c>
      <c r="M32" s="99">
        <f t="shared" si="5"/>
        <v>714465017</v>
      </c>
      <c r="N32" s="99">
        <f t="shared" si="5"/>
        <v>115541009</v>
      </c>
      <c r="O32" s="99">
        <f t="shared" si="5"/>
        <v>153323573</v>
      </c>
      <c r="P32" s="99">
        <f t="shared" si="5"/>
        <v>292185086</v>
      </c>
      <c r="Q32" s="99">
        <f t="shared" si="5"/>
        <v>561049668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1414114416</v>
      </c>
      <c r="W32" s="99">
        <f t="shared" si="5"/>
        <v>2792400033</v>
      </c>
      <c r="X32" s="99">
        <f t="shared" si="5"/>
        <v>-1378285617</v>
      </c>
      <c r="Y32" s="100">
        <f>+IF(W32&lt;&gt;0,(X32/W32)*100,0)</f>
        <v>-49.35845869902982</v>
      </c>
      <c r="Z32" s="101">
        <f t="shared" si="5"/>
        <v>3723200044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8934082828</v>
      </c>
      <c r="C35" s="18">
        <v>0</v>
      </c>
      <c r="D35" s="58">
        <v>7976125584</v>
      </c>
      <c r="E35" s="59">
        <v>9958717915</v>
      </c>
      <c r="F35" s="59">
        <v>5993743174</v>
      </c>
      <c r="G35" s="59">
        <v>11769853062</v>
      </c>
      <c r="H35" s="59">
        <v>11455316016</v>
      </c>
      <c r="I35" s="59">
        <v>11455316016</v>
      </c>
      <c r="J35" s="59">
        <v>11816456008</v>
      </c>
      <c r="K35" s="59">
        <v>7233606747</v>
      </c>
      <c r="L35" s="59">
        <v>7233606747</v>
      </c>
      <c r="M35" s="59">
        <v>7233606747</v>
      </c>
      <c r="N35" s="59">
        <v>7273209227</v>
      </c>
      <c r="O35" s="59">
        <v>8197721842</v>
      </c>
      <c r="P35" s="59">
        <v>9489336231</v>
      </c>
      <c r="Q35" s="59">
        <v>9489336231</v>
      </c>
      <c r="R35" s="59">
        <v>0</v>
      </c>
      <c r="S35" s="59">
        <v>0</v>
      </c>
      <c r="T35" s="59">
        <v>0</v>
      </c>
      <c r="U35" s="59">
        <v>0</v>
      </c>
      <c r="V35" s="59">
        <v>9489336231</v>
      </c>
      <c r="W35" s="59">
        <v>7469038436</v>
      </c>
      <c r="X35" s="59">
        <v>2020297795</v>
      </c>
      <c r="Y35" s="60">
        <v>27.05</v>
      </c>
      <c r="Z35" s="61">
        <v>9958717915</v>
      </c>
    </row>
    <row r="36" spans="1:26" ht="13.5">
      <c r="A36" s="57" t="s">
        <v>53</v>
      </c>
      <c r="B36" s="18">
        <v>39599684406</v>
      </c>
      <c r="C36" s="18">
        <v>0</v>
      </c>
      <c r="D36" s="58">
        <v>40140135785</v>
      </c>
      <c r="E36" s="59">
        <v>40345772069</v>
      </c>
      <c r="F36" s="59">
        <v>38639206957</v>
      </c>
      <c r="G36" s="59">
        <v>38973675751</v>
      </c>
      <c r="H36" s="59">
        <v>38929622665</v>
      </c>
      <c r="I36" s="59">
        <v>38929622665</v>
      </c>
      <c r="J36" s="59">
        <v>38956106554</v>
      </c>
      <c r="K36" s="59">
        <v>40693752819</v>
      </c>
      <c r="L36" s="59">
        <v>40693752819</v>
      </c>
      <c r="M36" s="59">
        <v>40693752819</v>
      </c>
      <c r="N36" s="59">
        <v>40841799001</v>
      </c>
      <c r="O36" s="59">
        <v>40870197902</v>
      </c>
      <c r="P36" s="59">
        <v>41053024998</v>
      </c>
      <c r="Q36" s="59">
        <v>41053024998</v>
      </c>
      <c r="R36" s="59">
        <v>0</v>
      </c>
      <c r="S36" s="59">
        <v>0</v>
      </c>
      <c r="T36" s="59">
        <v>0</v>
      </c>
      <c r="U36" s="59">
        <v>0</v>
      </c>
      <c r="V36" s="59">
        <v>41053024998</v>
      </c>
      <c r="W36" s="59">
        <v>30259329052</v>
      </c>
      <c r="X36" s="59">
        <v>10793695946</v>
      </c>
      <c r="Y36" s="60">
        <v>35.67</v>
      </c>
      <c r="Z36" s="61">
        <v>40345772069</v>
      </c>
    </row>
    <row r="37" spans="1:26" ht="13.5">
      <c r="A37" s="57" t="s">
        <v>54</v>
      </c>
      <c r="B37" s="18">
        <v>10528788265</v>
      </c>
      <c r="C37" s="18">
        <v>0</v>
      </c>
      <c r="D37" s="58">
        <v>8381525830</v>
      </c>
      <c r="E37" s="59">
        <v>10244161624</v>
      </c>
      <c r="F37" s="59">
        <v>6578175406</v>
      </c>
      <c r="G37" s="59">
        <v>7529298720</v>
      </c>
      <c r="H37" s="59">
        <v>7848924559</v>
      </c>
      <c r="I37" s="59">
        <v>7848924559</v>
      </c>
      <c r="J37" s="59">
        <v>8878562093</v>
      </c>
      <c r="K37" s="59">
        <v>9395370253</v>
      </c>
      <c r="L37" s="59">
        <v>9395370253</v>
      </c>
      <c r="M37" s="59">
        <v>9395370253</v>
      </c>
      <c r="N37" s="59">
        <v>8804696911</v>
      </c>
      <c r="O37" s="59">
        <v>9643536851</v>
      </c>
      <c r="P37" s="59">
        <v>9642082719</v>
      </c>
      <c r="Q37" s="59">
        <v>9642082719</v>
      </c>
      <c r="R37" s="59">
        <v>0</v>
      </c>
      <c r="S37" s="59">
        <v>0</v>
      </c>
      <c r="T37" s="59">
        <v>0</v>
      </c>
      <c r="U37" s="59">
        <v>0</v>
      </c>
      <c r="V37" s="59">
        <v>9642082719</v>
      </c>
      <c r="W37" s="59">
        <v>7683121218</v>
      </c>
      <c r="X37" s="59">
        <v>1958961501</v>
      </c>
      <c r="Y37" s="60">
        <v>25.5</v>
      </c>
      <c r="Z37" s="61">
        <v>10244161624</v>
      </c>
    </row>
    <row r="38" spans="1:26" ht="13.5">
      <c r="A38" s="57" t="s">
        <v>55</v>
      </c>
      <c r="B38" s="18">
        <v>15302185131</v>
      </c>
      <c r="C38" s="18">
        <v>0</v>
      </c>
      <c r="D38" s="58">
        <v>14764224014</v>
      </c>
      <c r="E38" s="59">
        <v>14590577496</v>
      </c>
      <c r="F38" s="59">
        <v>15061760976</v>
      </c>
      <c r="G38" s="59">
        <v>15331668579</v>
      </c>
      <c r="H38" s="59">
        <v>15258947242</v>
      </c>
      <c r="I38" s="59">
        <v>15258947242</v>
      </c>
      <c r="J38" s="59">
        <v>15221378230</v>
      </c>
      <c r="K38" s="59">
        <v>15221238075</v>
      </c>
      <c r="L38" s="59">
        <v>15221238075</v>
      </c>
      <c r="M38" s="59">
        <v>15221238075</v>
      </c>
      <c r="N38" s="59">
        <v>14978142396</v>
      </c>
      <c r="O38" s="59">
        <v>14950873343</v>
      </c>
      <c r="P38" s="59">
        <v>14855123067</v>
      </c>
      <c r="Q38" s="59">
        <v>14855123067</v>
      </c>
      <c r="R38" s="59">
        <v>0</v>
      </c>
      <c r="S38" s="59">
        <v>0</v>
      </c>
      <c r="T38" s="59">
        <v>0</v>
      </c>
      <c r="U38" s="59">
        <v>0</v>
      </c>
      <c r="V38" s="59">
        <v>14855123067</v>
      </c>
      <c r="W38" s="59">
        <v>10942933122</v>
      </c>
      <c r="X38" s="59">
        <v>3912189945</v>
      </c>
      <c r="Y38" s="60">
        <v>35.75</v>
      </c>
      <c r="Z38" s="61">
        <v>14590577496</v>
      </c>
    </row>
    <row r="39" spans="1:26" ht="13.5">
      <c r="A39" s="57" t="s">
        <v>56</v>
      </c>
      <c r="B39" s="18">
        <v>22702793838</v>
      </c>
      <c r="C39" s="18">
        <v>0</v>
      </c>
      <c r="D39" s="58">
        <v>24970511525</v>
      </c>
      <c r="E39" s="59">
        <v>25469750864</v>
      </c>
      <c r="F39" s="59">
        <v>22993013749</v>
      </c>
      <c r="G39" s="59">
        <v>27882561514</v>
      </c>
      <c r="H39" s="59">
        <v>27277066880</v>
      </c>
      <c r="I39" s="59">
        <v>27277066880</v>
      </c>
      <c r="J39" s="59">
        <v>26672622239</v>
      </c>
      <c r="K39" s="59">
        <v>23310751238</v>
      </c>
      <c r="L39" s="59">
        <v>23310751238</v>
      </c>
      <c r="M39" s="59">
        <v>23310751238</v>
      </c>
      <c r="N39" s="59">
        <v>24332168921</v>
      </c>
      <c r="O39" s="59">
        <v>24473509550</v>
      </c>
      <c r="P39" s="59">
        <v>26045155443</v>
      </c>
      <c r="Q39" s="59">
        <v>26045155443</v>
      </c>
      <c r="R39" s="59">
        <v>0</v>
      </c>
      <c r="S39" s="59">
        <v>0</v>
      </c>
      <c r="T39" s="59">
        <v>0</v>
      </c>
      <c r="U39" s="59">
        <v>0</v>
      </c>
      <c r="V39" s="59">
        <v>26045155443</v>
      </c>
      <c r="W39" s="59">
        <v>19102313148</v>
      </c>
      <c r="X39" s="59">
        <v>6942842295</v>
      </c>
      <c r="Y39" s="60">
        <v>36.35</v>
      </c>
      <c r="Z39" s="61">
        <v>25469750864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4315122344</v>
      </c>
      <c r="C42" s="18">
        <v>0</v>
      </c>
      <c r="D42" s="58">
        <v>4769623250</v>
      </c>
      <c r="E42" s="59">
        <v>4143578470</v>
      </c>
      <c r="F42" s="59">
        <v>91622633</v>
      </c>
      <c r="G42" s="59">
        <v>433855693</v>
      </c>
      <c r="H42" s="59">
        <v>-581882407</v>
      </c>
      <c r="I42" s="59">
        <v>-56404081</v>
      </c>
      <c r="J42" s="59">
        <v>83031897</v>
      </c>
      <c r="K42" s="59">
        <v>-215923754</v>
      </c>
      <c r="L42" s="59">
        <v>75794486</v>
      </c>
      <c r="M42" s="59">
        <v>-57097371</v>
      </c>
      <c r="N42" s="59">
        <v>366583821</v>
      </c>
      <c r="O42" s="59">
        <v>1026684384</v>
      </c>
      <c r="P42" s="59">
        <v>1293855163</v>
      </c>
      <c r="Q42" s="59">
        <v>2687123368</v>
      </c>
      <c r="R42" s="59">
        <v>0</v>
      </c>
      <c r="S42" s="59">
        <v>0</v>
      </c>
      <c r="T42" s="59">
        <v>0</v>
      </c>
      <c r="U42" s="59">
        <v>0</v>
      </c>
      <c r="V42" s="59">
        <v>2573621916</v>
      </c>
      <c r="W42" s="59">
        <v>4081231383</v>
      </c>
      <c r="X42" s="59">
        <v>-1507609467</v>
      </c>
      <c r="Y42" s="60">
        <v>-36.94</v>
      </c>
      <c r="Z42" s="61">
        <v>4143578470</v>
      </c>
    </row>
    <row r="43" spans="1:26" ht="13.5">
      <c r="A43" s="57" t="s">
        <v>59</v>
      </c>
      <c r="B43" s="18">
        <v>-4447250945</v>
      </c>
      <c r="C43" s="18">
        <v>0</v>
      </c>
      <c r="D43" s="58">
        <v>-4459981492</v>
      </c>
      <c r="E43" s="59">
        <v>-4386835238</v>
      </c>
      <c r="F43" s="59">
        <v>33830464</v>
      </c>
      <c r="G43" s="59">
        <v>-118761949</v>
      </c>
      <c r="H43" s="59">
        <v>-93256751</v>
      </c>
      <c r="I43" s="59">
        <v>-178188236</v>
      </c>
      <c r="J43" s="59">
        <v>-155003735</v>
      </c>
      <c r="K43" s="59">
        <v>554158742</v>
      </c>
      <c r="L43" s="59">
        <v>-327978086</v>
      </c>
      <c r="M43" s="59">
        <v>71176921</v>
      </c>
      <c r="N43" s="59">
        <v>-83417518</v>
      </c>
      <c r="O43" s="59">
        <v>-187308210</v>
      </c>
      <c r="P43" s="59">
        <v>-274288900</v>
      </c>
      <c r="Q43" s="59">
        <v>-545014628</v>
      </c>
      <c r="R43" s="59">
        <v>0</v>
      </c>
      <c r="S43" s="59">
        <v>0</v>
      </c>
      <c r="T43" s="59">
        <v>0</v>
      </c>
      <c r="U43" s="59">
        <v>0</v>
      </c>
      <c r="V43" s="59">
        <v>-652025943</v>
      </c>
      <c r="W43" s="59">
        <v>-2081391846</v>
      </c>
      <c r="X43" s="59">
        <v>1429365903</v>
      </c>
      <c r="Y43" s="60">
        <v>-68.67</v>
      </c>
      <c r="Z43" s="61">
        <v>-4386835238</v>
      </c>
    </row>
    <row r="44" spans="1:26" ht="13.5">
      <c r="A44" s="57" t="s">
        <v>60</v>
      </c>
      <c r="B44" s="18">
        <v>1116704233</v>
      </c>
      <c r="C44" s="18">
        <v>0</v>
      </c>
      <c r="D44" s="58">
        <v>405965980</v>
      </c>
      <c r="E44" s="59">
        <v>406748369</v>
      </c>
      <c r="F44" s="59">
        <v>0</v>
      </c>
      <c r="G44" s="59">
        <v>8767238</v>
      </c>
      <c r="H44" s="59">
        <v>144683337</v>
      </c>
      <c r="I44" s="59">
        <v>153450575</v>
      </c>
      <c r="J44" s="59">
        <v>-22693444</v>
      </c>
      <c r="K44" s="59">
        <v>11869124</v>
      </c>
      <c r="L44" s="59">
        <v>8024363</v>
      </c>
      <c r="M44" s="59">
        <v>-2799957</v>
      </c>
      <c r="N44" s="59">
        <v>-52222564</v>
      </c>
      <c r="O44" s="59">
        <v>6591643</v>
      </c>
      <c r="P44" s="59">
        <v>-92715245</v>
      </c>
      <c r="Q44" s="59">
        <v>-138346166</v>
      </c>
      <c r="R44" s="59">
        <v>0</v>
      </c>
      <c r="S44" s="59">
        <v>0</v>
      </c>
      <c r="T44" s="59">
        <v>0</v>
      </c>
      <c r="U44" s="59">
        <v>0</v>
      </c>
      <c r="V44" s="59">
        <v>12304452</v>
      </c>
      <c r="W44" s="59">
        <v>185512095</v>
      </c>
      <c r="X44" s="59">
        <v>-173207643</v>
      </c>
      <c r="Y44" s="60">
        <v>-93.37</v>
      </c>
      <c r="Z44" s="61">
        <v>406748369</v>
      </c>
    </row>
    <row r="45" spans="1:26" ht="13.5">
      <c r="A45" s="69" t="s">
        <v>61</v>
      </c>
      <c r="B45" s="21">
        <v>2169315802</v>
      </c>
      <c r="C45" s="21">
        <v>0</v>
      </c>
      <c r="D45" s="98">
        <v>2623288707</v>
      </c>
      <c r="E45" s="99">
        <v>2332807404</v>
      </c>
      <c r="F45" s="99">
        <v>2236337523</v>
      </c>
      <c r="G45" s="99">
        <v>2560198505</v>
      </c>
      <c r="H45" s="99">
        <v>2029742684</v>
      </c>
      <c r="I45" s="99">
        <v>2029742684</v>
      </c>
      <c r="J45" s="99">
        <v>1935077402</v>
      </c>
      <c r="K45" s="99">
        <v>2285181514</v>
      </c>
      <c r="L45" s="99">
        <v>2041022277</v>
      </c>
      <c r="M45" s="99">
        <v>2041022277</v>
      </c>
      <c r="N45" s="99">
        <v>2271966016</v>
      </c>
      <c r="O45" s="99">
        <v>3117933833</v>
      </c>
      <c r="P45" s="99">
        <v>4044784851</v>
      </c>
      <c r="Q45" s="99">
        <v>4044784851</v>
      </c>
      <c r="R45" s="99">
        <v>0</v>
      </c>
      <c r="S45" s="99">
        <v>0</v>
      </c>
      <c r="T45" s="99">
        <v>0</v>
      </c>
      <c r="U45" s="99">
        <v>0</v>
      </c>
      <c r="V45" s="99">
        <v>4044784851</v>
      </c>
      <c r="W45" s="99">
        <v>4354667435</v>
      </c>
      <c r="X45" s="99">
        <v>-309882584</v>
      </c>
      <c r="Y45" s="100">
        <v>-7.12</v>
      </c>
      <c r="Z45" s="101">
        <v>2332807404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1908260765</v>
      </c>
      <c r="C49" s="51">
        <v>0</v>
      </c>
      <c r="D49" s="128">
        <v>256636670</v>
      </c>
      <c r="E49" s="53">
        <v>225322889</v>
      </c>
      <c r="F49" s="53">
        <v>0</v>
      </c>
      <c r="G49" s="53">
        <v>0</v>
      </c>
      <c r="H49" s="53">
        <v>0</v>
      </c>
      <c r="I49" s="53">
        <v>326571907</v>
      </c>
      <c r="J49" s="53">
        <v>0</v>
      </c>
      <c r="K49" s="53">
        <v>0</v>
      </c>
      <c r="L49" s="53">
        <v>0</v>
      </c>
      <c r="M49" s="53">
        <v>244814572</v>
      </c>
      <c r="N49" s="53">
        <v>0</v>
      </c>
      <c r="O49" s="53">
        <v>0</v>
      </c>
      <c r="P49" s="53">
        <v>0</v>
      </c>
      <c r="Q49" s="53">
        <v>432157639</v>
      </c>
      <c r="R49" s="53">
        <v>0</v>
      </c>
      <c r="S49" s="53">
        <v>0</v>
      </c>
      <c r="T49" s="53">
        <v>0</v>
      </c>
      <c r="U49" s="53">
        <v>0</v>
      </c>
      <c r="V49" s="53">
        <v>1250042236</v>
      </c>
      <c r="W49" s="53">
        <v>6545245982</v>
      </c>
      <c r="X49" s="53">
        <v>11189052660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4214336209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4214336209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89.46944748239589</v>
      </c>
      <c r="C58" s="5">
        <f>IF(C67=0,0,+(C76/C67)*100)</f>
        <v>0</v>
      </c>
      <c r="D58" s="6">
        <f aca="true" t="shared" si="6" ref="D58:Z58">IF(D67=0,0,+(D76/D67)*100)</f>
        <v>93.8206571989908</v>
      </c>
      <c r="E58" s="7">
        <f t="shared" si="6"/>
        <v>94.71483702173461</v>
      </c>
      <c r="F58" s="7">
        <f t="shared" si="6"/>
        <v>99.91379378546478</v>
      </c>
      <c r="G58" s="7">
        <f t="shared" si="6"/>
        <v>90.31855892675897</v>
      </c>
      <c r="H58" s="7">
        <f t="shared" si="6"/>
        <v>86.05973960468468</v>
      </c>
      <c r="I58" s="7">
        <f t="shared" si="6"/>
        <v>92.20977321162943</v>
      </c>
      <c r="J58" s="7">
        <f t="shared" si="6"/>
        <v>184.4030057787038</v>
      </c>
      <c r="K58" s="7">
        <f t="shared" si="6"/>
        <v>100.00000005635687</v>
      </c>
      <c r="L58" s="7">
        <f t="shared" si="6"/>
        <v>100.00000011243408</v>
      </c>
      <c r="M58" s="7">
        <f t="shared" si="6"/>
        <v>133.48681456883233</v>
      </c>
      <c r="N58" s="7">
        <f t="shared" si="6"/>
        <v>87.02643783349839</v>
      </c>
      <c r="O58" s="7">
        <f t="shared" si="6"/>
        <v>106.38202100569738</v>
      </c>
      <c r="P58" s="7">
        <f t="shared" si="6"/>
        <v>59.04975615883112</v>
      </c>
      <c r="Q58" s="7">
        <f t="shared" si="6"/>
        <v>83.02914466705069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102.59727091012513</v>
      </c>
      <c r="W58" s="7">
        <f t="shared" si="6"/>
        <v>95.2130565828639</v>
      </c>
      <c r="X58" s="7">
        <f t="shared" si="6"/>
        <v>0</v>
      </c>
      <c r="Y58" s="7">
        <f t="shared" si="6"/>
        <v>0</v>
      </c>
      <c r="Z58" s="8">
        <f t="shared" si="6"/>
        <v>94.71483702173461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94.99999998541693</v>
      </c>
      <c r="E59" s="10">
        <f t="shared" si="7"/>
        <v>93.0000000010599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95.24485011643394</v>
      </c>
      <c r="X59" s="10">
        <f t="shared" si="7"/>
        <v>0</v>
      </c>
      <c r="Y59" s="10">
        <f t="shared" si="7"/>
        <v>0</v>
      </c>
      <c r="Z59" s="11">
        <f t="shared" si="7"/>
        <v>93.0000000010599</v>
      </c>
    </row>
    <row r="60" spans="1:26" ht="13.5">
      <c r="A60" s="37" t="s">
        <v>32</v>
      </c>
      <c r="B60" s="12">
        <f t="shared" si="7"/>
        <v>89.03858500597761</v>
      </c>
      <c r="C60" s="12">
        <f t="shared" si="7"/>
        <v>0</v>
      </c>
      <c r="D60" s="3">
        <f t="shared" si="7"/>
        <v>95.00000001992399</v>
      </c>
      <c r="E60" s="13">
        <f t="shared" si="7"/>
        <v>95.85366871599436</v>
      </c>
      <c r="F60" s="13">
        <f t="shared" si="7"/>
        <v>99.88059534441842</v>
      </c>
      <c r="G60" s="13">
        <f t="shared" si="7"/>
        <v>86.97160120322013</v>
      </c>
      <c r="H60" s="13">
        <f t="shared" si="7"/>
        <v>80.77786446421159</v>
      </c>
      <c r="I60" s="13">
        <f t="shared" si="7"/>
        <v>89.33830848348127</v>
      </c>
      <c r="J60" s="13">
        <f t="shared" si="7"/>
        <v>216.557719954548</v>
      </c>
      <c r="K60" s="13">
        <f t="shared" si="7"/>
        <v>100</v>
      </c>
      <c r="L60" s="13">
        <f t="shared" si="7"/>
        <v>100.00000008658452</v>
      </c>
      <c r="M60" s="13">
        <f t="shared" si="7"/>
        <v>149.36174034047144</v>
      </c>
      <c r="N60" s="13">
        <f t="shared" si="7"/>
        <v>81.1754737185517</v>
      </c>
      <c r="O60" s="13">
        <f t="shared" si="7"/>
        <v>108.98478817745168</v>
      </c>
      <c r="P60" s="13">
        <f t="shared" si="7"/>
        <v>40.98633075791089</v>
      </c>
      <c r="Q60" s="13">
        <f t="shared" si="7"/>
        <v>75.6726780511044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103.69572329366589</v>
      </c>
      <c r="W60" s="13">
        <f t="shared" si="7"/>
        <v>95.40148149178354</v>
      </c>
      <c r="X60" s="13">
        <f t="shared" si="7"/>
        <v>0</v>
      </c>
      <c r="Y60" s="13">
        <f t="shared" si="7"/>
        <v>0</v>
      </c>
      <c r="Z60" s="14">
        <f t="shared" si="7"/>
        <v>95.85366871599436</v>
      </c>
    </row>
    <row r="61" spans="1:26" ht="13.5">
      <c r="A61" s="38" t="s">
        <v>94</v>
      </c>
      <c r="B61" s="12">
        <f t="shared" si="7"/>
        <v>90.3101936149721</v>
      </c>
      <c r="C61" s="12">
        <f t="shared" si="7"/>
        <v>0</v>
      </c>
      <c r="D61" s="3">
        <f t="shared" si="7"/>
        <v>95.14686094670057</v>
      </c>
      <c r="E61" s="13">
        <f t="shared" si="7"/>
        <v>96.00177782376633</v>
      </c>
      <c r="F61" s="13">
        <f t="shared" si="7"/>
        <v>100.19920848807968</v>
      </c>
      <c r="G61" s="13">
        <f t="shared" si="7"/>
        <v>80.55513797332601</v>
      </c>
      <c r="H61" s="13">
        <f t="shared" si="7"/>
        <v>69.20095664917353</v>
      </c>
      <c r="I61" s="13">
        <f t="shared" si="7"/>
        <v>84.29704884366687</v>
      </c>
      <c r="J61" s="13">
        <f t="shared" si="7"/>
        <v>327.5618615731382</v>
      </c>
      <c r="K61" s="13">
        <f t="shared" si="7"/>
        <v>100.21733578629055</v>
      </c>
      <c r="L61" s="13">
        <f t="shared" si="7"/>
        <v>100.16848664791497</v>
      </c>
      <c r="M61" s="13">
        <f t="shared" si="7"/>
        <v>179.1842817973472</v>
      </c>
      <c r="N61" s="13">
        <f t="shared" si="7"/>
        <v>68.356081010353</v>
      </c>
      <c r="O61" s="13">
        <f t="shared" si="7"/>
        <v>114.90189933153769</v>
      </c>
      <c r="P61" s="13">
        <f t="shared" si="7"/>
        <v>37.03229992556865</v>
      </c>
      <c r="Q61" s="13">
        <f t="shared" si="7"/>
        <v>72.7278896893931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110.1867938925857</v>
      </c>
      <c r="W61" s="13">
        <f t="shared" si="7"/>
        <v>97.95428977846345</v>
      </c>
      <c r="X61" s="13">
        <f t="shared" si="7"/>
        <v>0</v>
      </c>
      <c r="Y61" s="13">
        <f t="shared" si="7"/>
        <v>0</v>
      </c>
      <c r="Z61" s="14">
        <f t="shared" si="7"/>
        <v>96.00177782376633</v>
      </c>
    </row>
    <row r="62" spans="1:26" ht="13.5">
      <c r="A62" s="38" t="s">
        <v>95</v>
      </c>
      <c r="B62" s="12">
        <f t="shared" si="7"/>
        <v>90.32280291946844</v>
      </c>
      <c r="C62" s="12">
        <f t="shared" si="7"/>
        <v>0</v>
      </c>
      <c r="D62" s="3">
        <f t="shared" si="7"/>
        <v>99.9407907770245</v>
      </c>
      <c r="E62" s="13">
        <f t="shared" si="7"/>
        <v>101.00144912653444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15.949442956546669</v>
      </c>
      <c r="Q62" s="13">
        <f t="shared" si="7"/>
        <v>67.89064039523305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88.53670863436322</v>
      </c>
      <c r="W62" s="13">
        <f t="shared" si="7"/>
        <v>89.57749368237802</v>
      </c>
      <c r="X62" s="13">
        <f t="shared" si="7"/>
        <v>0</v>
      </c>
      <c r="Y62" s="13">
        <f t="shared" si="7"/>
        <v>0</v>
      </c>
      <c r="Z62" s="14">
        <f t="shared" si="7"/>
        <v>101.00144912653444</v>
      </c>
    </row>
    <row r="63" spans="1:26" ht="13.5">
      <c r="A63" s="38" t="s">
        <v>96</v>
      </c>
      <c r="B63" s="12">
        <f t="shared" si="7"/>
        <v>68.57950694075225</v>
      </c>
      <c r="C63" s="12">
        <f t="shared" si="7"/>
        <v>0</v>
      </c>
      <c r="D63" s="3">
        <f t="shared" si="7"/>
        <v>79.09832583919905</v>
      </c>
      <c r="E63" s="13">
        <f t="shared" si="7"/>
        <v>79.5325846416769</v>
      </c>
      <c r="F63" s="13">
        <f t="shared" si="7"/>
        <v>100</v>
      </c>
      <c r="G63" s="13">
        <f t="shared" si="7"/>
        <v>99.9584922480083</v>
      </c>
      <c r="H63" s="13">
        <f t="shared" si="7"/>
        <v>100</v>
      </c>
      <c r="I63" s="13">
        <f t="shared" si="7"/>
        <v>99.98586171335167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99.9955634088304</v>
      </c>
      <c r="W63" s="13">
        <f t="shared" si="7"/>
        <v>93.90831950120548</v>
      </c>
      <c r="X63" s="13">
        <f t="shared" si="7"/>
        <v>0</v>
      </c>
      <c r="Y63" s="13">
        <f t="shared" si="7"/>
        <v>0</v>
      </c>
      <c r="Z63" s="14">
        <f t="shared" si="7"/>
        <v>79.5325846416769</v>
      </c>
    </row>
    <row r="64" spans="1:26" ht="13.5">
      <c r="A64" s="38" t="s">
        <v>97</v>
      </c>
      <c r="B64" s="12">
        <f t="shared" si="7"/>
        <v>77.98859696082192</v>
      </c>
      <c r="C64" s="12">
        <f t="shared" si="7"/>
        <v>0</v>
      </c>
      <c r="D64" s="3">
        <f t="shared" si="7"/>
        <v>95.0089226725348</v>
      </c>
      <c r="E64" s="13">
        <f t="shared" si="7"/>
        <v>95.86267154499653</v>
      </c>
      <c r="F64" s="13">
        <f t="shared" si="7"/>
        <v>98.43357646892255</v>
      </c>
      <c r="G64" s="13">
        <f t="shared" si="7"/>
        <v>100</v>
      </c>
      <c r="H64" s="13">
        <f t="shared" si="7"/>
        <v>100</v>
      </c>
      <c r="I64" s="13">
        <f t="shared" si="7"/>
        <v>99.46317952881657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99.83173661736161</v>
      </c>
      <c r="W64" s="13">
        <f t="shared" si="7"/>
        <v>93.35424144221336</v>
      </c>
      <c r="X64" s="13">
        <f t="shared" si="7"/>
        <v>0</v>
      </c>
      <c r="Y64" s="13">
        <f t="shared" si="7"/>
        <v>0</v>
      </c>
      <c r="Z64" s="14">
        <f t="shared" si="7"/>
        <v>95.86267154499653</v>
      </c>
    </row>
    <row r="65" spans="1:26" ht="13.5">
      <c r="A65" s="38" t="s">
        <v>98</v>
      </c>
      <c r="B65" s="12">
        <f t="shared" si="7"/>
        <v>9291.030789918523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28.175529160057827</v>
      </c>
      <c r="K65" s="13">
        <f t="shared" si="7"/>
        <v>30.349197525707517</v>
      </c>
      <c r="L65" s="13">
        <f t="shared" si="7"/>
        <v>33.119964266694154</v>
      </c>
      <c r="M65" s="13">
        <f t="shared" si="7"/>
        <v>30.350357668431187</v>
      </c>
      <c r="N65" s="13">
        <f t="shared" si="7"/>
        <v>36.81597939469427</v>
      </c>
      <c r="O65" s="13">
        <f t="shared" si="7"/>
        <v>26.594561387507692</v>
      </c>
      <c r="P65" s="13">
        <f t="shared" si="7"/>
        <v>34.375118393748714</v>
      </c>
      <c r="Q65" s="13">
        <f t="shared" si="7"/>
        <v>32.14939463146677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21.94528840478421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32.966756194882414</v>
      </c>
      <c r="E66" s="16">
        <f t="shared" si="7"/>
        <v>79.1166876299243</v>
      </c>
      <c r="F66" s="16">
        <f t="shared" si="7"/>
        <v>100</v>
      </c>
      <c r="G66" s="16">
        <f t="shared" si="7"/>
        <v>99.96234797559117</v>
      </c>
      <c r="H66" s="16">
        <f t="shared" si="7"/>
        <v>100</v>
      </c>
      <c r="I66" s="16">
        <f t="shared" si="7"/>
        <v>99.98756849922144</v>
      </c>
      <c r="J66" s="16">
        <f t="shared" si="7"/>
        <v>100</v>
      </c>
      <c r="K66" s="16">
        <f t="shared" si="7"/>
        <v>100.00000193955539</v>
      </c>
      <c r="L66" s="16">
        <f t="shared" si="7"/>
        <v>100.00000191912028</v>
      </c>
      <c r="M66" s="16">
        <f t="shared" si="7"/>
        <v>100.00000120869585</v>
      </c>
      <c r="N66" s="16">
        <f t="shared" si="7"/>
        <v>100.0000018945201</v>
      </c>
      <c r="O66" s="16">
        <f t="shared" si="7"/>
        <v>100.00000206440025</v>
      </c>
      <c r="P66" s="16">
        <f t="shared" si="7"/>
        <v>100.00000184613029</v>
      </c>
      <c r="Q66" s="16">
        <f t="shared" si="7"/>
        <v>100.00000193060885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99.99611574439781</v>
      </c>
      <c r="W66" s="16">
        <f t="shared" si="7"/>
        <v>87.8411510310265</v>
      </c>
      <c r="X66" s="16">
        <f t="shared" si="7"/>
        <v>0</v>
      </c>
      <c r="Y66" s="16">
        <f t="shared" si="7"/>
        <v>0</v>
      </c>
      <c r="Z66" s="17">
        <f t="shared" si="7"/>
        <v>79.1166876299243</v>
      </c>
    </row>
    <row r="67" spans="1:26" ht="13.5" hidden="1">
      <c r="A67" s="40" t="s">
        <v>100</v>
      </c>
      <c r="B67" s="23">
        <v>22687804111</v>
      </c>
      <c r="C67" s="23"/>
      <c r="D67" s="24">
        <v>24547864811</v>
      </c>
      <c r="E67" s="25">
        <v>24583217894</v>
      </c>
      <c r="F67" s="25">
        <v>2082187473</v>
      </c>
      <c r="G67" s="25">
        <v>2291901054</v>
      </c>
      <c r="H67" s="25">
        <v>1903524414</v>
      </c>
      <c r="I67" s="25">
        <v>6277612941</v>
      </c>
      <c r="J67" s="25">
        <v>2336903642</v>
      </c>
      <c r="K67" s="25">
        <v>1774406272</v>
      </c>
      <c r="L67" s="25">
        <v>1778820110</v>
      </c>
      <c r="M67" s="25">
        <v>5890130024</v>
      </c>
      <c r="N67" s="25">
        <v>1909485019</v>
      </c>
      <c r="O67" s="25">
        <v>1893619778</v>
      </c>
      <c r="P67" s="25">
        <v>2162450469</v>
      </c>
      <c r="Q67" s="25">
        <v>5965555266</v>
      </c>
      <c r="R67" s="25"/>
      <c r="S67" s="25"/>
      <c r="T67" s="25"/>
      <c r="U67" s="25"/>
      <c r="V67" s="25">
        <v>18133298231</v>
      </c>
      <c r="W67" s="25">
        <v>18049443783</v>
      </c>
      <c r="X67" s="25"/>
      <c r="Y67" s="24"/>
      <c r="Z67" s="26">
        <v>24583217894</v>
      </c>
    </row>
    <row r="68" spans="1:26" ht="13.5" hidden="1">
      <c r="A68" s="36" t="s">
        <v>31</v>
      </c>
      <c r="B68" s="18">
        <v>5912583707</v>
      </c>
      <c r="C68" s="18"/>
      <c r="D68" s="19">
        <v>6514409101</v>
      </c>
      <c r="E68" s="20">
        <v>6604409101</v>
      </c>
      <c r="F68" s="20">
        <v>528528232</v>
      </c>
      <c r="G68" s="20">
        <v>540759812</v>
      </c>
      <c r="H68" s="20">
        <v>475731525</v>
      </c>
      <c r="I68" s="20">
        <v>1545019569</v>
      </c>
      <c r="J68" s="20">
        <v>582878143</v>
      </c>
      <c r="K68" s="20">
        <v>574170651</v>
      </c>
      <c r="L68" s="20">
        <v>571772110</v>
      </c>
      <c r="M68" s="20">
        <v>1728820904</v>
      </c>
      <c r="N68" s="20">
        <v>540714690</v>
      </c>
      <c r="O68" s="20">
        <v>500114894</v>
      </c>
      <c r="P68" s="20">
        <v>607734590</v>
      </c>
      <c r="Q68" s="20">
        <v>1648564174</v>
      </c>
      <c r="R68" s="20"/>
      <c r="S68" s="20"/>
      <c r="T68" s="20"/>
      <c r="U68" s="20"/>
      <c r="V68" s="20">
        <v>4922404647</v>
      </c>
      <c r="W68" s="20">
        <v>4689356602</v>
      </c>
      <c r="X68" s="20"/>
      <c r="Y68" s="19"/>
      <c r="Z68" s="22">
        <v>6604409101</v>
      </c>
    </row>
    <row r="69" spans="1:26" ht="13.5" hidden="1">
      <c r="A69" s="37" t="s">
        <v>32</v>
      </c>
      <c r="B69" s="18">
        <v>16157118036</v>
      </c>
      <c r="C69" s="18"/>
      <c r="D69" s="19">
        <v>17566764850</v>
      </c>
      <c r="E69" s="20">
        <v>17432153933</v>
      </c>
      <c r="F69" s="20">
        <v>1503270531</v>
      </c>
      <c r="G69" s="20">
        <v>1702979157</v>
      </c>
      <c r="H69" s="20">
        <v>1380472318</v>
      </c>
      <c r="I69" s="20">
        <v>4586722006</v>
      </c>
      <c r="J69" s="20">
        <v>1692223318</v>
      </c>
      <c r="K69" s="20">
        <v>1148677413</v>
      </c>
      <c r="L69" s="20">
        <v>1154940792</v>
      </c>
      <c r="M69" s="20">
        <v>3995841523</v>
      </c>
      <c r="N69" s="20">
        <v>1315986513</v>
      </c>
      <c r="O69" s="20">
        <v>1345064665</v>
      </c>
      <c r="P69" s="20">
        <v>1500548521</v>
      </c>
      <c r="Q69" s="20">
        <v>4161599699</v>
      </c>
      <c r="R69" s="20"/>
      <c r="S69" s="20"/>
      <c r="T69" s="20"/>
      <c r="U69" s="20"/>
      <c r="V69" s="20">
        <v>12744163228</v>
      </c>
      <c r="W69" s="20">
        <v>13007395663</v>
      </c>
      <c r="X69" s="20"/>
      <c r="Y69" s="19"/>
      <c r="Z69" s="22">
        <v>17432153933</v>
      </c>
    </row>
    <row r="70" spans="1:26" ht="13.5" hidden="1">
      <c r="A70" s="38" t="s">
        <v>94</v>
      </c>
      <c r="B70" s="18">
        <v>10932149910</v>
      </c>
      <c r="C70" s="18"/>
      <c r="D70" s="19">
        <v>11159242854</v>
      </c>
      <c r="E70" s="20">
        <v>11164631937</v>
      </c>
      <c r="F70" s="20">
        <v>1077746245</v>
      </c>
      <c r="G70" s="20">
        <v>1130389471</v>
      </c>
      <c r="H70" s="20">
        <v>855100514</v>
      </c>
      <c r="I70" s="20">
        <v>3063236230</v>
      </c>
      <c r="J70" s="20">
        <v>867579214</v>
      </c>
      <c r="K70" s="20">
        <v>820962820</v>
      </c>
      <c r="L70" s="20">
        <v>808703845</v>
      </c>
      <c r="M70" s="20">
        <v>2497245879</v>
      </c>
      <c r="N70" s="20">
        <v>778046332</v>
      </c>
      <c r="O70" s="20">
        <v>825074806</v>
      </c>
      <c r="P70" s="20">
        <v>879527228</v>
      </c>
      <c r="Q70" s="20">
        <v>2482648366</v>
      </c>
      <c r="R70" s="20"/>
      <c r="S70" s="20"/>
      <c r="T70" s="20"/>
      <c r="U70" s="20"/>
      <c r="V70" s="20">
        <v>8043130475</v>
      </c>
      <c r="W70" s="20">
        <v>8185437861</v>
      </c>
      <c r="X70" s="20"/>
      <c r="Y70" s="19"/>
      <c r="Z70" s="22">
        <v>11164631937</v>
      </c>
    </row>
    <row r="71" spans="1:26" ht="13.5" hidden="1">
      <c r="A71" s="38" t="s">
        <v>95</v>
      </c>
      <c r="B71" s="18">
        <v>3104736821</v>
      </c>
      <c r="C71" s="18"/>
      <c r="D71" s="19">
        <v>3799291541</v>
      </c>
      <c r="E71" s="20">
        <v>3679291541</v>
      </c>
      <c r="F71" s="20">
        <v>238535764</v>
      </c>
      <c r="G71" s="20">
        <v>378397372</v>
      </c>
      <c r="H71" s="20">
        <v>336365999</v>
      </c>
      <c r="I71" s="20">
        <v>953299135</v>
      </c>
      <c r="J71" s="20">
        <v>412990393</v>
      </c>
      <c r="K71" s="20">
        <v>357589111</v>
      </c>
      <c r="L71" s="20">
        <v>129057798</v>
      </c>
      <c r="M71" s="20">
        <v>899637302</v>
      </c>
      <c r="N71" s="20">
        <v>314452816</v>
      </c>
      <c r="O71" s="20">
        <v>321322783</v>
      </c>
      <c r="P71" s="20">
        <v>393028046</v>
      </c>
      <c r="Q71" s="20">
        <v>1028803645</v>
      </c>
      <c r="R71" s="20"/>
      <c r="S71" s="20"/>
      <c r="T71" s="20"/>
      <c r="U71" s="20"/>
      <c r="V71" s="20">
        <v>2881740082</v>
      </c>
      <c r="W71" s="20">
        <v>3027353099</v>
      </c>
      <c r="X71" s="20"/>
      <c r="Y71" s="19"/>
      <c r="Z71" s="22">
        <v>3679291541</v>
      </c>
    </row>
    <row r="72" spans="1:26" ht="13.5" hidden="1">
      <c r="A72" s="38" t="s">
        <v>96</v>
      </c>
      <c r="B72" s="18">
        <v>827489844</v>
      </c>
      <c r="C72" s="18"/>
      <c r="D72" s="19">
        <v>1180473464</v>
      </c>
      <c r="E72" s="20">
        <v>1160473464</v>
      </c>
      <c r="F72" s="20">
        <v>70250904</v>
      </c>
      <c r="G72" s="20">
        <v>78219124</v>
      </c>
      <c r="H72" s="20">
        <v>81168830</v>
      </c>
      <c r="I72" s="20">
        <v>229638858</v>
      </c>
      <c r="J72" s="20">
        <v>94936965</v>
      </c>
      <c r="K72" s="20">
        <v>85312410</v>
      </c>
      <c r="L72" s="20">
        <v>75280144</v>
      </c>
      <c r="M72" s="20">
        <v>255529519</v>
      </c>
      <c r="N72" s="20">
        <v>88133526</v>
      </c>
      <c r="O72" s="20">
        <v>74265388</v>
      </c>
      <c r="P72" s="20">
        <v>84233291</v>
      </c>
      <c r="Q72" s="20">
        <v>246632205</v>
      </c>
      <c r="R72" s="20"/>
      <c r="S72" s="20"/>
      <c r="T72" s="20"/>
      <c r="U72" s="20"/>
      <c r="V72" s="20">
        <v>731800582</v>
      </c>
      <c r="W72" s="20">
        <v>738886076</v>
      </c>
      <c r="X72" s="20"/>
      <c r="Y72" s="19"/>
      <c r="Z72" s="22">
        <v>1160473464</v>
      </c>
    </row>
    <row r="73" spans="1:26" ht="13.5" hidden="1">
      <c r="A73" s="38" t="s">
        <v>97</v>
      </c>
      <c r="B73" s="18">
        <v>1291295046</v>
      </c>
      <c r="C73" s="18"/>
      <c r="D73" s="19">
        <v>1410373400</v>
      </c>
      <c r="E73" s="20">
        <v>1410373400</v>
      </c>
      <c r="F73" s="20">
        <v>114590656</v>
      </c>
      <c r="G73" s="20">
        <v>113937414</v>
      </c>
      <c r="H73" s="20">
        <v>105843493</v>
      </c>
      <c r="I73" s="20">
        <v>334371563</v>
      </c>
      <c r="J73" s="20">
        <v>314123627</v>
      </c>
      <c r="K73" s="20">
        <v>-117748630</v>
      </c>
      <c r="L73" s="20">
        <v>139861690</v>
      </c>
      <c r="M73" s="20">
        <v>336236687</v>
      </c>
      <c r="N73" s="20">
        <v>132942033</v>
      </c>
      <c r="O73" s="20">
        <v>121540039</v>
      </c>
      <c r="P73" s="20">
        <v>141674753</v>
      </c>
      <c r="Q73" s="20">
        <v>396156825</v>
      </c>
      <c r="R73" s="20"/>
      <c r="S73" s="20"/>
      <c r="T73" s="20"/>
      <c r="U73" s="20"/>
      <c r="V73" s="20">
        <v>1066765075</v>
      </c>
      <c r="W73" s="20">
        <v>1055718627</v>
      </c>
      <c r="X73" s="20"/>
      <c r="Y73" s="19"/>
      <c r="Z73" s="22">
        <v>1410373400</v>
      </c>
    </row>
    <row r="74" spans="1:26" ht="13.5" hidden="1">
      <c r="A74" s="38" t="s">
        <v>98</v>
      </c>
      <c r="B74" s="18">
        <v>1446415</v>
      </c>
      <c r="C74" s="18"/>
      <c r="D74" s="19">
        <v>17383591</v>
      </c>
      <c r="E74" s="20">
        <v>17383591</v>
      </c>
      <c r="F74" s="20">
        <v>2146962</v>
      </c>
      <c r="G74" s="20">
        <v>2035776</v>
      </c>
      <c r="H74" s="20">
        <v>1993482</v>
      </c>
      <c r="I74" s="20">
        <v>6176220</v>
      </c>
      <c r="J74" s="20">
        <v>2593119</v>
      </c>
      <c r="K74" s="20">
        <v>2561702</v>
      </c>
      <c r="L74" s="20">
        <v>2037315</v>
      </c>
      <c r="M74" s="20">
        <v>7192136</v>
      </c>
      <c r="N74" s="20">
        <v>2411806</v>
      </c>
      <c r="O74" s="20">
        <v>2861649</v>
      </c>
      <c r="P74" s="20">
        <v>2085203</v>
      </c>
      <c r="Q74" s="20">
        <v>7358658</v>
      </c>
      <c r="R74" s="20"/>
      <c r="S74" s="20"/>
      <c r="T74" s="20"/>
      <c r="U74" s="20"/>
      <c r="V74" s="20">
        <v>20727014</v>
      </c>
      <c r="W74" s="20"/>
      <c r="X74" s="20"/>
      <c r="Y74" s="19"/>
      <c r="Z74" s="22">
        <v>17383591</v>
      </c>
    </row>
    <row r="75" spans="1:26" ht="13.5" hidden="1">
      <c r="A75" s="39" t="s">
        <v>99</v>
      </c>
      <c r="B75" s="27">
        <v>618102368</v>
      </c>
      <c r="C75" s="27"/>
      <c r="D75" s="28">
        <v>466690860</v>
      </c>
      <c r="E75" s="29">
        <v>546654860</v>
      </c>
      <c r="F75" s="29">
        <v>50388710</v>
      </c>
      <c r="G75" s="29">
        <v>48162085</v>
      </c>
      <c r="H75" s="29">
        <v>47320571</v>
      </c>
      <c r="I75" s="29">
        <v>145871366</v>
      </c>
      <c r="J75" s="29">
        <v>61802181</v>
      </c>
      <c r="K75" s="29">
        <v>51558208</v>
      </c>
      <c r="L75" s="29">
        <v>52107208</v>
      </c>
      <c r="M75" s="29">
        <v>165467597</v>
      </c>
      <c r="N75" s="29">
        <v>52783816</v>
      </c>
      <c r="O75" s="29">
        <v>48440219</v>
      </c>
      <c r="P75" s="29">
        <v>54167358</v>
      </c>
      <c r="Q75" s="29">
        <v>155391393</v>
      </c>
      <c r="R75" s="29"/>
      <c r="S75" s="29"/>
      <c r="T75" s="29"/>
      <c r="U75" s="29"/>
      <c r="V75" s="29">
        <v>466730356</v>
      </c>
      <c r="W75" s="29">
        <v>352691518</v>
      </c>
      <c r="X75" s="29"/>
      <c r="Y75" s="28"/>
      <c r="Z75" s="30">
        <v>546654860</v>
      </c>
    </row>
    <row r="76" spans="1:26" ht="13.5" hidden="1">
      <c r="A76" s="41" t="s">
        <v>101</v>
      </c>
      <c r="B76" s="31">
        <v>20298652984</v>
      </c>
      <c r="C76" s="31"/>
      <c r="D76" s="32">
        <v>23030968094</v>
      </c>
      <c r="E76" s="33">
        <v>23283954763</v>
      </c>
      <c r="F76" s="33">
        <v>2080392498</v>
      </c>
      <c r="G76" s="33">
        <v>2070012004</v>
      </c>
      <c r="H76" s="33">
        <v>1638168154</v>
      </c>
      <c r="I76" s="33">
        <v>5788572656</v>
      </c>
      <c r="J76" s="33">
        <v>4309320558</v>
      </c>
      <c r="K76" s="33">
        <v>1774406273</v>
      </c>
      <c r="L76" s="33">
        <v>1778820112</v>
      </c>
      <c r="M76" s="33">
        <v>7862546943</v>
      </c>
      <c r="N76" s="33">
        <v>1661756793</v>
      </c>
      <c r="O76" s="33">
        <v>2014470990</v>
      </c>
      <c r="P76" s="33">
        <v>1276921729</v>
      </c>
      <c r="Q76" s="33">
        <v>4953149512</v>
      </c>
      <c r="R76" s="33"/>
      <c r="S76" s="33"/>
      <c r="T76" s="33"/>
      <c r="U76" s="33"/>
      <c r="V76" s="33">
        <v>18604269111</v>
      </c>
      <c r="W76" s="33">
        <v>17185427122</v>
      </c>
      <c r="X76" s="33"/>
      <c r="Y76" s="32"/>
      <c r="Z76" s="34">
        <v>23283954763</v>
      </c>
    </row>
    <row r="77" spans="1:26" ht="13.5" hidden="1">
      <c r="A77" s="36" t="s">
        <v>31</v>
      </c>
      <c r="B77" s="18">
        <v>5912583707</v>
      </c>
      <c r="C77" s="18"/>
      <c r="D77" s="19">
        <v>6188688645</v>
      </c>
      <c r="E77" s="20">
        <v>6142100464</v>
      </c>
      <c r="F77" s="20">
        <v>528528232</v>
      </c>
      <c r="G77" s="20">
        <v>540759812</v>
      </c>
      <c r="H77" s="20">
        <v>475731525</v>
      </c>
      <c r="I77" s="20">
        <v>1545019569</v>
      </c>
      <c r="J77" s="20">
        <v>582878143</v>
      </c>
      <c r="K77" s="20">
        <v>574170651</v>
      </c>
      <c r="L77" s="20">
        <v>571772110</v>
      </c>
      <c r="M77" s="20">
        <v>1728820904</v>
      </c>
      <c r="N77" s="20">
        <v>540714690</v>
      </c>
      <c r="O77" s="20">
        <v>500114894</v>
      </c>
      <c r="P77" s="20">
        <v>607734590</v>
      </c>
      <c r="Q77" s="20">
        <v>1648564174</v>
      </c>
      <c r="R77" s="20"/>
      <c r="S77" s="20"/>
      <c r="T77" s="20"/>
      <c r="U77" s="20"/>
      <c r="V77" s="20">
        <v>4922404647</v>
      </c>
      <c r="W77" s="20">
        <v>4466370667</v>
      </c>
      <c r="X77" s="20"/>
      <c r="Y77" s="19"/>
      <c r="Z77" s="22">
        <v>6142100464</v>
      </c>
    </row>
    <row r="78" spans="1:26" ht="13.5" hidden="1">
      <c r="A78" s="37" t="s">
        <v>32</v>
      </c>
      <c r="B78" s="18">
        <v>14386069277</v>
      </c>
      <c r="C78" s="18"/>
      <c r="D78" s="19">
        <v>16688426611</v>
      </c>
      <c r="E78" s="20">
        <v>16709359081</v>
      </c>
      <c r="F78" s="20">
        <v>1501475556</v>
      </c>
      <c r="G78" s="20">
        <v>1481108241</v>
      </c>
      <c r="H78" s="20">
        <v>1115116058</v>
      </c>
      <c r="I78" s="20">
        <v>4097699855</v>
      </c>
      <c r="J78" s="20">
        <v>3664640234</v>
      </c>
      <c r="K78" s="20">
        <v>1148677413</v>
      </c>
      <c r="L78" s="20">
        <v>1154940793</v>
      </c>
      <c r="M78" s="20">
        <v>5968258440</v>
      </c>
      <c r="N78" s="20">
        <v>1068258286</v>
      </c>
      <c r="O78" s="20">
        <v>1465915876</v>
      </c>
      <c r="P78" s="20">
        <v>615019780</v>
      </c>
      <c r="Q78" s="20">
        <v>3149193942</v>
      </c>
      <c r="R78" s="20"/>
      <c r="S78" s="20"/>
      <c r="T78" s="20"/>
      <c r="U78" s="20"/>
      <c r="V78" s="20">
        <v>13215152237</v>
      </c>
      <c r="W78" s="20">
        <v>12409248166</v>
      </c>
      <c r="X78" s="20"/>
      <c r="Y78" s="19"/>
      <c r="Z78" s="22">
        <v>16709359081</v>
      </c>
    </row>
    <row r="79" spans="1:26" ht="13.5" hidden="1">
      <c r="A79" s="38" t="s">
        <v>94</v>
      </c>
      <c r="B79" s="18">
        <v>9872845750</v>
      </c>
      <c r="C79" s="18"/>
      <c r="D79" s="19">
        <v>10617669281</v>
      </c>
      <c r="E79" s="20">
        <v>10718245147</v>
      </c>
      <c r="F79" s="20">
        <v>1079893207</v>
      </c>
      <c r="G79" s="20">
        <v>910586798</v>
      </c>
      <c r="H79" s="20">
        <v>591737736</v>
      </c>
      <c r="I79" s="20">
        <v>2582217741</v>
      </c>
      <c r="J79" s="20">
        <v>2841858624</v>
      </c>
      <c r="K79" s="20">
        <v>822747066</v>
      </c>
      <c r="L79" s="20">
        <v>810066403</v>
      </c>
      <c r="M79" s="20">
        <v>4474672093</v>
      </c>
      <c r="N79" s="20">
        <v>531841981</v>
      </c>
      <c r="O79" s="20">
        <v>948026623</v>
      </c>
      <c r="P79" s="20">
        <v>325709161</v>
      </c>
      <c r="Q79" s="20">
        <v>1805577765</v>
      </c>
      <c r="R79" s="20"/>
      <c r="S79" s="20"/>
      <c r="T79" s="20"/>
      <c r="U79" s="20"/>
      <c r="V79" s="20">
        <v>8862467599</v>
      </c>
      <c r="W79" s="20">
        <v>8017987522</v>
      </c>
      <c r="X79" s="20"/>
      <c r="Y79" s="19"/>
      <c r="Z79" s="22">
        <v>10718245147</v>
      </c>
    </row>
    <row r="80" spans="1:26" ht="13.5" hidden="1">
      <c r="A80" s="38" t="s">
        <v>95</v>
      </c>
      <c r="B80" s="18">
        <v>2804285320</v>
      </c>
      <c r="C80" s="18"/>
      <c r="D80" s="19">
        <v>3797042010</v>
      </c>
      <c r="E80" s="20">
        <v>3716137774</v>
      </c>
      <c r="F80" s="20">
        <v>238535764</v>
      </c>
      <c r="G80" s="20">
        <v>378397372</v>
      </c>
      <c r="H80" s="20">
        <v>336365999</v>
      </c>
      <c r="I80" s="20">
        <v>953299135</v>
      </c>
      <c r="J80" s="20">
        <v>412990393</v>
      </c>
      <c r="K80" s="20">
        <v>357589111</v>
      </c>
      <c r="L80" s="20">
        <v>129057798</v>
      </c>
      <c r="M80" s="20">
        <v>899637302</v>
      </c>
      <c r="N80" s="20">
        <v>314452816</v>
      </c>
      <c r="O80" s="20">
        <v>321322783</v>
      </c>
      <c r="P80" s="20">
        <v>62685784</v>
      </c>
      <c r="Q80" s="20">
        <v>698461383</v>
      </c>
      <c r="R80" s="20"/>
      <c r="S80" s="20"/>
      <c r="T80" s="20"/>
      <c r="U80" s="20"/>
      <c r="V80" s="20">
        <v>2551397820</v>
      </c>
      <c r="W80" s="20">
        <v>2711827031</v>
      </c>
      <c r="X80" s="20"/>
      <c r="Y80" s="19"/>
      <c r="Z80" s="22">
        <v>3716137774</v>
      </c>
    </row>
    <row r="81" spans="1:26" ht="13.5" hidden="1">
      <c r="A81" s="38" t="s">
        <v>96</v>
      </c>
      <c r="B81" s="18">
        <v>567488455</v>
      </c>
      <c r="C81" s="18"/>
      <c r="D81" s="19">
        <v>933734747</v>
      </c>
      <c r="E81" s="20">
        <v>922954540</v>
      </c>
      <c r="F81" s="20">
        <v>70250904</v>
      </c>
      <c r="G81" s="20">
        <v>78186657</v>
      </c>
      <c r="H81" s="20">
        <v>81168830</v>
      </c>
      <c r="I81" s="20">
        <v>229606391</v>
      </c>
      <c r="J81" s="20">
        <v>94936965</v>
      </c>
      <c r="K81" s="20">
        <v>85312410</v>
      </c>
      <c r="L81" s="20">
        <v>75280144</v>
      </c>
      <c r="M81" s="20">
        <v>255529519</v>
      </c>
      <c r="N81" s="20">
        <v>88133526</v>
      </c>
      <c r="O81" s="20">
        <v>74265388</v>
      </c>
      <c r="P81" s="20">
        <v>84233291</v>
      </c>
      <c r="Q81" s="20">
        <v>246632205</v>
      </c>
      <c r="R81" s="20"/>
      <c r="S81" s="20"/>
      <c r="T81" s="20"/>
      <c r="U81" s="20"/>
      <c r="V81" s="20">
        <v>731768115</v>
      </c>
      <c r="W81" s="20">
        <v>693875497</v>
      </c>
      <c r="X81" s="20"/>
      <c r="Y81" s="19"/>
      <c r="Z81" s="22">
        <v>922954540</v>
      </c>
    </row>
    <row r="82" spans="1:26" ht="13.5" hidden="1">
      <c r="A82" s="38" t="s">
        <v>97</v>
      </c>
      <c r="B82" s="18">
        <v>1007062889</v>
      </c>
      <c r="C82" s="18"/>
      <c r="D82" s="19">
        <v>1339980573</v>
      </c>
      <c r="E82" s="20">
        <v>1352021620</v>
      </c>
      <c r="F82" s="20">
        <v>112795681</v>
      </c>
      <c r="G82" s="20">
        <v>113937414</v>
      </c>
      <c r="H82" s="20">
        <v>105843493</v>
      </c>
      <c r="I82" s="20">
        <v>332576588</v>
      </c>
      <c r="J82" s="20">
        <v>314123627</v>
      </c>
      <c r="K82" s="20">
        <v>-117748630</v>
      </c>
      <c r="L82" s="20">
        <v>139861690</v>
      </c>
      <c r="M82" s="20">
        <v>336236687</v>
      </c>
      <c r="N82" s="20">
        <v>132942033</v>
      </c>
      <c r="O82" s="20">
        <v>121540039</v>
      </c>
      <c r="P82" s="20">
        <v>141674753</v>
      </c>
      <c r="Q82" s="20">
        <v>396156825</v>
      </c>
      <c r="R82" s="20"/>
      <c r="S82" s="20"/>
      <c r="T82" s="20"/>
      <c r="U82" s="20"/>
      <c r="V82" s="20">
        <v>1064970100</v>
      </c>
      <c r="W82" s="20">
        <v>985558116</v>
      </c>
      <c r="X82" s="20"/>
      <c r="Y82" s="19"/>
      <c r="Z82" s="22">
        <v>1352021620</v>
      </c>
    </row>
    <row r="83" spans="1:26" ht="13.5" hidden="1">
      <c r="A83" s="38" t="s">
        <v>98</v>
      </c>
      <c r="B83" s="18">
        <v>134386863</v>
      </c>
      <c r="C83" s="18"/>
      <c r="D83" s="19"/>
      <c r="E83" s="20"/>
      <c r="F83" s="20"/>
      <c r="G83" s="20"/>
      <c r="H83" s="20"/>
      <c r="I83" s="20"/>
      <c r="J83" s="20">
        <v>730625</v>
      </c>
      <c r="K83" s="20">
        <v>777456</v>
      </c>
      <c r="L83" s="20">
        <v>674758</v>
      </c>
      <c r="M83" s="20">
        <v>2182839</v>
      </c>
      <c r="N83" s="20">
        <v>887930</v>
      </c>
      <c r="O83" s="20">
        <v>761043</v>
      </c>
      <c r="P83" s="20">
        <v>716791</v>
      </c>
      <c r="Q83" s="20">
        <v>2365764</v>
      </c>
      <c r="R83" s="20"/>
      <c r="S83" s="20"/>
      <c r="T83" s="20"/>
      <c r="U83" s="20"/>
      <c r="V83" s="20">
        <v>4548603</v>
      </c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>
        <v>153852838</v>
      </c>
      <c r="E84" s="29">
        <v>432495218</v>
      </c>
      <c r="F84" s="29">
        <v>50388710</v>
      </c>
      <c r="G84" s="29">
        <v>48143951</v>
      </c>
      <c r="H84" s="29">
        <v>47320571</v>
      </c>
      <c r="I84" s="29">
        <v>145853232</v>
      </c>
      <c r="J84" s="29">
        <v>61802181</v>
      </c>
      <c r="K84" s="29">
        <v>51558209</v>
      </c>
      <c r="L84" s="29">
        <v>52107209</v>
      </c>
      <c r="M84" s="29">
        <v>165467599</v>
      </c>
      <c r="N84" s="29">
        <v>52783817</v>
      </c>
      <c r="O84" s="29">
        <v>48440220</v>
      </c>
      <c r="P84" s="29">
        <v>54167359</v>
      </c>
      <c r="Q84" s="29">
        <v>155391396</v>
      </c>
      <c r="R84" s="29"/>
      <c r="S84" s="29"/>
      <c r="T84" s="29"/>
      <c r="U84" s="29"/>
      <c r="V84" s="29">
        <v>466712227</v>
      </c>
      <c r="W84" s="29">
        <v>309808289</v>
      </c>
      <c r="X84" s="29"/>
      <c r="Y84" s="28"/>
      <c r="Z84" s="30">
        <v>432495218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332093220</v>
      </c>
      <c r="C5" s="18">
        <v>0</v>
      </c>
      <c r="D5" s="58">
        <v>778595239</v>
      </c>
      <c r="E5" s="59">
        <v>786045238</v>
      </c>
      <c r="F5" s="59">
        <v>76665368</v>
      </c>
      <c r="G5" s="59">
        <v>64676391</v>
      </c>
      <c r="H5" s="59">
        <v>66382649</v>
      </c>
      <c r="I5" s="59">
        <v>207724408</v>
      </c>
      <c r="J5" s="59">
        <v>66390657</v>
      </c>
      <c r="K5" s="59">
        <v>66207194</v>
      </c>
      <c r="L5" s="59">
        <v>66569102</v>
      </c>
      <c r="M5" s="59">
        <v>199166953</v>
      </c>
      <c r="N5" s="59">
        <v>-66719929</v>
      </c>
      <c r="O5" s="59">
        <v>66694742</v>
      </c>
      <c r="P5" s="59">
        <v>66267363</v>
      </c>
      <c r="Q5" s="59">
        <v>66242176</v>
      </c>
      <c r="R5" s="59">
        <v>0</v>
      </c>
      <c r="S5" s="59">
        <v>0</v>
      </c>
      <c r="T5" s="59">
        <v>0</v>
      </c>
      <c r="U5" s="59">
        <v>0</v>
      </c>
      <c r="V5" s="59">
        <v>473133537</v>
      </c>
      <c r="W5" s="59">
        <v>481081883</v>
      </c>
      <c r="X5" s="59">
        <v>-7948346</v>
      </c>
      <c r="Y5" s="60">
        <v>-1.65</v>
      </c>
      <c r="Z5" s="61">
        <v>786045238</v>
      </c>
    </row>
    <row r="6" spans="1:26" ht="13.5">
      <c r="A6" s="57" t="s">
        <v>32</v>
      </c>
      <c r="B6" s="18">
        <v>3665346702</v>
      </c>
      <c r="C6" s="18">
        <v>0</v>
      </c>
      <c r="D6" s="58">
        <v>4323243525</v>
      </c>
      <c r="E6" s="59">
        <v>3771490215</v>
      </c>
      <c r="F6" s="59">
        <v>345398578</v>
      </c>
      <c r="G6" s="59">
        <v>325894188</v>
      </c>
      <c r="H6" s="59">
        <v>328685859</v>
      </c>
      <c r="I6" s="59">
        <v>999978625</v>
      </c>
      <c r="J6" s="59">
        <v>262199167</v>
      </c>
      <c r="K6" s="59">
        <v>239375599</v>
      </c>
      <c r="L6" s="59">
        <v>635054205</v>
      </c>
      <c r="M6" s="59">
        <v>1136628971</v>
      </c>
      <c r="N6" s="59">
        <v>147650969</v>
      </c>
      <c r="O6" s="59">
        <v>237044786</v>
      </c>
      <c r="P6" s="59">
        <v>239057165</v>
      </c>
      <c r="Q6" s="59">
        <v>623752920</v>
      </c>
      <c r="R6" s="59">
        <v>0</v>
      </c>
      <c r="S6" s="59">
        <v>0</v>
      </c>
      <c r="T6" s="59">
        <v>0</v>
      </c>
      <c r="U6" s="59">
        <v>0</v>
      </c>
      <c r="V6" s="59">
        <v>2760360516</v>
      </c>
      <c r="W6" s="59">
        <v>3213874984</v>
      </c>
      <c r="X6" s="59">
        <v>-453514468</v>
      </c>
      <c r="Y6" s="60">
        <v>-14.11</v>
      </c>
      <c r="Z6" s="61">
        <v>3771490215</v>
      </c>
    </row>
    <row r="7" spans="1:26" ht="13.5">
      <c r="A7" s="57" t="s">
        <v>33</v>
      </c>
      <c r="B7" s="18">
        <v>6015053</v>
      </c>
      <c r="C7" s="18">
        <v>0</v>
      </c>
      <c r="D7" s="58">
        <v>7674901</v>
      </c>
      <c r="E7" s="59">
        <v>7674901</v>
      </c>
      <c r="F7" s="59">
        <v>0</v>
      </c>
      <c r="G7" s="59">
        <v>928113</v>
      </c>
      <c r="H7" s="59">
        <v>319201</v>
      </c>
      <c r="I7" s="59">
        <v>1247314</v>
      </c>
      <c r="J7" s="59">
        <v>156151</v>
      </c>
      <c r="K7" s="59">
        <v>332226</v>
      </c>
      <c r="L7" s="59">
        <v>-400100</v>
      </c>
      <c r="M7" s="59">
        <v>88277</v>
      </c>
      <c r="N7" s="59">
        <v>-183450</v>
      </c>
      <c r="O7" s="59">
        <v>128117</v>
      </c>
      <c r="P7" s="59">
        <v>86056</v>
      </c>
      <c r="Q7" s="59">
        <v>30723</v>
      </c>
      <c r="R7" s="59">
        <v>0</v>
      </c>
      <c r="S7" s="59">
        <v>0</v>
      </c>
      <c r="T7" s="59">
        <v>0</v>
      </c>
      <c r="U7" s="59">
        <v>0</v>
      </c>
      <c r="V7" s="59">
        <v>1366314</v>
      </c>
      <c r="W7" s="59">
        <v>5826651</v>
      </c>
      <c r="X7" s="59">
        <v>-4460337</v>
      </c>
      <c r="Y7" s="60">
        <v>-76.55</v>
      </c>
      <c r="Z7" s="61">
        <v>7674901</v>
      </c>
    </row>
    <row r="8" spans="1:26" ht="13.5">
      <c r="A8" s="57" t="s">
        <v>34</v>
      </c>
      <c r="B8" s="18">
        <v>698451127</v>
      </c>
      <c r="C8" s="18">
        <v>0</v>
      </c>
      <c r="D8" s="58">
        <v>733959645</v>
      </c>
      <c r="E8" s="59">
        <v>742789096</v>
      </c>
      <c r="F8" s="59">
        <v>267418642</v>
      </c>
      <c r="G8" s="59">
        <v>364</v>
      </c>
      <c r="H8" s="59">
        <v>600570</v>
      </c>
      <c r="I8" s="59">
        <v>268019576</v>
      </c>
      <c r="J8" s="59">
        <v>229317</v>
      </c>
      <c r="K8" s="59">
        <v>-5124</v>
      </c>
      <c r="L8" s="59">
        <v>223049699</v>
      </c>
      <c r="M8" s="59">
        <v>223273892</v>
      </c>
      <c r="N8" s="59">
        <v>-8874481</v>
      </c>
      <c r="O8" s="59">
        <v>17165814</v>
      </c>
      <c r="P8" s="59">
        <v>163184249</v>
      </c>
      <c r="Q8" s="59">
        <v>171475582</v>
      </c>
      <c r="R8" s="59">
        <v>0</v>
      </c>
      <c r="S8" s="59">
        <v>0</v>
      </c>
      <c r="T8" s="59">
        <v>0</v>
      </c>
      <c r="U8" s="59">
        <v>0</v>
      </c>
      <c r="V8" s="59">
        <v>662769050</v>
      </c>
      <c r="W8" s="59">
        <v>704601672</v>
      </c>
      <c r="X8" s="59">
        <v>-41832622</v>
      </c>
      <c r="Y8" s="60">
        <v>-5.94</v>
      </c>
      <c r="Z8" s="61">
        <v>742789096</v>
      </c>
    </row>
    <row r="9" spans="1:26" ht="13.5">
      <c r="A9" s="57" t="s">
        <v>35</v>
      </c>
      <c r="B9" s="18">
        <v>388921794</v>
      </c>
      <c r="C9" s="18">
        <v>0</v>
      </c>
      <c r="D9" s="58">
        <v>184537095</v>
      </c>
      <c r="E9" s="59">
        <v>213876019</v>
      </c>
      <c r="F9" s="59">
        <v>8399200</v>
      </c>
      <c r="G9" s="59">
        <v>15362709</v>
      </c>
      <c r="H9" s="59">
        <v>12715488</v>
      </c>
      <c r="I9" s="59">
        <v>36477397</v>
      </c>
      <c r="J9" s="59">
        <v>11938514</v>
      </c>
      <c r="K9" s="59">
        <v>14444029</v>
      </c>
      <c r="L9" s="59">
        <v>11081777</v>
      </c>
      <c r="M9" s="59">
        <v>37464320</v>
      </c>
      <c r="N9" s="59">
        <v>-33625717</v>
      </c>
      <c r="O9" s="59">
        <v>16756743</v>
      </c>
      <c r="P9" s="59">
        <v>11209811</v>
      </c>
      <c r="Q9" s="59">
        <v>-5659163</v>
      </c>
      <c r="R9" s="59">
        <v>0</v>
      </c>
      <c r="S9" s="59">
        <v>0</v>
      </c>
      <c r="T9" s="59">
        <v>0</v>
      </c>
      <c r="U9" s="59">
        <v>0</v>
      </c>
      <c r="V9" s="59">
        <v>68282554</v>
      </c>
      <c r="W9" s="59">
        <v>60753866</v>
      </c>
      <c r="X9" s="59">
        <v>7528688</v>
      </c>
      <c r="Y9" s="60">
        <v>12.39</v>
      </c>
      <c r="Z9" s="61">
        <v>213876019</v>
      </c>
    </row>
    <row r="10" spans="1:26" ht="25.5">
      <c r="A10" s="62" t="s">
        <v>86</v>
      </c>
      <c r="B10" s="63">
        <f>SUM(B5:B9)</f>
        <v>5090827896</v>
      </c>
      <c r="C10" s="63">
        <f>SUM(C5:C9)</f>
        <v>0</v>
      </c>
      <c r="D10" s="64">
        <f aca="true" t="shared" si="0" ref="D10:Z10">SUM(D5:D9)</f>
        <v>6028010405</v>
      </c>
      <c r="E10" s="65">
        <f t="shared" si="0"/>
        <v>5521875469</v>
      </c>
      <c r="F10" s="65">
        <f t="shared" si="0"/>
        <v>697881788</v>
      </c>
      <c r="G10" s="65">
        <f t="shared" si="0"/>
        <v>406861765</v>
      </c>
      <c r="H10" s="65">
        <f t="shared" si="0"/>
        <v>408703767</v>
      </c>
      <c r="I10" s="65">
        <f t="shared" si="0"/>
        <v>1513447320</v>
      </c>
      <c r="J10" s="65">
        <f t="shared" si="0"/>
        <v>340913806</v>
      </c>
      <c r="K10" s="65">
        <f t="shared" si="0"/>
        <v>320353924</v>
      </c>
      <c r="L10" s="65">
        <f t="shared" si="0"/>
        <v>935354683</v>
      </c>
      <c r="M10" s="65">
        <f t="shared" si="0"/>
        <v>1596622413</v>
      </c>
      <c r="N10" s="65">
        <f t="shared" si="0"/>
        <v>38247392</v>
      </c>
      <c r="O10" s="65">
        <f t="shared" si="0"/>
        <v>337790202</v>
      </c>
      <c r="P10" s="65">
        <f t="shared" si="0"/>
        <v>479804644</v>
      </c>
      <c r="Q10" s="65">
        <f t="shared" si="0"/>
        <v>855842238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3965911971</v>
      </c>
      <c r="W10" s="65">
        <f t="shared" si="0"/>
        <v>4466139056</v>
      </c>
      <c r="X10" s="65">
        <f t="shared" si="0"/>
        <v>-500227085</v>
      </c>
      <c r="Y10" s="66">
        <f>+IF(W10&lt;&gt;0,(X10/W10)*100,0)</f>
        <v>-11.200436858945844</v>
      </c>
      <c r="Z10" s="67">
        <f t="shared" si="0"/>
        <v>5521875469</v>
      </c>
    </row>
    <row r="11" spans="1:26" ht="13.5">
      <c r="A11" s="57" t="s">
        <v>36</v>
      </c>
      <c r="B11" s="18">
        <v>1156508354</v>
      </c>
      <c r="C11" s="18">
        <v>0</v>
      </c>
      <c r="D11" s="58">
        <v>1145142530</v>
      </c>
      <c r="E11" s="59">
        <v>1151712689</v>
      </c>
      <c r="F11" s="59">
        <v>0</v>
      </c>
      <c r="G11" s="59">
        <v>13084</v>
      </c>
      <c r="H11" s="59">
        <v>-1375</v>
      </c>
      <c r="I11" s="59">
        <v>11709</v>
      </c>
      <c r="J11" s="59">
        <v>542608</v>
      </c>
      <c r="K11" s="59">
        <v>461073825</v>
      </c>
      <c r="L11" s="59">
        <v>-86307296</v>
      </c>
      <c r="M11" s="59">
        <v>375309137</v>
      </c>
      <c r="N11" s="59">
        <v>85770590</v>
      </c>
      <c r="O11" s="59">
        <v>88116468</v>
      </c>
      <c r="P11" s="59">
        <v>84765286</v>
      </c>
      <c r="Q11" s="59">
        <v>258652344</v>
      </c>
      <c r="R11" s="59">
        <v>0</v>
      </c>
      <c r="S11" s="59">
        <v>0</v>
      </c>
      <c r="T11" s="59">
        <v>0</v>
      </c>
      <c r="U11" s="59">
        <v>0</v>
      </c>
      <c r="V11" s="59">
        <v>633973190</v>
      </c>
      <c r="W11" s="59">
        <v>784320860</v>
      </c>
      <c r="X11" s="59">
        <v>-150347670</v>
      </c>
      <c r="Y11" s="60">
        <v>-19.17</v>
      </c>
      <c r="Z11" s="61">
        <v>1151712689</v>
      </c>
    </row>
    <row r="12" spans="1:26" ht="13.5">
      <c r="A12" s="57" t="s">
        <v>37</v>
      </c>
      <c r="B12" s="18">
        <v>49341720</v>
      </c>
      <c r="C12" s="18">
        <v>0</v>
      </c>
      <c r="D12" s="58">
        <v>49658543</v>
      </c>
      <c r="E12" s="59">
        <v>55119785</v>
      </c>
      <c r="F12" s="59">
        <v>0</v>
      </c>
      <c r="G12" s="59">
        <v>1742939</v>
      </c>
      <c r="H12" s="59">
        <v>0</v>
      </c>
      <c r="I12" s="59">
        <v>1742939</v>
      </c>
      <c r="J12" s="59">
        <v>0</v>
      </c>
      <c r="K12" s="59">
        <v>15599840</v>
      </c>
      <c r="L12" s="59">
        <v>-3468025</v>
      </c>
      <c r="M12" s="59">
        <v>12131815</v>
      </c>
      <c r="N12" s="59">
        <v>3474825</v>
      </c>
      <c r="O12" s="59">
        <v>4667919</v>
      </c>
      <c r="P12" s="59">
        <v>3543742</v>
      </c>
      <c r="Q12" s="59">
        <v>11686486</v>
      </c>
      <c r="R12" s="59">
        <v>0</v>
      </c>
      <c r="S12" s="59">
        <v>0</v>
      </c>
      <c r="T12" s="59">
        <v>0</v>
      </c>
      <c r="U12" s="59">
        <v>0</v>
      </c>
      <c r="V12" s="59">
        <v>25561240</v>
      </c>
      <c r="W12" s="59">
        <v>35358551</v>
      </c>
      <c r="X12" s="59">
        <v>-9797311</v>
      </c>
      <c r="Y12" s="60">
        <v>-27.71</v>
      </c>
      <c r="Z12" s="61">
        <v>55119785</v>
      </c>
    </row>
    <row r="13" spans="1:26" ht="13.5">
      <c r="A13" s="57" t="s">
        <v>87</v>
      </c>
      <c r="B13" s="18">
        <v>479227085</v>
      </c>
      <c r="C13" s="18">
        <v>0</v>
      </c>
      <c r="D13" s="58">
        <v>502092771</v>
      </c>
      <c r="E13" s="59">
        <v>473277736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376569576</v>
      </c>
      <c r="X13" s="59">
        <v>-376569576</v>
      </c>
      <c r="Y13" s="60">
        <v>-100</v>
      </c>
      <c r="Z13" s="61">
        <v>473277736</v>
      </c>
    </row>
    <row r="14" spans="1:26" ht="13.5">
      <c r="A14" s="57" t="s">
        <v>38</v>
      </c>
      <c r="B14" s="18">
        <v>102867099</v>
      </c>
      <c r="C14" s="18">
        <v>0</v>
      </c>
      <c r="D14" s="58">
        <v>29746047</v>
      </c>
      <c r="E14" s="59">
        <v>34746047</v>
      </c>
      <c r="F14" s="59">
        <v>0</v>
      </c>
      <c r="G14" s="59">
        <v>4211649</v>
      </c>
      <c r="H14" s="59">
        <v>3101129</v>
      </c>
      <c r="I14" s="59">
        <v>7312778</v>
      </c>
      <c r="J14" s="59">
        <v>16644942</v>
      </c>
      <c r="K14" s="59">
        <v>8000182</v>
      </c>
      <c r="L14" s="59">
        <v>-4204454</v>
      </c>
      <c r="M14" s="59">
        <v>20440670</v>
      </c>
      <c r="N14" s="59">
        <v>17515139</v>
      </c>
      <c r="O14" s="59">
        <v>1685</v>
      </c>
      <c r="P14" s="59">
        <v>-6431000</v>
      </c>
      <c r="Q14" s="59">
        <v>11085824</v>
      </c>
      <c r="R14" s="59">
        <v>0</v>
      </c>
      <c r="S14" s="59">
        <v>0</v>
      </c>
      <c r="T14" s="59">
        <v>0</v>
      </c>
      <c r="U14" s="59">
        <v>0</v>
      </c>
      <c r="V14" s="59">
        <v>38839272</v>
      </c>
      <c r="W14" s="59">
        <v>3321815</v>
      </c>
      <c r="X14" s="59">
        <v>35517457</v>
      </c>
      <c r="Y14" s="60">
        <v>1069.22</v>
      </c>
      <c r="Z14" s="61">
        <v>34746047</v>
      </c>
    </row>
    <row r="15" spans="1:26" ht="13.5">
      <c r="A15" s="57" t="s">
        <v>39</v>
      </c>
      <c r="B15" s="18">
        <v>2449888808</v>
      </c>
      <c r="C15" s="18">
        <v>0</v>
      </c>
      <c r="D15" s="58">
        <v>2558899390</v>
      </c>
      <c r="E15" s="59">
        <v>2555245577</v>
      </c>
      <c r="F15" s="59">
        <v>0</v>
      </c>
      <c r="G15" s="59">
        <v>307644148</v>
      </c>
      <c r="H15" s="59">
        <v>72837253</v>
      </c>
      <c r="I15" s="59">
        <v>380481401</v>
      </c>
      <c r="J15" s="59">
        <v>304514402</v>
      </c>
      <c r="K15" s="59">
        <v>318169746</v>
      </c>
      <c r="L15" s="59">
        <v>164010845</v>
      </c>
      <c r="M15" s="59">
        <v>786694993</v>
      </c>
      <c r="N15" s="59">
        <v>505715758</v>
      </c>
      <c r="O15" s="59">
        <v>172145173</v>
      </c>
      <c r="P15" s="59">
        <v>111108199</v>
      </c>
      <c r="Q15" s="59">
        <v>788969130</v>
      </c>
      <c r="R15" s="59">
        <v>0</v>
      </c>
      <c r="S15" s="59">
        <v>0</v>
      </c>
      <c r="T15" s="59">
        <v>0</v>
      </c>
      <c r="U15" s="59">
        <v>0</v>
      </c>
      <c r="V15" s="59">
        <v>1956145524</v>
      </c>
      <c r="W15" s="59">
        <v>1745058602</v>
      </c>
      <c r="X15" s="59">
        <v>211086922</v>
      </c>
      <c r="Y15" s="60">
        <v>12.1</v>
      </c>
      <c r="Z15" s="61">
        <v>2555245577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2475200</v>
      </c>
      <c r="F16" s="59">
        <v>46442</v>
      </c>
      <c r="G16" s="59">
        <v>0</v>
      </c>
      <c r="H16" s="59">
        <v>4453</v>
      </c>
      <c r="I16" s="59">
        <v>50895</v>
      </c>
      <c r="J16" s="59">
        <v>0</v>
      </c>
      <c r="K16" s="59">
        <v>-68204</v>
      </c>
      <c r="L16" s="59">
        <v>-52682</v>
      </c>
      <c r="M16" s="59">
        <v>-120886</v>
      </c>
      <c r="N16" s="59">
        <v>2382</v>
      </c>
      <c r="O16" s="59">
        <v>121198</v>
      </c>
      <c r="P16" s="59">
        <v>784140</v>
      </c>
      <c r="Q16" s="59">
        <v>907720</v>
      </c>
      <c r="R16" s="59">
        <v>0</v>
      </c>
      <c r="S16" s="59">
        <v>0</v>
      </c>
      <c r="T16" s="59">
        <v>0</v>
      </c>
      <c r="U16" s="59">
        <v>0</v>
      </c>
      <c r="V16" s="59">
        <v>837729</v>
      </c>
      <c r="W16" s="59"/>
      <c r="X16" s="59">
        <v>837729</v>
      </c>
      <c r="Y16" s="60">
        <v>0</v>
      </c>
      <c r="Z16" s="61">
        <v>2475200</v>
      </c>
    </row>
    <row r="17" spans="1:26" ht="13.5">
      <c r="A17" s="57" t="s">
        <v>41</v>
      </c>
      <c r="B17" s="18">
        <v>2262164509</v>
      </c>
      <c r="C17" s="18">
        <v>0</v>
      </c>
      <c r="D17" s="58">
        <v>1578956931</v>
      </c>
      <c r="E17" s="59">
        <v>1130007317</v>
      </c>
      <c r="F17" s="59">
        <v>524875</v>
      </c>
      <c r="G17" s="59">
        <v>30785738</v>
      </c>
      <c r="H17" s="59">
        <v>41114947</v>
      </c>
      <c r="I17" s="59">
        <v>72425560</v>
      </c>
      <c r="J17" s="59">
        <v>60592238</v>
      </c>
      <c r="K17" s="59">
        <v>58552420</v>
      </c>
      <c r="L17" s="59">
        <v>-37399712</v>
      </c>
      <c r="M17" s="59">
        <v>81744946</v>
      </c>
      <c r="N17" s="59">
        <v>43346797</v>
      </c>
      <c r="O17" s="59">
        <v>47562654</v>
      </c>
      <c r="P17" s="59">
        <v>34290175</v>
      </c>
      <c r="Q17" s="59">
        <v>125199626</v>
      </c>
      <c r="R17" s="59">
        <v>0</v>
      </c>
      <c r="S17" s="59">
        <v>0</v>
      </c>
      <c r="T17" s="59">
        <v>0</v>
      </c>
      <c r="U17" s="59">
        <v>0</v>
      </c>
      <c r="V17" s="59">
        <v>279370132</v>
      </c>
      <c r="W17" s="59">
        <v>1099490499</v>
      </c>
      <c r="X17" s="59">
        <v>-820120367</v>
      </c>
      <c r="Y17" s="60">
        <v>-74.59</v>
      </c>
      <c r="Z17" s="61">
        <v>1130007317</v>
      </c>
    </row>
    <row r="18" spans="1:26" ht="13.5">
      <c r="A18" s="69" t="s">
        <v>42</v>
      </c>
      <c r="B18" s="70">
        <f>SUM(B11:B17)</f>
        <v>6499997575</v>
      </c>
      <c r="C18" s="70">
        <f>SUM(C11:C17)</f>
        <v>0</v>
      </c>
      <c r="D18" s="71">
        <f aca="true" t="shared" si="1" ref="D18:Z18">SUM(D11:D17)</f>
        <v>5864496212</v>
      </c>
      <c r="E18" s="72">
        <f t="shared" si="1"/>
        <v>5402584351</v>
      </c>
      <c r="F18" s="72">
        <f t="shared" si="1"/>
        <v>571317</v>
      </c>
      <c r="G18" s="72">
        <f t="shared" si="1"/>
        <v>344397558</v>
      </c>
      <c r="H18" s="72">
        <f t="shared" si="1"/>
        <v>117056407</v>
      </c>
      <c r="I18" s="72">
        <f t="shared" si="1"/>
        <v>462025282</v>
      </c>
      <c r="J18" s="72">
        <f t="shared" si="1"/>
        <v>382294190</v>
      </c>
      <c r="K18" s="72">
        <f t="shared" si="1"/>
        <v>861327809</v>
      </c>
      <c r="L18" s="72">
        <f t="shared" si="1"/>
        <v>32578676</v>
      </c>
      <c r="M18" s="72">
        <f t="shared" si="1"/>
        <v>1276200675</v>
      </c>
      <c r="N18" s="72">
        <f t="shared" si="1"/>
        <v>655825491</v>
      </c>
      <c r="O18" s="72">
        <f t="shared" si="1"/>
        <v>312615097</v>
      </c>
      <c r="P18" s="72">
        <f t="shared" si="1"/>
        <v>228060542</v>
      </c>
      <c r="Q18" s="72">
        <f t="shared" si="1"/>
        <v>1196501130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2934727087</v>
      </c>
      <c r="W18" s="72">
        <f t="shared" si="1"/>
        <v>4044119903</v>
      </c>
      <c r="X18" s="72">
        <f t="shared" si="1"/>
        <v>-1109392816</v>
      </c>
      <c r="Y18" s="66">
        <f>+IF(W18&lt;&gt;0,(X18/W18)*100,0)</f>
        <v>-27.43224342030593</v>
      </c>
      <c r="Z18" s="73">
        <f t="shared" si="1"/>
        <v>5402584351</v>
      </c>
    </row>
    <row r="19" spans="1:26" ht="13.5">
      <c r="A19" s="69" t="s">
        <v>43</v>
      </c>
      <c r="B19" s="74">
        <f>+B10-B18</f>
        <v>-1409169679</v>
      </c>
      <c r="C19" s="74">
        <f>+C10-C18</f>
        <v>0</v>
      </c>
      <c r="D19" s="75">
        <f aca="true" t="shared" si="2" ref="D19:Z19">+D10-D18</f>
        <v>163514193</v>
      </c>
      <c r="E19" s="76">
        <f t="shared" si="2"/>
        <v>119291118</v>
      </c>
      <c r="F19" s="76">
        <f t="shared" si="2"/>
        <v>697310471</v>
      </c>
      <c r="G19" s="76">
        <f t="shared" si="2"/>
        <v>62464207</v>
      </c>
      <c r="H19" s="76">
        <f t="shared" si="2"/>
        <v>291647360</v>
      </c>
      <c r="I19" s="76">
        <f t="shared" si="2"/>
        <v>1051422038</v>
      </c>
      <c r="J19" s="76">
        <f t="shared" si="2"/>
        <v>-41380384</v>
      </c>
      <c r="K19" s="76">
        <f t="shared" si="2"/>
        <v>-540973885</v>
      </c>
      <c r="L19" s="76">
        <f t="shared" si="2"/>
        <v>902776007</v>
      </c>
      <c r="M19" s="76">
        <f t="shared" si="2"/>
        <v>320421738</v>
      </c>
      <c r="N19" s="76">
        <f t="shared" si="2"/>
        <v>-617578099</v>
      </c>
      <c r="O19" s="76">
        <f t="shared" si="2"/>
        <v>25175105</v>
      </c>
      <c r="P19" s="76">
        <f t="shared" si="2"/>
        <v>251744102</v>
      </c>
      <c r="Q19" s="76">
        <f t="shared" si="2"/>
        <v>-340658892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1031184884</v>
      </c>
      <c r="W19" s="76">
        <f>IF(E10=E18,0,W10-W18)</f>
        <v>422019153</v>
      </c>
      <c r="X19" s="76">
        <f t="shared" si="2"/>
        <v>609165731</v>
      </c>
      <c r="Y19" s="77">
        <f>+IF(W19&lt;&gt;0,(X19/W19)*100,0)</f>
        <v>144.3455176547402</v>
      </c>
      <c r="Z19" s="78">
        <f t="shared" si="2"/>
        <v>119291118</v>
      </c>
    </row>
    <row r="20" spans="1:26" ht="13.5">
      <c r="A20" s="57" t="s">
        <v>44</v>
      </c>
      <c r="B20" s="18">
        <v>170908781</v>
      </c>
      <c r="C20" s="18">
        <v>0</v>
      </c>
      <c r="D20" s="58">
        <v>260074650</v>
      </c>
      <c r="E20" s="59">
        <v>224145779</v>
      </c>
      <c r="F20" s="59">
        <v>0</v>
      </c>
      <c r="G20" s="59">
        <v>24899118</v>
      </c>
      <c r="H20" s="59">
        <v>0</v>
      </c>
      <c r="I20" s="59">
        <v>24899118</v>
      </c>
      <c r="J20" s="59">
        <v>0</v>
      </c>
      <c r="K20" s="59">
        <v>20751185</v>
      </c>
      <c r="L20" s="59">
        <v>31466052</v>
      </c>
      <c r="M20" s="59">
        <v>52217237</v>
      </c>
      <c r="N20" s="59">
        <v>0</v>
      </c>
      <c r="O20" s="59">
        <v>7852832</v>
      </c>
      <c r="P20" s="59">
        <v>5959777</v>
      </c>
      <c r="Q20" s="59">
        <v>13812609</v>
      </c>
      <c r="R20" s="59">
        <v>0</v>
      </c>
      <c r="S20" s="59">
        <v>0</v>
      </c>
      <c r="T20" s="59">
        <v>0</v>
      </c>
      <c r="U20" s="59">
        <v>0</v>
      </c>
      <c r="V20" s="59">
        <v>90928964</v>
      </c>
      <c r="W20" s="59">
        <v>260074650</v>
      </c>
      <c r="X20" s="59">
        <v>-169145686</v>
      </c>
      <c r="Y20" s="60">
        <v>-65.04</v>
      </c>
      <c r="Z20" s="61">
        <v>224145779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-1238260898</v>
      </c>
      <c r="C22" s="85">
        <f>SUM(C19:C21)</f>
        <v>0</v>
      </c>
      <c r="D22" s="86">
        <f aca="true" t="shared" si="3" ref="D22:Z22">SUM(D19:D21)</f>
        <v>423588843</v>
      </c>
      <c r="E22" s="87">
        <f t="shared" si="3"/>
        <v>343436897</v>
      </c>
      <c r="F22" s="87">
        <f t="shared" si="3"/>
        <v>697310471</v>
      </c>
      <c r="G22" s="87">
        <f t="shared" si="3"/>
        <v>87363325</v>
      </c>
      <c r="H22" s="87">
        <f t="shared" si="3"/>
        <v>291647360</v>
      </c>
      <c r="I22" s="87">
        <f t="shared" si="3"/>
        <v>1076321156</v>
      </c>
      <c r="J22" s="87">
        <f t="shared" si="3"/>
        <v>-41380384</v>
      </c>
      <c r="K22" s="87">
        <f t="shared" si="3"/>
        <v>-520222700</v>
      </c>
      <c r="L22" s="87">
        <f t="shared" si="3"/>
        <v>934242059</v>
      </c>
      <c r="M22" s="87">
        <f t="shared" si="3"/>
        <v>372638975</v>
      </c>
      <c r="N22" s="87">
        <f t="shared" si="3"/>
        <v>-617578099</v>
      </c>
      <c r="O22" s="87">
        <f t="shared" si="3"/>
        <v>33027937</v>
      </c>
      <c r="P22" s="87">
        <f t="shared" si="3"/>
        <v>257703879</v>
      </c>
      <c r="Q22" s="87">
        <f t="shared" si="3"/>
        <v>-326846283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1122113848</v>
      </c>
      <c r="W22" s="87">
        <f t="shared" si="3"/>
        <v>682093803</v>
      </c>
      <c r="X22" s="87">
        <f t="shared" si="3"/>
        <v>440020045</v>
      </c>
      <c r="Y22" s="88">
        <f>+IF(W22&lt;&gt;0,(X22/W22)*100,0)</f>
        <v>64.51019538144081</v>
      </c>
      <c r="Z22" s="89">
        <f t="shared" si="3"/>
        <v>343436897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-1238260898</v>
      </c>
      <c r="C24" s="74">
        <f>SUM(C22:C23)</f>
        <v>0</v>
      </c>
      <c r="D24" s="75">
        <f aca="true" t="shared" si="4" ref="D24:Z24">SUM(D22:D23)</f>
        <v>423588843</v>
      </c>
      <c r="E24" s="76">
        <f t="shared" si="4"/>
        <v>343436897</v>
      </c>
      <c r="F24" s="76">
        <f t="shared" si="4"/>
        <v>697310471</v>
      </c>
      <c r="G24" s="76">
        <f t="shared" si="4"/>
        <v>87363325</v>
      </c>
      <c r="H24" s="76">
        <f t="shared" si="4"/>
        <v>291647360</v>
      </c>
      <c r="I24" s="76">
        <f t="shared" si="4"/>
        <v>1076321156</v>
      </c>
      <c r="J24" s="76">
        <f t="shared" si="4"/>
        <v>-41380384</v>
      </c>
      <c r="K24" s="76">
        <f t="shared" si="4"/>
        <v>-520222700</v>
      </c>
      <c r="L24" s="76">
        <f t="shared" si="4"/>
        <v>934242059</v>
      </c>
      <c r="M24" s="76">
        <f t="shared" si="4"/>
        <v>372638975</v>
      </c>
      <c r="N24" s="76">
        <f t="shared" si="4"/>
        <v>-617578099</v>
      </c>
      <c r="O24" s="76">
        <f t="shared" si="4"/>
        <v>33027937</v>
      </c>
      <c r="P24" s="76">
        <f t="shared" si="4"/>
        <v>257703879</v>
      </c>
      <c r="Q24" s="76">
        <f t="shared" si="4"/>
        <v>-326846283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1122113848</v>
      </c>
      <c r="W24" s="76">
        <f t="shared" si="4"/>
        <v>682093803</v>
      </c>
      <c r="X24" s="76">
        <f t="shared" si="4"/>
        <v>440020045</v>
      </c>
      <c r="Y24" s="77">
        <f>+IF(W24&lt;&gt;0,(X24/W24)*100,0)</f>
        <v>64.51019538144081</v>
      </c>
      <c r="Z24" s="78">
        <f t="shared" si="4"/>
        <v>343436897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253376422</v>
      </c>
      <c r="C27" s="21">
        <v>0</v>
      </c>
      <c r="D27" s="98">
        <v>423588837</v>
      </c>
      <c r="E27" s="99">
        <v>371419687</v>
      </c>
      <c r="F27" s="99">
        <v>0</v>
      </c>
      <c r="G27" s="99">
        <v>22979613</v>
      </c>
      <c r="H27" s="99">
        <v>9782453</v>
      </c>
      <c r="I27" s="99">
        <v>32762066</v>
      </c>
      <c r="J27" s="99">
        <v>26081573</v>
      </c>
      <c r="K27" s="99">
        <v>21736764</v>
      </c>
      <c r="L27" s="99">
        <v>12100562</v>
      </c>
      <c r="M27" s="99">
        <v>59918899</v>
      </c>
      <c r="N27" s="99">
        <v>9758055</v>
      </c>
      <c r="O27" s="99">
        <v>10277574</v>
      </c>
      <c r="P27" s="99">
        <v>36208823</v>
      </c>
      <c r="Q27" s="99">
        <v>56244452</v>
      </c>
      <c r="R27" s="99">
        <v>0</v>
      </c>
      <c r="S27" s="99">
        <v>0</v>
      </c>
      <c r="T27" s="99">
        <v>0</v>
      </c>
      <c r="U27" s="99">
        <v>0</v>
      </c>
      <c r="V27" s="99">
        <v>148925417</v>
      </c>
      <c r="W27" s="99">
        <v>278564765</v>
      </c>
      <c r="X27" s="99">
        <v>-129639348</v>
      </c>
      <c r="Y27" s="100">
        <v>-46.54</v>
      </c>
      <c r="Z27" s="101">
        <v>371419687</v>
      </c>
    </row>
    <row r="28" spans="1:26" ht="13.5">
      <c r="A28" s="102" t="s">
        <v>44</v>
      </c>
      <c r="B28" s="18">
        <v>194944772</v>
      </c>
      <c r="C28" s="18">
        <v>0</v>
      </c>
      <c r="D28" s="58">
        <v>260074649</v>
      </c>
      <c r="E28" s="59">
        <v>248988001</v>
      </c>
      <c r="F28" s="59">
        <v>0</v>
      </c>
      <c r="G28" s="59">
        <v>22356223</v>
      </c>
      <c r="H28" s="59">
        <v>8860170</v>
      </c>
      <c r="I28" s="59">
        <v>31216393</v>
      </c>
      <c r="J28" s="59">
        <v>22095789</v>
      </c>
      <c r="K28" s="59">
        <v>18744186</v>
      </c>
      <c r="L28" s="59">
        <v>12310021</v>
      </c>
      <c r="M28" s="59">
        <v>53149996</v>
      </c>
      <c r="N28" s="59">
        <v>9789687</v>
      </c>
      <c r="O28" s="59">
        <v>9461163</v>
      </c>
      <c r="P28" s="59">
        <v>35495716</v>
      </c>
      <c r="Q28" s="59">
        <v>54746566</v>
      </c>
      <c r="R28" s="59">
        <v>0</v>
      </c>
      <c r="S28" s="59">
        <v>0</v>
      </c>
      <c r="T28" s="59">
        <v>0</v>
      </c>
      <c r="U28" s="59">
        <v>0</v>
      </c>
      <c r="V28" s="59">
        <v>139112955</v>
      </c>
      <c r="W28" s="59">
        <v>186741001</v>
      </c>
      <c r="X28" s="59">
        <v>-47628046</v>
      </c>
      <c r="Y28" s="60">
        <v>-25.5</v>
      </c>
      <c r="Z28" s="61">
        <v>248988001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58431649</v>
      </c>
      <c r="C31" s="18">
        <v>0</v>
      </c>
      <c r="D31" s="58">
        <v>163514188</v>
      </c>
      <c r="E31" s="59">
        <v>122431686</v>
      </c>
      <c r="F31" s="59">
        <v>0</v>
      </c>
      <c r="G31" s="59">
        <v>623390</v>
      </c>
      <c r="H31" s="59">
        <v>922284</v>
      </c>
      <c r="I31" s="59">
        <v>1545674</v>
      </c>
      <c r="J31" s="59">
        <v>3985782</v>
      </c>
      <c r="K31" s="59">
        <v>2992579</v>
      </c>
      <c r="L31" s="59">
        <v>-209460</v>
      </c>
      <c r="M31" s="59">
        <v>6768901</v>
      </c>
      <c r="N31" s="59">
        <v>-31632</v>
      </c>
      <c r="O31" s="59">
        <v>816412</v>
      </c>
      <c r="P31" s="59">
        <v>713108</v>
      </c>
      <c r="Q31" s="59">
        <v>1497888</v>
      </c>
      <c r="R31" s="59">
        <v>0</v>
      </c>
      <c r="S31" s="59">
        <v>0</v>
      </c>
      <c r="T31" s="59">
        <v>0</v>
      </c>
      <c r="U31" s="59">
        <v>0</v>
      </c>
      <c r="V31" s="59">
        <v>9812463</v>
      </c>
      <c r="W31" s="59">
        <v>91823765</v>
      </c>
      <c r="X31" s="59">
        <v>-82011302</v>
      </c>
      <c r="Y31" s="60">
        <v>-89.31</v>
      </c>
      <c r="Z31" s="61">
        <v>122431686</v>
      </c>
    </row>
    <row r="32" spans="1:26" ht="13.5">
      <c r="A32" s="69" t="s">
        <v>50</v>
      </c>
      <c r="B32" s="21">
        <f>SUM(B28:B31)</f>
        <v>253376421</v>
      </c>
      <c r="C32" s="21">
        <f>SUM(C28:C31)</f>
        <v>0</v>
      </c>
      <c r="D32" s="98">
        <f aca="true" t="shared" si="5" ref="D32:Z32">SUM(D28:D31)</f>
        <v>423588837</v>
      </c>
      <c r="E32" s="99">
        <f t="shared" si="5"/>
        <v>371419687</v>
      </c>
      <c r="F32" s="99">
        <f t="shared" si="5"/>
        <v>0</v>
      </c>
      <c r="G32" s="99">
        <f t="shared" si="5"/>
        <v>22979613</v>
      </c>
      <c r="H32" s="99">
        <f t="shared" si="5"/>
        <v>9782454</v>
      </c>
      <c r="I32" s="99">
        <f t="shared" si="5"/>
        <v>32762067</v>
      </c>
      <c r="J32" s="99">
        <f t="shared" si="5"/>
        <v>26081571</v>
      </c>
      <c r="K32" s="99">
        <f t="shared" si="5"/>
        <v>21736765</v>
      </c>
      <c r="L32" s="99">
        <f t="shared" si="5"/>
        <v>12100561</v>
      </c>
      <c r="M32" s="99">
        <f t="shared" si="5"/>
        <v>59918897</v>
      </c>
      <c r="N32" s="99">
        <f t="shared" si="5"/>
        <v>9758055</v>
      </c>
      <c r="O32" s="99">
        <f t="shared" si="5"/>
        <v>10277575</v>
      </c>
      <c r="P32" s="99">
        <f t="shared" si="5"/>
        <v>36208824</v>
      </c>
      <c r="Q32" s="99">
        <f t="shared" si="5"/>
        <v>56244454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148925418</v>
      </c>
      <c r="W32" s="99">
        <f t="shared" si="5"/>
        <v>278564766</v>
      </c>
      <c r="X32" s="99">
        <f t="shared" si="5"/>
        <v>-129639348</v>
      </c>
      <c r="Y32" s="100">
        <f>+IF(W32&lt;&gt;0,(X32/W32)*100,0)</f>
        <v>-46.53831489945143</v>
      </c>
      <c r="Z32" s="101">
        <f t="shared" si="5"/>
        <v>371419687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846831714</v>
      </c>
      <c r="C35" s="18">
        <v>0</v>
      </c>
      <c r="D35" s="58">
        <v>1683365862</v>
      </c>
      <c r="E35" s="59">
        <v>1683365862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1262524397</v>
      </c>
      <c r="X35" s="59">
        <v>-1262524397</v>
      </c>
      <c r="Y35" s="60">
        <v>-100</v>
      </c>
      <c r="Z35" s="61">
        <v>1683365862</v>
      </c>
    </row>
    <row r="36" spans="1:26" ht="13.5">
      <c r="A36" s="57" t="s">
        <v>53</v>
      </c>
      <c r="B36" s="18">
        <v>11229642713</v>
      </c>
      <c r="C36" s="18">
        <v>0</v>
      </c>
      <c r="D36" s="58">
        <v>11513858083</v>
      </c>
      <c r="E36" s="59">
        <v>11513858083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8635393562</v>
      </c>
      <c r="X36" s="59">
        <v>-8635393562</v>
      </c>
      <c r="Y36" s="60">
        <v>-100</v>
      </c>
      <c r="Z36" s="61">
        <v>11513858083</v>
      </c>
    </row>
    <row r="37" spans="1:26" ht="13.5">
      <c r="A37" s="57" t="s">
        <v>54</v>
      </c>
      <c r="B37" s="18">
        <v>2198253577</v>
      </c>
      <c r="C37" s="18">
        <v>0</v>
      </c>
      <c r="D37" s="58">
        <v>1144485328</v>
      </c>
      <c r="E37" s="59">
        <v>1144485328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858363996</v>
      </c>
      <c r="X37" s="59">
        <v>-858363996</v>
      </c>
      <c r="Y37" s="60">
        <v>-100</v>
      </c>
      <c r="Z37" s="61">
        <v>1144485328</v>
      </c>
    </row>
    <row r="38" spans="1:26" ht="13.5">
      <c r="A38" s="57" t="s">
        <v>55</v>
      </c>
      <c r="B38" s="18">
        <v>429687802</v>
      </c>
      <c r="C38" s="18">
        <v>0</v>
      </c>
      <c r="D38" s="58">
        <v>411359853</v>
      </c>
      <c r="E38" s="59">
        <v>411359853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308519890</v>
      </c>
      <c r="X38" s="59">
        <v>-308519890</v>
      </c>
      <c r="Y38" s="60">
        <v>-100</v>
      </c>
      <c r="Z38" s="61">
        <v>411359853</v>
      </c>
    </row>
    <row r="39" spans="1:26" ht="13.5">
      <c r="A39" s="57" t="s">
        <v>56</v>
      </c>
      <c r="B39" s="18">
        <v>9448533048</v>
      </c>
      <c r="C39" s="18">
        <v>0</v>
      </c>
      <c r="D39" s="58">
        <v>11641378764</v>
      </c>
      <c r="E39" s="59">
        <v>11641378764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8731034073</v>
      </c>
      <c r="X39" s="59">
        <v>-8731034073</v>
      </c>
      <c r="Y39" s="60">
        <v>-100</v>
      </c>
      <c r="Z39" s="61">
        <v>11641378764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123210696</v>
      </c>
      <c r="C42" s="18">
        <v>0</v>
      </c>
      <c r="D42" s="58">
        <v>1089824540</v>
      </c>
      <c r="E42" s="59">
        <v>1089824540</v>
      </c>
      <c r="F42" s="59">
        <v>217432992</v>
      </c>
      <c r="G42" s="59">
        <v>-48586286</v>
      </c>
      <c r="H42" s="59">
        <v>-33947600</v>
      </c>
      <c r="I42" s="59">
        <v>134899106</v>
      </c>
      <c r="J42" s="59">
        <v>-176573715</v>
      </c>
      <c r="K42" s="59">
        <v>61446820</v>
      </c>
      <c r="L42" s="59">
        <v>43153644</v>
      </c>
      <c r="M42" s="59">
        <v>-71973251</v>
      </c>
      <c r="N42" s="59">
        <v>11185008</v>
      </c>
      <c r="O42" s="59">
        <v>-13450814</v>
      </c>
      <c r="P42" s="59">
        <v>31534883</v>
      </c>
      <c r="Q42" s="59">
        <v>29269077</v>
      </c>
      <c r="R42" s="59">
        <v>0</v>
      </c>
      <c r="S42" s="59">
        <v>0</v>
      </c>
      <c r="T42" s="59">
        <v>0</v>
      </c>
      <c r="U42" s="59">
        <v>0</v>
      </c>
      <c r="V42" s="59">
        <v>92194932</v>
      </c>
      <c r="W42" s="59">
        <v>980538573</v>
      </c>
      <c r="X42" s="59">
        <v>-888343641</v>
      </c>
      <c r="Y42" s="60">
        <v>-90.6</v>
      </c>
      <c r="Z42" s="61">
        <v>1089824540</v>
      </c>
    </row>
    <row r="43" spans="1:26" ht="13.5">
      <c r="A43" s="57" t="s">
        <v>59</v>
      </c>
      <c r="B43" s="18">
        <v>-216314031</v>
      </c>
      <c r="C43" s="18">
        <v>0</v>
      </c>
      <c r="D43" s="58">
        <v>-421088838</v>
      </c>
      <c r="E43" s="59">
        <v>-421088838</v>
      </c>
      <c r="F43" s="59">
        <v>0</v>
      </c>
      <c r="G43" s="59">
        <v>0</v>
      </c>
      <c r="H43" s="59">
        <v>1381054</v>
      </c>
      <c r="I43" s="59">
        <v>1381054</v>
      </c>
      <c r="J43" s="59">
        <v>40826299</v>
      </c>
      <c r="K43" s="59">
        <v>-23953582</v>
      </c>
      <c r="L43" s="59">
        <v>15353155</v>
      </c>
      <c r="M43" s="59">
        <v>32225872</v>
      </c>
      <c r="N43" s="59">
        <v>10241944</v>
      </c>
      <c r="O43" s="59">
        <v>2312636</v>
      </c>
      <c r="P43" s="59">
        <v>-6218272</v>
      </c>
      <c r="Q43" s="59">
        <v>6336308</v>
      </c>
      <c r="R43" s="59">
        <v>0</v>
      </c>
      <c r="S43" s="59">
        <v>0</v>
      </c>
      <c r="T43" s="59">
        <v>0</v>
      </c>
      <c r="U43" s="59">
        <v>0</v>
      </c>
      <c r="V43" s="59">
        <v>39943234</v>
      </c>
      <c r="W43" s="59">
        <v>-230440744</v>
      </c>
      <c r="X43" s="59">
        <v>270383978</v>
      </c>
      <c r="Y43" s="60">
        <v>-117.33</v>
      </c>
      <c r="Z43" s="61">
        <v>-421088838</v>
      </c>
    </row>
    <row r="44" spans="1:26" ht="13.5">
      <c r="A44" s="57" t="s">
        <v>60</v>
      </c>
      <c r="B44" s="18">
        <v>-4949450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-2224516</v>
      </c>
      <c r="K44" s="59">
        <v>0</v>
      </c>
      <c r="L44" s="59">
        <v>0</v>
      </c>
      <c r="M44" s="59">
        <v>-2224516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-2224516</v>
      </c>
      <c r="W44" s="59">
        <v>500000000</v>
      </c>
      <c r="X44" s="59">
        <v>-502224516</v>
      </c>
      <c r="Y44" s="60">
        <v>-100.44</v>
      </c>
      <c r="Z44" s="61">
        <v>0</v>
      </c>
    </row>
    <row r="45" spans="1:26" ht="13.5">
      <c r="A45" s="69" t="s">
        <v>61</v>
      </c>
      <c r="B45" s="21">
        <v>-20790414</v>
      </c>
      <c r="C45" s="21">
        <v>0</v>
      </c>
      <c r="D45" s="98">
        <v>547598090</v>
      </c>
      <c r="E45" s="99">
        <v>547598090</v>
      </c>
      <c r="F45" s="99">
        <v>141383822</v>
      </c>
      <c r="G45" s="99">
        <v>92797536</v>
      </c>
      <c r="H45" s="99">
        <v>60230990</v>
      </c>
      <c r="I45" s="99">
        <v>60230990</v>
      </c>
      <c r="J45" s="99">
        <v>-77740942</v>
      </c>
      <c r="K45" s="99">
        <v>-40247704</v>
      </c>
      <c r="L45" s="99">
        <v>18259095</v>
      </c>
      <c r="M45" s="99">
        <v>18259095</v>
      </c>
      <c r="N45" s="99">
        <v>39686047</v>
      </c>
      <c r="O45" s="99">
        <v>28547869</v>
      </c>
      <c r="P45" s="99">
        <v>53864480</v>
      </c>
      <c r="Q45" s="99">
        <v>53864480</v>
      </c>
      <c r="R45" s="99">
        <v>0</v>
      </c>
      <c r="S45" s="99">
        <v>0</v>
      </c>
      <c r="T45" s="99">
        <v>0</v>
      </c>
      <c r="U45" s="99">
        <v>0</v>
      </c>
      <c r="V45" s="99">
        <v>53864480</v>
      </c>
      <c r="W45" s="99">
        <v>1128960217</v>
      </c>
      <c r="X45" s="99">
        <v>-1075095737</v>
      </c>
      <c r="Y45" s="100">
        <v>-95.23</v>
      </c>
      <c r="Z45" s="101">
        <v>547598090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292920208</v>
      </c>
      <c r="C49" s="51">
        <v>0</v>
      </c>
      <c r="D49" s="128">
        <v>153122147</v>
      </c>
      <c r="E49" s="53">
        <v>143810432</v>
      </c>
      <c r="F49" s="53">
        <v>0</v>
      </c>
      <c r="G49" s="53">
        <v>0</v>
      </c>
      <c r="H49" s="53">
        <v>0</v>
      </c>
      <c r="I49" s="53">
        <v>5567554633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6157407420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395746684</v>
      </c>
      <c r="C51" s="51">
        <v>0</v>
      </c>
      <c r="D51" s="128">
        <v>209695091</v>
      </c>
      <c r="E51" s="53">
        <v>944436556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1549878331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76.7044030031843</v>
      </c>
      <c r="C58" s="5">
        <f>IF(C67=0,0,+(C76/C67)*100)</f>
        <v>0</v>
      </c>
      <c r="D58" s="6">
        <f aca="true" t="shared" si="6" ref="D58:Z58">IF(D67=0,0,+(D76/D67)*100)</f>
        <v>82.57171227789037</v>
      </c>
      <c r="E58" s="7">
        <f t="shared" si="6"/>
        <v>92.35012560561671</v>
      </c>
      <c r="F58" s="7">
        <f t="shared" si="6"/>
        <v>46.98582550407424</v>
      </c>
      <c r="G58" s="7">
        <f t="shared" si="6"/>
        <v>56.185161164344386</v>
      </c>
      <c r="H58" s="7">
        <f t="shared" si="6"/>
        <v>48.18759323593201</v>
      </c>
      <c r="I58" s="7">
        <f t="shared" si="6"/>
        <v>50.356608373404555</v>
      </c>
      <c r="J58" s="7">
        <f t="shared" si="6"/>
        <v>74.75761630299144</v>
      </c>
      <c r="K58" s="7">
        <f t="shared" si="6"/>
        <v>79.48021593302215</v>
      </c>
      <c r="L58" s="7">
        <f t="shared" si="6"/>
        <v>33.89796060657576</v>
      </c>
      <c r="M58" s="7">
        <f t="shared" si="6"/>
        <v>54.45682820076081</v>
      </c>
      <c r="N58" s="7">
        <f t="shared" si="6"/>
        <v>284.27908949224576</v>
      </c>
      <c r="O58" s="7">
        <f t="shared" si="6"/>
        <v>77.67304329871877</v>
      </c>
      <c r="P58" s="7">
        <f t="shared" si="6"/>
        <v>71.06132751993943</v>
      </c>
      <c r="Q58" s="7">
        <f t="shared" si="6"/>
        <v>96.69326210056579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61.909256069136184</v>
      </c>
      <c r="W58" s="7">
        <f t="shared" si="6"/>
        <v>83.91215637806533</v>
      </c>
      <c r="X58" s="7">
        <f t="shared" si="6"/>
        <v>0</v>
      </c>
      <c r="Y58" s="7">
        <f t="shared" si="6"/>
        <v>0</v>
      </c>
      <c r="Z58" s="8">
        <f t="shared" si="6"/>
        <v>92.35012560561671</v>
      </c>
    </row>
    <row r="59" spans="1:26" ht="13.5">
      <c r="A59" s="36" t="s">
        <v>31</v>
      </c>
      <c r="B59" s="9">
        <f aca="true" t="shared" si="7" ref="B59:Z66">IF(B68=0,0,+(B77/B68)*100)</f>
        <v>122.22379698085976</v>
      </c>
      <c r="C59" s="9">
        <f t="shared" si="7"/>
        <v>0</v>
      </c>
      <c r="D59" s="2">
        <f t="shared" si="7"/>
        <v>82.27999978818262</v>
      </c>
      <c r="E59" s="10">
        <f t="shared" si="7"/>
        <v>81.5001643709468</v>
      </c>
      <c r="F59" s="10">
        <f t="shared" si="7"/>
        <v>53.28555000218612</v>
      </c>
      <c r="G59" s="10">
        <f t="shared" si="7"/>
        <v>88.30366246007759</v>
      </c>
      <c r="H59" s="10">
        <f t="shared" si="7"/>
        <v>57.580445456462584</v>
      </c>
      <c r="I59" s="10">
        <f t="shared" si="7"/>
        <v>65.56119779626475</v>
      </c>
      <c r="J59" s="10">
        <f t="shared" si="7"/>
        <v>66.75864798265214</v>
      </c>
      <c r="K59" s="10">
        <f t="shared" si="7"/>
        <v>80.28967063609433</v>
      </c>
      <c r="L59" s="10">
        <f t="shared" si="7"/>
        <v>78.12355197460829</v>
      </c>
      <c r="M59" s="10">
        <f t="shared" si="7"/>
        <v>75.05521761936077</v>
      </c>
      <c r="N59" s="10">
        <f t="shared" si="7"/>
        <v>-66.28842935369431</v>
      </c>
      <c r="O59" s="10">
        <f t="shared" si="7"/>
        <v>98.08728999956249</v>
      </c>
      <c r="P59" s="10">
        <f t="shared" si="7"/>
        <v>74.30069610586436</v>
      </c>
      <c r="Q59" s="10">
        <f t="shared" si="7"/>
        <v>239.8528846636922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93.9598517616814</v>
      </c>
      <c r="W59" s="10">
        <f t="shared" si="7"/>
        <v>101.19136392421579</v>
      </c>
      <c r="X59" s="10">
        <f t="shared" si="7"/>
        <v>0</v>
      </c>
      <c r="Y59" s="10">
        <f t="shared" si="7"/>
        <v>0</v>
      </c>
      <c r="Z59" s="11">
        <f t="shared" si="7"/>
        <v>81.5001643709468</v>
      </c>
    </row>
    <row r="60" spans="1:26" ht="13.5">
      <c r="A60" s="37" t="s">
        <v>32</v>
      </c>
      <c r="B60" s="12">
        <f t="shared" si="7"/>
        <v>73.36014048910563</v>
      </c>
      <c r="C60" s="12">
        <f t="shared" si="7"/>
        <v>0</v>
      </c>
      <c r="D60" s="3">
        <f t="shared" si="7"/>
        <v>82.44037531982426</v>
      </c>
      <c r="E60" s="13">
        <f t="shared" si="7"/>
        <v>94.50105886062865</v>
      </c>
      <c r="F60" s="13">
        <f t="shared" si="7"/>
        <v>45.05518259545354</v>
      </c>
      <c r="G60" s="13">
        <f t="shared" si="7"/>
        <v>49.397077004638085</v>
      </c>
      <c r="H60" s="13">
        <f t="shared" si="7"/>
        <v>44.99818320446819</v>
      </c>
      <c r="I60" s="13">
        <f t="shared" si="7"/>
        <v>46.451475700293095</v>
      </c>
      <c r="J60" s="13">
        <f t="shared" si="7"/>
        <v>76.38294022497792</v>
      </c>
      <c r="K60" s="13">
        <f t="shared" si="7"/>
        <v>78.88619549731132</v>
      </c>
      <c r="L60" s="13">
        <f t="shared" si="7"/>
        <v>28.625661489793615</v>
      </c>
      <c r="M60" s="13">
        <f t="shared" si="7"/>
        <v>50.22731406342097</v>
      </c>
      <c r="N60" s="13">
        <f t="shared" si="7"/>
        <v>107.99953300678982</v>
      </c>
      <c r="O60" s="13">
        <f t="shared" si="7"/>
        <v>71.3080535760023</v>
      </c>
      <c r="P60" s="13">
        <f t="shared" si="7"/>
        <v>69.42607974122006</v>
      </c>
      <c r="Q60" s="13">
        <f t="shared" si="7"/>
        <v>79.27215763575103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55.42266744261748</v>
      </c>
      <c r="W60" s="13">
        <f t="shared" si="7"/>
        <v>81.22423887039409</v>
      </c>
      <c r="X60" s="13">
        <f t="shared" si="7"/>
        <v>0</v>
      </c>
      <c r="Y60" s="13">
        <f t="shared" si="7"/>
        <v>0</v>
      </c>
      <c r="Z60" s="14">
        <f t="shared" si="7"/>
        <v>94.50105886062865</v>
      </c>
    </row>
    <row r="61" spans="1:26" ht="13.5">
      <c r="A61" s="38" t="s">
        <v>94</v>
      </c>
      <c r="B61" s="12">
        <f t="shared" si="7"/>
        <v>73.36013989700857</v>
      </c>
      <c r="C61" s="12">
        <f t="shared" si="7"/>
        <v>0</v>
      </c>
      <c r="D61" s="3">
        <f t="shared" si="7"/>
        <v>82.16111464487425</v>
      </c>
      <c r="E61" s="13">
        <f t="shared" si="7"/>
        <v>125.73555651890447</v>
      </c>
      <c r="F61" s="13">
        <f t="shared" si="7"/>
        <v>46.28918522267961</v>
      </c>
      <c r="G61" s="13">
        <f t="shared" si="7"/>
        <v>42.082764075973365</v>
      </c>
      <c r="H61" s="13">
        <f t="shared" si="7"/>
        <v>50.41627798909497</v>
      </c>
      <c r="I61" s="13">
        <f t="shared" si="7"/>
        <v>46.11029048696403</v>
      </c>
      <c r="J61" s="13">
        <f t="shared" si="7"/>
        <v>96.15451253339268</v>
      </c>
      <c r="K61" s="13">
        <f t="shared" si="7"/>
        <v>83.46722752664382</v>
      </c>
      <c r="L61" s="13">
        <f t="shared" si="7"/>
        <v>64.54109452882805</v>
      </c>
      <c r="M61" s="13">
        <f t="shared" si="7"/>
        <v>80.32664291173148</v>
      </c>
      <c r="N61" s="13">
        <f t="shared" si="7"/>
        <v>-113.87061741838309</v>
      </c>
      <c r="O61" s="13">
        <f t="shared" si="7"/>
        <v>72.57903071480733</v>
      </c>
      <c r="P61" s="13">
        <f t="shared" si="7"/>
        <v>72.43681785690588</v>
      </c>
      <c r="Q61" s="13">
        <f t="shared" si="7"/>
        <v>153.16765552264303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74.73361627894658</v>
      </c>
      <c r="W61" s="13">
        <f t="shared" si="7"/>
        <v>76.50576822492728</v>
      </c>
      <c r="X61" s="13">
        <f t="shared" si="7"/>
        <v>0</v>
      </c>
      <c r="Y61" s="13">
        <f t="shared" si="7"/>
        <v>0</v>
      </c>
      <c r="Z61" s="14">
        <f t="shared" si="7"/>
        <v>125.73555651890447</v>
      </c>
    </row>
    <row r="62" spans="1:26" ht="13.5">
      <c r="A62" s="38" t="s">
        <v>95</v>
      </c>
      <c r="B62" s="12">
        <f t="shared" si="7"/>
        <v>73.36014164326176</v>
      </c>
      <c r="C62" s="12">
        <f t="shared" si="7"/>
        <v>0</v>
      </c>
      <c r="D62" s="3">
        <f t="shared" si="7"/>
        <v>82.27292350007303</v>
      </c>
      <c r="E62" s="13">
        <f t="shared" si="7"/>
        <v>63.30160266848145</v>
      </c>
      <c r="F62" s="13">
        <f t="shared" si="7"/>
        <v>34.55683303476037</v>
      </c>
      <c r="G62" s="13">
        <f t="shared" si="7"/>
        <v>57.92199422537089</v>
      </c>
      <c r="H62" s="13">
        <f t="shared" si="7"/>
        <v>33.621588599075544</v>
      </c>
      <c r="I62" s="13">
        <f t="shared" si="7"/>
        <v>40.63933517312315</v>
      </c>
      <c r="J62" s="13">
        <f t="shared" si="7"/>
        <v>43.66602397710128</v>
      </c>
      <c r="K62" s="13">
        <f t="shared" si="7"/>
        <v>71.00807304385096</v>
      </c>
      <c r="L62" s="13">
        <f t="shared" si="7"/>
        <v>10.19001874010329</v>
      </c>
      <c r="M62" s="13">
        <f t="shared" si="7"/>
        <v>21.70340315418555</v>
      </c>
      <c r="N62" s="13">
        <f t="shared" si="7"/>
        <v>14.431842259655795</v>
      </c>
      <c r="O62" s="13">
        <f t="shared" si="7"/>
        <v>64.8337040997585</v>
      </c>
      <c r="P62" s="13">
        <f t="shared" si="7"/>
        <v>60.99912810265783</v>
      </c>
      <c r="Q62" s="13">
        <f t="shared" si="7"/>
        <v>30.586577479238496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28.693301101461792</v>
      </c>
      <c r="W62" s="13">
        <f t="shared" si="7"/>
        <v>90.89291162406585</v>
      </c>
      <c r="X62" s="13">
        <f t="shared" si="7"/>
        <v>0</v>
      </c>
      <c r="Y62" s="13">
        <f t="shared" si="7"/>
        <v>0</v>
      </c>
      <c r="Z62" s="14">
        <f t="shared" si="7"/>
        <v>63.30160266848145</v>
      </c>
    </row>
    <row r="63" spans="1:26" ht="13.5">
      <c r="A63" s="38" t="s">
        <v>96</v>
      </c>
      <c r="B63" s="12">
        <f t="shared" si="7"/>
        <v>73.36013997450823</v>
      </c>
      <c r="C63" s="12">
        <f t="shared" si="7"/>
        <v>0</v>
      </c>
      <c r="D63" s="3">
        <f t="shared" si="7"/>
        <v>78.97639790465061</v>
      </c>
      <c r="E63" s="13">
        <f t="shared" si="7"/>
        <v>82.28000036156597</v>
      </c>
      <c r="F63" s="13">
        <f t="shared" si="7"/>
        <v>49.05333529698967</v>
      </c>
      <c r="G63" s="13">
        <f t="shared" si="7"/>
        <v>74.8416840103546</v>
      </c>
      <c r="H63" s="13">
        <f t="shared" si="7"/>
        <v>46.66764024997273</v>
      </c>
      <c r="I63" s="13">
        <f t="shared" si="7"/>
        <v>55.668267299267285</v>
      </c>
      <c r="J63" s="13">
        <f t="shared" si="7"/>
        <v>56.3414207157732</v>
      </c>
      <c r="K63" s="13">
        <f t="shared" si="7"/>
        <v>63.475665628623446</v>
      </c>
      <c r="L63" s="13">
        <f t="shared" si="7"/>
        <v>36.13694458564811</v>
      </c>
      <c r="M63" s="13">
        <f t="shared" si="7"/>
        <v>49.34585655702243</v>
      </c>
      <c r="N63" s="13">
        <f t="shared" si="7"/>
        <v>-94.44598453779398</v>
      </c>
      <c r="O63" s="13">
        <f t="shared" si="7"/>
        <v>70.25133541035153</v>
      </c>
      <c r="P63" s="13">
        <f t="shared" si="7"/>
        <v>62.3022366112062</v>
      </c>
      <c r="Q63" s="13">
        <f t="shared" si="7"/>
        <v>144.42467936470425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66.99318986383821</v>
      </c>
      <c r="W63" s="13">
        <f t="shared" si="7"/>
        <v>83.47158305251162</v>
      </c>
      <c r="X63" s="13">
        <f t="shared" si="7"/>
        <v>0</v>
      </c>
      <c r="Y63" s="13">
        <f t="shared" si="7"/>
        <v>0</v>
      </c>
      <c r="Z63" s="14">
        <f t="shared" si="7"/>
        <v>82.28000036156597</v>
      </c>
    </row>
    <row r="64" spans="1:26" ht="13.5">
      <c r="A64" s="38" t="s">
        <v>97</v>
      </c>
      <c r="B64" s="12">
        <f t="shared" si="7"/>
        <v>73.36013973726905</v>
      </c>
      <c r="C64" s="12">
        <f t="shared" si="7"/>
        <v>0</v>
      </c>
      <c r="D64" s="3">
        <f t="shared" si="7"/>
        <v>82.58592545181975</v>
      </c>
      <c r="E64" s="13">
        <f t="shared" si="7"/>
        <v>101.51480782251068</v>
      </c>
      <c r="F64" s="13">
        <f t="shared" si="7"/>
        <v>43.680726012843394</v>
      </c>
      <c r="G64" s="13">
        <f t="shared" si="7"/>
        <v>64.96587104900212</v>
      </c>
      <c r="H64" s="13">
        <f t="shared" si="7"/>
        <v>38.54453805579252</v>
      </c>
      <c r="I64" s="13">
        <f t="shared" si="7"/>
        <v>47.75116342408284</v>
      </c>
      <c r="J64" s="13">
        <f t="shared" si="7"/>
        <v>54.854066037852014</v>
      </c>
      <c r="K64" s="13">
        <f t="shared" si="7"/>
        <v>52.21055683009455</v>
      </c>
      <c r="L64" s="13">
        <f t="shared" si="7"/>
        <v>51.807552177193</v>
      </c>
      <c r="M64" s="13">
        <f t="shared" si="7"/>
        <v>52.88952108522987</v>
      </c>
      <c r="N64" s="13">
        <f t="shared" si="7"/>
        <v>-53.38655513260764</v>
      </c>
      <c r="O64" s="13">
        <f t="shared" si="7"/>
        <v>52.50917310058685</v>
      </c>
      <c r="P64" s="13">
        <f t="shared" si="7"/>
        <v>53.64296004304293</v>
      </c>
      <c r="Q64" s="13">
        <f t="shared" si="7"/>
        <v>140.8962990422391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64.60514016028253</v>
      </c>
      <c r="W64" s="13">
        <f t="shared" si="7"/>
        <v>80.12164034791073</v>
      </c>
      <c r="X64" s="13">
        <f t="shared" si="7"/>
        <v>0</v>
      </c>
      <c r="Y64" s="13">
        <f t="shared" si="7"/>
        <v>0</v>
      </c>
      <c r="Z64" s="14">
        <f t="shared" si="7"/>
        <v>101.51480782251068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187.8100356380816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73.14238592155998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16.052264023963996</v>
      </c>
      <c r="C66" s="15">
        <f t="shared" si="7"/>
        <v>0</v>
      </c>
      <c r="D66" s="4">
        <f t="shared" si="7"/>
        <v>100</v>
      </c>
      <c r="E66" s="16">
        <f t="shared" si="7"/>
        <v>101.62651104268426</v>
      </c>
      <c r="F66" s="16">
        <f t="shared" si="7"/>
        <v>85.05844635986011</v>
      </c>
      <c r="G66" s="16">
        <f t="shared" si="7"/>
        <v>82.14091160029102</v>
      </c>
      <c r="H66" s="16">
        <f t="shared" si="7"/>
        <v>132.89790808429242</v>
      </c>
      <c r="I66" s="16">
        <f t="shared" si="7"/>
        <v>100.00000664850737</v>
      </c>
      <c r="J66" s="16">
        <f t="shared" si="7"/>
        <v>100</v>
      </c>
      <c r="K66" s="16">
        <f t="shared" si="7"/>
        <v>94.40408142090419</v>
      </c>
      <c r="L66" s="16">
        <f t="shared" si="7"/>
        <v>100</v>
      </c>
      <c r="M66" s="16">
        <f t="shared" si="7"/>
        <v>97.95003059586756</v>
      </c>
      <c r="N66" s="16">
        <f t="shared" si="7"/>
        <v>-97.34614961750783</v>
      </c>
      <c r="O66" s="16">
        <f t="shared" si="7"/>
        <v>100.0000151611149</v>
      </c>
      <c r="P66" s="16">
        <f t="shared" si="7"/>
        <v>100.00001641880833</v>
      </c>
      <c r="Q66" s="16">
        <f t="shared" si="7"/>
        <v>336.2670265890776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135.950836768208</v>
      </c>
      <c r="W66" s="16">
        <f t="shared" si="7"/>
        <v>93.09047979662648</v>
      </c>
      <c r="X66" s="16">
        <f t="shared" si="7"/>
        <v>0</v>
      </c>
      <c r="Y66" s="16">
        <f t="shared" si="7"/>
        <v>0</v>
      </c>
      <c r="Z66" s="17">
        <f t="shared" si="7"/>
        <v>101.62651104268426</v>
      </c>
    </row>
    <row r="67" spans="1:26" ht="13.5" hidden="1">
      <c r="A67" s="40" t="s">
        <v>100</v>
      </c>
      <c r="B67" s="23">
        <v>4044574295</v>
      </c>
      <c r="C67" s="23"/>
      <c r="D67" s="24">
        <v>5147450107</v>
      </c>
      <c r="E67" s="25">
        <v>4602416796</v>
      </c>
      <c r="F67" s="25">
        <v>426893417</v>
      </c>
      <c r="G67" s="25">
        <v>395767440</v>
      </c>
      <c r="H67" s="25">
        <v>400083146</v>
      </c>
      <c r="I67" s="25">
        <v>1222744003</v>
      </c>
      <c r="J67" s="25">
        <v>332745461</v>
      </c>
      <c r="K67" s="25">
        <v>311519745</v>
      </c>
      <c r="L67" s="25">
        <v>707737155</v>
      </c>
      <c r="M67" s="25">
        <v>1352002361</v>
      </c>
      <c r="N67" s="25">
        <v>74018480</v>
      </c>
      <c r="O67" s="25">
        <v>310335349</v>
      </c>
      <c r="P67" s="25">
        <v>311415104</v>
      </c>
      <c r="Q67" s="25">
        <v>695768933</v>
      </c>
      <c r="R67" s="25"/>
      <c r="S67" s="25"/>
      <c r="T67" s="25"/>
      <c r="U67" s="25"/>
      <c r="V67" s="25">
        <v>3270515297</v>
      </c>
      <c r="W67" s="25">
        <v>3730466308</v>
      </c>
      <c r="X67" s="25"/>
      <c r="Y67" s="24"/>
      <c r="Z67" s="26">
        <v>4602416796</v>
      </c>
    </row>
    <row r="68" spans="1:26" ht="13.5" hidden="1">
      <c r="A68" s="36" t="s">
        <v>31</v>
      </c>
      <c r="B68" s="18">
        <v>332093220</v>
      </c>
      <c r="C68" s="18"/>
      <c r="D68" s="19">
        <v>778595239</v>
      </c>
      <c r="E68" s="20">
        <v>786045238</v>
      </c>
      <c r="F68" s="20">
        <v>76665368</v>
      </c>
      <c r="G68" s="20">
        <v>64676391</v>
      </c>
      <c r="H68" s="20">
        <v>66382649</v>
      </c>
      <c r="I68" s="20">
        <v>207724408</v>
      </c>
      <c r="J68" s="20">
        <v>66390657</v>
      </c>
      <c r="K68" s="20">
        <v>66207194</v>
      </c>
      <c r="L68" s="20">
        <v>66569102</v>
      </c>
      <c r="M68" s="20">
        <v>199166953</v>
      </c>
      <c r="N68" s="20">
        <v>-66719929</v>
      </c>
      <c r="O68" s="20">
        <v>66694742</v>
      </c>
      <c r="P68" s="20">
        <v>66267363</v>
      </c>
      <c r="Q68" s="20">
        <v>66242176</v>
      </c>
      <c r="R68" s="20"/>
      <c r="S68" s="20"/>
      <c r="T68" s="20"/>
      <c r="U68" s="20"/>
      <c r="V68" s="20">
        <v>473133537</v>
      </c>
      <c r="W68" s="20">
        <v>481081883</v>
      </c>
      <c r="X68" s="20"/>
      <c r="Y68" s="19"/>
      <c r="Z68" s="22">
        <v>786045238</v>
      </c>
    </row>
    <row r="69" spans="1:26" ht="13.5" hidden="1">
      <c r="A69" s="37" t="s">
        <v>32</v>
      </c>
      <c r="B69" s="18">
        <v>3665346702</v>
      </c>
      <c r="C69" s="18"/>
      <c r="D69" s="19">
        <v>4323243525</v>
      </c>
      <c r="E69" s="20">
        <v>3771490215</v>
      </c>
      <c r="F69" s="20">
        <v>345398578</v>
      </c>
      <c r="G69" s="20">
        <v>325894188</v>
      </c>
      <c r="H69" s="20">
        <v>328685859</v>
      </c>
      <c r="I69" s="20">
        <v>999978625</v>
      </c>
      <c r="J69" s="20">
        <v>262199167</v>
      </c>
      <c r="K69" s="20">
        <v>239375599</v>
      </c>
      <c r="L69" s="20">
        <v>635054205</v>
      </c>
      <c r="M69" s="20">
        <v>1136628971</v>
      </c>
      <c r="N69" s="20">
        <v>147650969</v>
      </c>
      <c r="O69" s="20">
        <v>237044786</v>
      </c>
      <c r="P69" s="20">
        <v>239057165</v>
      </c>
      <c r="Q69" s="20">
        <v>623752920</v>
      </c>
      <c r="R69" s="20"/>
      <c r="S69" s="20"/>
      <c r="T69" s="20"/>
      <c r="U69" s="20"/>
      <c r="V69" s="20">
        <v>2760360516</v>
      </c>
      <c r="W69" s="20">
        <v>3213874984</v>
      </c>
      <c r="X69" s="20"/>
      <c r="Y69" s="19"/>
      <c r="Z69" s="22">
        <v>3771490215</v>
      </c>
    </row>
    <row r="70" spans="1:26" ht="13.5" hidden="1">
      <c r="A70" s="38" t="s">
        <v>94</v>
      </c>
      <c r="B70" s="18">
        <v>1859840769</v>
      </c>
      <c r="C70" s="18"/>
      <c r="D70" s="19">
        <v>2468012677</v>
      </c>
      <c r="E70" s="20">
        <v>1612707480</v>
      </c>
      <c r="F70" s="20">
        <v>210583402</v>
      </c>
      <c r="G70" s="20">
        <v>225795646</v>
      </c>
      <c r="H70" s="20">
        <v>202445006</v>
      </c>
      <c r="I70" s="20">
        <v>638824054</v>
      </c>
      <c r="J70" s="20">
        <v>149308535</v>
      </c>
      <c r="K70" s="20">
        <v>147489219</v>
      </c>
      <c r="L70" s="20">
        <v>179052278</v>
      </c>
      <c r="M70" s="20">
        <v>475850032</v>
      </c>
      <c r="N70" s="20">
        <v>-86207864</v>
      </c>
      <c r="O70" s="20">
        <v>141875251</v>
      </c>
      <c r="P70" s="20">
        <v>143529636</v>
      </c>
      <c r="Q70" s="20">
        <v>199197023</v>
      </c>
      <c r="R70" s="20"/>
      <c r="S70" s="20"/>
      <c r="T70" s="20"/>
      <c r="U70" s="20"/>
      <c r="V70" s="20">
        <v>1313871109</v>
      </c>
      <c r="W70" s="20">
        <v>1860593967</v>
      </c>
      <c r="X70" s="20"/>
      <c r="Y70" s="19"/>
      <c r="Z70" s="22">
        <v>1612707480</v>
      </c>
    </row>
    <row r="71" spans="1:26" ht="13.5" hidden="1">
      <c r="A71" s="38" t="s">
        <v>95</v>
      </c>
      <c r="B71" s="18">
        <v>1246950669</v>
      </c>
      <c r="C71" s="18"/>
      <c r="D71" s="19">
        <v>1255751212</v>
      </c>
      <c r="E71" s="20">
        <v>1632096488</v>
      </c>
      <c r="F71" s="20">
        <v>99467590</v>
      </c>
      <c r="G71" s="20">
        <v>72242908</v>
      </c>
      <c r="H71" s="20">
        <v>91701476</v>
      </c>
      <c r="I71" s="20">
        <v>263411974</v>
      </c>
      <c r="J71" s="20">
        <v>82132447</v>
      </c>
      <c r="K71" s="20">
        <v>59804952</v>
      </c>
      <c r="L71" s="20">
        <v>412781076</v>
      </c>
      <c r="M71" s="20">
        <v>554718475</v>
      </c>
      <c r="N71" s="20">
        <v>257337742</v>
      </c>
      <c r="O71" s="20">
        <v>64154047</v>
      </c>
      <c r="P71" s="20">
        <v>64451395</v>
      </c>
      <c r="Q71" s="20">
        <v>385943184</v>
      </c>
      <c r="R71" s="20"/>
      <c r="S71" s="20"/>
      <c r="T71" s="20"/>
      <c r="U71" s="20"/>
      <c r="V71" s="20">
        <v>1204073633</v>
      </c>
      <c r="W71" s="20">
        <v>891886810</v>
      </c>
      <c r="X71" s="20"/>
      <c r="Y71" s="19"/>
      <c r="Z71" s="22">
        <v>1632096488</v>
      </c>
    </row>
    <row r="72" spans="1:26" ht="13.5" hidden="1">
      <c r="A72" s="38" t="s">
        <v>96</v>
      </c>
      <c r="B72" s="18">
        <v>345528058</v>
      </c>
      <c r="C72" s="18"/>
      <c r="D72" s="19">
        <v>382309319</v>
      </c>
      <c r="E72" s="20">
        <v>366959319</v>
      </c>
      <c r="F72" s="20">
        <v>21972616</v>
      </c>
      <c r="G72" s="20">
        <v>17343005</v>
      </c>
      <c r="H72" s="20">
        <v>20796029</v>
      </c>
      <c r="I72" s="20">
        <v>60111650</v>
      </c>
      <c r="J72" s="20">
        <v>19712641</v>
      </c>
      <c r="K72" s="20">
        <v>19359181</v>
      </c>
      <c r="L72" s="20">
        <v>31148862</v>
      </c>
      <c r="M72" s="20">
        <v>70220684</v>
      </c>
      <c r="N72" s="20">
        <v>-12077190</v>
      </c>
      <c r="O72" s="20">
        <v>18015249</v>
      </c>
      <c r="P72" s="20">
        <v>18857636</v>
      </c>
      <c r="Q72" s="20">
        <v>24795695</v>
      </c>
      <c r="R72" s="20"/>
      <c r="S72" s="20"/>
      <c r="T72" s="20"/>
      <c r="U72" s="20"/>
      <c r="V72" s="20">
        <v>155128029</v>
      </c>
      <c r="W72" s="20">
        <v>274196217</v>
      </c>
      <c r="X72" s="20"/>
      <c r="Y72" s="19"/>
      <c r="Z72" s="22">
        <v>366959319</v>
      </c>
    </row>
    <row r="73" spans="1:26" ht="13.5" hidden="1">
      <c r="A73" s="38" t="s">
        <v>97</v>
      </c>
      <c r="B73" s="18">
        <v>213027206</v>
      </c>
      <c r="C73" s="18"/>
      <c r="D73" s="19">
        <v>196336704</v>
      </c>
      <c r="E73" s="20">
        <v>159726928</v>
      </c>
      <c r="F73" s="20">
        <v>13374970</v>
      </c>
      <c r="G73" s="20">
        <v>10512629</v>
      </c>
      <c r="H73" s="20">
        <v>13743348</v>
      </c>
      <c r="I73" s="20">
        <v>37630947</v>
      </c>
      <c r="J73" s="20">
        <v>11045544</v>
      </c>
      <c r="K73" s="20">
        <v>12722247</v>
      </c>
      <c r="L73" s="20">
        <v>12071989</v>
      </c>
      <c r="M73" s="20">
        <v>35839780</v>
      </c>
      <c r="N73" s="20">
        <v>-11401719</v>
      </c>
      <c r="O73" s="20">
        <v>13000239</v>
      </c>
      <c r="P73" s="20">
        <v>12218498</v>
      </c>
      <c r="Q73" s="20">
        <v>13817018</v>
      </c>
      <c r="R73" s="20"/>
      <c r="S73" s="20"/>
      <c r="T73" s="20"/>
      <c r="U73" s="20"/>
      <c r="V73" s="20">
        <v>87287745</v>
      </c>
      <c r="W73" s="20">
        <v>150802594</v>
      </c>
      <c r="X73" s="20"/>
      <c r="Y73" s="19"/>
      <c r="Z73" s="22">
        <v>159726928</v>
      </c>
    </row>
    <row r="74" spans="1:26" ht="13.5" hidden="1">
      <c r="A74" s="38" t="s">
        <v>98</v>
      </c>
      <c r="B74" s="18"/>
      <c r="C74" s="18"/>
      <c r="D74" s="19">
        <v>20833613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36395396</v>
      </c>
      <c r="X74" s="20"/>
      <c r="Y74" s="19"/>
      <c r="Z74" s="22"/>
    </row>
    <row r="75" spans="1:26" ht="13.5" hidden="1">
      <c r="A75" s="39" t="s">
        <v>99</v>
      </c>
      <c r="B75" s="27">
        <v>47134373</v>
      </c>
      <c r="C75" s="27"/>
      <c r="D75" s="28">
        <v>45611343</v>
      </c>
      <c r="E75" s="29">
        <v>44881343</v>
      </c>
      <c r="F75" s="29">
        <v>4829471</v>
      </c>
      <c r="G75" s="29">
        <v>5196861</v>
      </c>
      <c r="H75" s="29">
        <v>5014638</v>
      </c>
      <c r="I75" s="29">
        <v>15040970</v>
      </c>
      <c r="J75" s="29">
        <v>4155637</v>
      </c>
      <c r="K75" s="29">
        <v>5936952</v>
      </c>
      <c r="L75" s="29">
        <v>6113848</v>
      </c>
      <c r="M75" s="29">
        <v>16206437</v>
      </c>
      <c r="N75" s="29">
        <v>-6912560</v>
      </c>
      <c r="O75" s="29">
        <v>6595821</v>
      </c>
      <c r="P75" s="29">
        <v>6090576</v>
      </c>
      <c r="Q75" s="29">
        <v>5773837</v>
      </c>
      <c r="R75" s="29"/>
      <c r="S75" s="29"/>
      <c r="T75" s="29"/>
      <c r="U75" s="29"/>
      <c r="V75" s="29">
        <v>37021244</v>
      </c>
      <c r="W75" s="29">
        <v>35509441</v>
      </c>
      <c r="X75" s="29"/>
      <c r="Y75" s="28"/>
      <c r="Z75" s="30">
        <v>44881343</v>
      </c>
    </row>
    <row r="76" spans="1:26" ht="13.5" hidden="1">
      <c r="A76" s="41" t="s">
        <v>101</v>
      </c>
      <c r="B76" s="31">
        <v>3102366567</v>
      </c>
      <c r="C76" s="31"/>
      <c r="D76" s="32">
        <v>4250337692</v>
      </c>
      <c r="E76" s="33">
        <v>4250337692</v>
      </c>
      <c r="F76" s="33">
        <v>200579396</v>
      </c>
      <c r="G76" s="33">
        <v>222362574</v>
      </c>
      <c r="H76" s="33">
        <v>192790439</v>
      </c>
      <c r="I76" s="33">
        <v>615732409</v>
      </c>
      <c r="J76" s="33">
        <v>248752575</v>
      </c>
      <c r="K76" s="33">
        <v>247596566</v>
      </c>
      <c r="L76" s="33">
        <v>239908462</v>
      </c>
      <c r="M76" s="33">
        <v>736257603</v>
      </c>
      <c r="N76" s="33">
        <v>210419061</v>
      </c>
      <c r="O76" s="33">
        <v>241046910</v>
      </c>
      <c r="P76" s="33">
        <v>221295707</v>
      </c>
      <c r="Q76" s="33">
        <v>672761678</v>
      </c>
      <c r="R76" s="33"/>
      <c r="S76" s="33"/>
      <c r="T76" s="33"/>
      <c r="U76" s="33"/>
      <c r="V76" s="33">
        <v>2024751690</v>
      </c>
      <c r="W76" s="33">
        <v>3130314722</v>
      </c>
      <c r="X76" s="33"/>
      <c r="Y76" s="32"/>
      <c r="Z76" s="34">
        <v>4250337692</v>
      </c>
    </row>
    <row r="77" spans="1:26" ht="13.5" hidden="1">
      <c r="A77" s="36" t="s">
        <v>31</v>
      </c>
      <c r="B77" s="18">
        <v>405896943</v>
      </c>
      <c r="C77" s="18"/>
      <c r="D77" s="19">
        <v>640628161</v>
      </c>
      <c r="E77" s="20">
        <v>640628161</v>
      </c>
      <c r="F77" s="20">
        <v>40851563</v>
      </c>
      <c r="G77" s="20">
        <v>57111622</v>
      </c>
      <c r="H77" s="20">
        <v>38223425</v>
      </c>
      <c r="I77" s="20">
        <v>136186610</v>
      </c>
      <c r="J77" s="20">
        <v>44321505</v>
      </c>
      <c r="K77" s="20">
        <v>53157538</v>
      </c>
      <c r="L77" s="20">
        <v>52006147</v>
      </c>
      <c r="M77" s="20">
        <v>149485190</v>
      </c>
      <c r="N77" s="20">
        <v>44227593</v>
      </c>
      <c r="O77" s="20">
        <v>65419065</v>
      </c>
      <c r="P77" s="20">
        <v>49237112</v>
      </c>
      <c r="Q77" s="20">
        <v>158883770</v>
      </c>
      <c r="R77" s="20"/>
      <c r="S77" s="20"/>
      <c r="T77" s="20"/>
      <c r="U77" s="20"/>
      <c r="V77" s="20">
        <v>444555570</v>
      </c>
      <c r="W77" s="20">
        <v>486813319</v>
      </c>
      <c r="X77" s="20"/>
      <c r="Y77" s="19"/>
      <c r="Z77" s="22">
        <v>640628161</v>
      </c>
    </row>
    <row r="78" spans="1:26" ht="13.5" hidden="1">
      <c r="A78" s="37" t="s">
        <v>32</v>
      </c>
      <c r="B78" s="18">
        <v>2688903490</v>
      </c>
      <c r="C78" s="18"/>
      <c r="D78" s="19">
        <v>3564098188</v>
      </c>
      <c r="E78" s="20">
        <v>3564098188</v>
      </c>
      <c r="F78" s="20">
        <v>155619960</v>
      </c>
      <c r="G78" s="20">
        <v>160982203</v>
      </c>
      <c r="H78" s="20">
        <v>147902665</v>
      </c>
      <c r="I78" s="20">
        <v>464504828</v>
      </c>
      <c r="J78" s="20">
        <v>200275433</v>
      </c>
      <c r="K78" s="20">
        <v>188834303</v>
      </c>
      <c r="L78" s="20">
        <v>181788467</v>
      </c>
      <c r="M78" s="20">
        <v>570898203</v>
      </c>
      <c r="N78" s="20">
        <v>159462357</v>
      </c>
      <c r="O78" s="20">
        <v>169032023</v>
      </c>
      <c r="P78" s="20">
        <v>165968018</v>
      </c>
      <c r="Q78" s="20">
        <v>494462398</v>
      </c>
      <c r="R78" s="20"/>
      <c r="S78" s="20"/>
      <c r="T78" s="20"/>
      <c r="U78" s="20"/>
      <c r="V78" s="20">
        <v>1529865429</v>
      </c>
      <c r="W78" s="20">
        <v>2610445494</v>
      </c>
      <c r="X78" s="20"/>
      <c r="Y78" s="19"/>
      <c r="Z78" s="22">
        <v>3564098188</v>
      </c>
    </row>
    <row r="79" spans="1:26" ht="13.5" hidden="1">
      <c r="A79" s="38" t="s">
        <v>94</v>
      </c>
      <c r="B79" s="18">
        <v>1364381790</v>
      </c>
      <c r="C79" s="18"/>
      <c r="D79" s="19">
        <v>2027746725</v>
      </c>
      <c r="E79" s="20">
        <v>2027746725</v>
      </c>
      <c r="F79" s="20">
        <v>97477341</v>
      </c>
      <c r="G79" s="20">
        <v>95021049</v>
      </c>
      <c r="H79" s="20">
        <v>102065237</v>
      </c>
      <c r="I79" s="20">
        <v>294563627</v>
      </c>
      <c r="J79" s="20">
        <v>143566894</v>
      </c>
      <c r="K79" s="20">
        <v>123105162</v>
      </c>
      <c r="L79" s="20">
        <v>115562300</v>
      </c>
      <c r="M79" s="20">
        <v>382234356</v>
      </c>
      <c r="N79" s="20">
        <v>98165427</v>
      </c>
      <c r="O79" s="20">
        <v>102971682</v>
      </c>
      <c r="P79" s="20">
        <v>103968301</v>
      </c>
      <c r="Q79" s="20">
        <v>305105410</v>
      </c>
      <c r="R79" s="20"/>
      <c r="S79" s="20"/>
      <c r="T79" s="20"/>
      <c r="U79" s="20"/>
      <c r="V79" s="20">
        <v>981903393</v>
      </c>
      <c r="W79" s="20">
        <v>1423461708</v>
      </c>
      <c r="X79" s="20"/>
      <c r="Y79" s="19"/>
      <c r="Z79" s="22">
        <v>2027746725</v>
      </c>
    </row>
    <row r="80" spans="1:26" ht="13.5" hidden="1">
      <c r="A80" s="38" t="s">
        <v>95</v>
      </c>
      <c r="B80" s="18">
        <v>914764777</v>
      </c>
      <c r="C80" s="18"/>
      <c r="D80" s="19">
        <v>1033143234</v>
      </c>
      <c r="E80" s="20">
        <v>1033143234</v>
      </c>
      <c r="F80" s="20">
        <v>34372849</v>
      </c>
      <c r="G80" s="20">
        <v>41844533</v>
      </c>
      <c r="H80" s="20">
        <v>30831493</v>
      </c>
      <c r="I80" s="20">
        <v>107048875</v>
      </c>
      <c r="J80" s="20">
        <v>35863974</v>
      </c>
      <c r="K80" s="20">
        <v>42466344</v>
      </c>
      <c r="L80" s="20">
        <v>42062469</v>
      </c>
      <c r="M80" s="20">
        <v>120392787</v>
      </c>
      <c r="N80" s="20">
        <v>37138577</v>
      </c>
      <c r="O80" s="20">
        <v>41593445</v>
      </c>
      <c r="P80" s="20">
        <v>39314789</v>
      </c>
      <c r="Q80" s="20">
        <v>118046811</v>
      </c>
      <c r="R80" s="20"/>
      <c r="S80" s="20"/>
      <c r="T80" s="20"/>
      <c r="U80" s="20"/>
      <c r="V80" s="20">
        <v>345488473</v>
      </c>
      <c r="W80" s="20">
        <v>810661890</v>
      </c>
      <c r="X80" s="20"/>
      <c r="Y80" s="19"/>
      <c r="Z80" s="22">
        <v>1033143234</v>
      </c>
    </row>
    <row r="81" spans="1:26" ht="13.5" hidden="1">
      <c r="A81" s="38" t="s">
        <v>96</v>
      </c>
      <c r="B81" s="18">
        <v>253479867</v>
      </c>
      <c r="C81" s="18"/>
      <c r="D81" s="19">
        <v>301934129</v>
      </c>
      <c r="E81" s="20">
        <v>301934129</v>
      </c>
      <c r="F81" s="20">
        <v>10778301</v>
      </c>
      <c r="G81" s="20">
        <v>12979797</v>
      </c>
      <c r="H81" s="20">
        <v>9705016</v>
      </c>
      <c r="I81" s="20">
        <v>33463114</v>
      </c>
      <c r="J81" s="20">
        <v>11106382</v>
      </c>
      <c r="K81" s="20">
        <v>12288369</v>
      </c>
      <c r="L81" s="20">
        <v>11256247</v>
      </c>
      <c r="M81" s="20">
        <v>34650998</v>
      </c>
      <c r="N81" s="20">
        <v>11406421</v>
      </c>
      <c r="O81" s="20">
        <v>12655953</v>
      </c>
      <c r="P81" s="20">
        <v>11748729</v>
      </c>
      <c r="Q81" s="20">
        <v>35811103</v>
      </c>
      <c r="R81" s="20"/>
      <c r="S81" s="20"/>
      <c r="T81" s="20"/>
      <c r="U81" s="20"/>
      <c r="V81" s="20">
        <v>103925215</v>
      </c>
      <c r="W81" s="20">
        <v>228875923</v>
      </c>
      <c r="X81" s="20"/>
      <c r="Y81" s="19"/>
      <c r="Z81" s="22">
        <v>301934129</v>
      </c>
    </row>
    <row r="82" spans="1:26" ht="13.5" hidden="1">
      <c r="A82" s="38" t="s">
        <v>97</v>
      </c>
      <c r="B82" s="18">
        <v>156277056</v>
      </c>
      <c r="C82" s="18"/>
      <c r="D82" s="19">
        <v>162146484</v>
      </c>
      <c r="E82" s="20">
        <v>162146484</v>
      </c>
      <c r="F82" s="20">
        <v>5842284</v>
      </c>
      <c r="G82" s="20">
        <v>6829621</v>
      </c>
      <c r="H82" s="20">
        <v>5297310</v>
      </c>
      <c r="I82" s="20">
        <v>17969215</v>
      </c>
      <c r="J82" s="20">
        <v>6058930</v>
      </c>
      <c r="K82" s="20">
        <v>6642356</v>
      </c>
      <c r="L82" s="20">
        <v>6254202</v>
      </c>
      <c r="M82" s="20">
        <v>18955488</v>
      </c>
      <c r="N82" s="20">
        <v>6086985</v>
      </c>
      <c r="O82" s="20">
        <v>6826318</v>
      </c>
      <c r="P82" s="20">
        <v>6554364</v>
      </c>
      <c r="Q82" s="20">
        <v>19467667</v>
      </c>
      <c r="R82" s="20"/>
      <c r="S82" s="20"/>
      <c r="T82" s="20"/>
      <c r="U82" s="20"/>
      <c r="V82" s="20">
        <v>56392370</v>
      </c>
      <c r="W82" s="20">
        <v>120825512</v>
      </c>
      <c r="X82" s="20"/>
      <c r="Y82" s="19"/>
      <c r="Z82" s="22">
        <v>162146484</v>
      </c>
    </row>
    <row r="83" spans="1:26" ht="13.5" hidden="1">
      <c r="A83" s="38" t="s">
        <v>98</v>
      </c>
      <c r="B83" s="18"/>
      <c r="C83" s="18"/>
      <c r="D83" s="19">
        <v>39127616</v>
      </c>
      <c r="E83" s="20">
        <v>39127616</v>
      </c>
      <c r="F83" s="20">
        <v>7149185</v>
      </c>
      <c r="G83" s="20">
        <v>4307203</v>
      </c>
      <c r="H83" s="20">
        <v>3609</v>
      </c>
      <c r="I83" s="20">
        <v>11459997</v>
      </c>
      <c r="J83" s="20">
        <v>3679253</v>
      </c>
      <c r="K83" s="20">
        <v>4332072</v>
      </c>
      <c r="L83" s="20">
        <v>6653249</v>
      </c>
      <c r="M83" s="20">
        <v>14664574</v>
      </c>
      <c r="N83" s="20">
        <v>6664947</v>
      </c>
      <c r="O83" s="20">
        <v>4984625</v>
      </c>
      <c r="P83" s="20">
        <v>4381835</v>
      </c>
      <c r="Q83" s="20">
        <v>16031407</v>
      </c>
      <c r="R83" s="20"/>
      <c r="S83" s="20"/>
      <c r="T83" s="20"/>
      <c r="U83" s="20"/>
      <c r="V83" s="20">
        <v>42155978</v>
      </c>
      <c r="W83" s="20">
        <v>26620461</v>
      </c>
      <c r="X83" s="20"/>
      <c r="Y83" s="19"/>
      <c r="Z83" s="22">
        <v>39127616</v>
      </c>
    </row>
    <row r="84" spans="1:26" ht="13.5" hidden="1">
      <c r="A84" s="39" t="s">
        <v>99</v>
      </c>
      <c r="B84" s="27">
        <v>7566134</v>
      </c>
      <c r="C84" s="27"/>
      <c r="D84" s="28">
        <v>45611343</v>
      </c>
      <c r="E84" s="29">
        <v>45611343</v>
      </c>
      <c r="F84" s="29">
        <v>4107873</v>
      </c>
      <c r="G84" s="29">
        <v>4268749</v>
      </c>
      <c r="H84" s="29">
        <v>6664349</v>
      </c>
      <c r="I84" s="29">
        <v>15040971</v>
      </c>
      <c r="J84" s="29">
        <v>4155637</v>
      </c>
      <c r="K84" s="29">
        <v>5604725</v>
      </c>
      <c r="L84" s="29">
        <v>6113848</v>
      </c>
      <c r="M84" s="29">
        <v>15874210</v>
      </c>
      <c r="N84" s="29">
        <v>6729111</v>
      </c>
      <c r="O84" s="29">
        <v>6595822</v>
      </c>
      <c r="P84" s="29">
        <v>6090577</v>
      </c>
      <c r="Q84" s="29">
        <v>19415510</v>
      </c>
      <c r="R84" s="29"/>
      <c r="S84" s="29"/>
      <c r="T84" s="29"/>
      <c r="U84" s="29"/>
      <c r="V84" s="29">
        <v>50330691</v>
      </c>
      <c r="W84" s="29">
        <v>33055909</v>
      </c>
      <c r="X84" s="29"/>
      <c r="Y84" s="28"/>
      <c r="Z84" s="30">
        <v>45611343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164774788</v>
      </c>
      <c r="C5" s="18">
        <v>0</v>
      </c>
      <c r="D5" s="58">
        <v>183107018</v>
      </c>
      <c r="E5" s="59">
        <v>188107019</v>
      </c>
      <c r="F5" s="59">
        <v>15675336</v>
      </c>
      <c r="G5" s="59">
        <v>13184770</v>
      </c>
      <c r="H5" s="59">
        <v>-2449123</v>
      </c>
      <c r="I5" s="59">
        <v>26410983</v>
      </c>
      <c r="J5" s="59">
        <v>20343313</v>
      </c>
      <c r="K5" s="59">
        <v>31126122</v>
      </c>
      <c r="L5" s="59">
        <v>16166339</v>
      </c>
      <c r="M5" s="59">
        <v>67635774</v>
      </c>
      <c r="N5" s="59">
        <v>16150944</v>
      </c>
      <c r="O5" s="59">
        <v>16463488</v>
      </c>
      <c r="P5" s="59">
        <v>16162289</v>
      </c>
      <c r="Q5" s="59">
        <v>48776721</v>
      </c>
      <c r="R5" s="59">
        <v>0</v>
      </c>
      <c r="S5" s="59">
        <v>0</v>
      </c>
      <c r="T5" s="59">
        <v>0</v>
      </c>
      <c r="U5" s="59">
        <v>0</v>
      </c>
      <c r="V5" s="59">
        <v>142823478</v>
      </c>
      <c r="W5" s="59">
        <v>-34082122</v>
      </c>
      <c r="X5" s="59">
        <v>176905600</v>
      </c>
      <c r="Y5" s="60">
        <v>-519.06</v>
      </c>
      <c r="Z5" s="61">
        <v>188107019</v>
      </c>
    </row>
    <row r="6" spans="1:26" ht="13.5">
      <c r="A6" s="57" t="s">
        <v>32</v>
      </c>
      <c r="B6" s="18">
        <v>539591731</v>
      </c>
      <c r="C6" s="18">
        <v>0</v>
      </c>
      <c r="D6" s="58">
        <v>572704427</v>
      </c>
      <c r="E6" s="59">
        <v>592137233</v>
      </c>
      <c r="F6" s="59">
        <v>38771215</v>
      </c>
      <c r="G6" s="59">
        <v>29974918</v>
      </c>
      <c r="H6" s="59">
        <v>53965877</v>
      </c>
      <c r="I6" s="59">
        <v>122712010</v>
      </c>
      <c r="J6" s="59">
        <v>51428</v>
      </c>
      <c r="K6" s="59">
        <v>74140969</v>
      </c>
      <c r="L6" s="59">
        <v>45873661</v>
      </c>
      <c r="M6" s="59">
        <v>120066058</v>
      </c>
      <c r="N6" s="59">
        <v>-127472390</v>
      </c>
      <c r="O6" s="59">
        <v>47122382</v>
      </c>
      <c r="P6" s="59">
        <v>47189581</v>
      </c>
      <c r="Q6" s="59">
        <v>-33160427</v>
      </c>
      <c r="R6" s="59">
        <v>0</v>
      </c>
      <c r="S6" s="59">
        <v>0</v>
      </c>
      <c r="T6" s="59">
        <v>0</v>
      </c>
      <c r="U6" s="59">
        <v>0</v>
      </c>
      <c r="V6" s="59">
        <v>209617641</v>
      </c>
      <c r="W6" s="59">
        <v>76666900</v>
      </c>
      <c r="X6" s="59">
        <v>132950741</v>
      </c>
      <c r="Y6" s="60">
        <v>173.41</v>
      </c>
      <c r="Z6" s="61">
        <v>592137233</v>
      </c>
    </row>
    <row r="7" spans="1:26" ht="13.5">
      <c r="A7" s="57" t="s">
        <v>33</v>
      </c>
      <c r="B7" s="18">
        <v>10376673</v>
      </c>
      <c r="C7" s="18">
        <v>0</v>
      </c>
      <c r="D7" s="58">
        <v>5565000</v>
      </c>
      <c r="E7" s="59">
        <v>6565000</v>
      </c>
      <c r="F7" s="59">
        <v>720787</v>
      </c>
      <c r="G7" s="59">
        <v>909811</v>
      </c>
      <c r="H7" s="59">
        <v>-2734150</v>
      </c>
      <c r="I7" s="59">
        <v>-1103552</v>
      </c>
      <c r="J7" s="59">
        <v>0</v>
      </c>
      <c r="K7" s="59">
        <v>399020</v>
      </c>
      <c r="L7" s="59">
        <v>470915</v>
      </c>
      <c r="M7" s="59">
        <v>869935</v>
      </c>
      <c r="N7" s="59">
        <v>508374</v>
      </c>
      <c r="O7" s="59">
        <v>214077</v>
      </c>
      <c r="P7" s="59">
        <v>465746</v>
      </c>
      <c r="Q7" s="59">
        <v>1188197</v>
      </c>
      <c r="R7" s="59">
        <v>0</v>
      </c>
      <c r="S7" s="59">
        <v>0</v>
      </c>
      <c r="T7" s="59">
        <v>0</v>
      </c>
      <c r="U7" s="59">
        <v>0</v>
      </c>
      <c r="V7" s="59">
        <v>954580</v>
      </c>
      <c r="W7" s="59">
        <v>5439545</v>
      </c>
      <c r="X7" s="59">
        <v>-4484965</v>
      </c>
      <c r="Y7" s="60">
        <v>-82.45</v>
      </c>
      <c r="Z7" s="61">
        <v>6565000</v>
      </c>
    </row>
    <row r="8" spans="1:26" ht="13.5">
      <c r="A8" s="57" t="s">
        <v>34</v>
      </c>
      <c r="B8" s="18">
        <v>92056376</v>
      </c>
      <c r="C8" s="18">
        <v>0</v>
      </c>
      <c r="D8" s="58">
        <v>105451197</v>
      </c>
      <c r="E8" s="59">
        <v>105551198</v>
      </c>
      <c r="F8" s="59">
        <v>37515000</v>
      </c>
      <c r="G8" s="59">
        <v>6483000</v>
      </c>
      <c r="H8" s="59">
        <v>0</v>
      </c>
      <c r="I8" s="59">
        <v>43998000</v>
      </c>
      <c r="J8" s="59">
        <v>62000</v>
      </c>
      <c r="K8" s="59">
        <v>494287</v>
      </c>
      <c r="L8" s="59">
        <v>29562819</v>
      </c>
      <c r="M8" s="59">
        <v>30119106</v>
      </c>
      <c r="N8" s="59">
        <v>782203</v>
      </c>
      <c r="O8" s="59">
        <v>1030627</v>
      </c>
      <c r="P8" s="59">
        <v>30276636</v>
      </c>
      <c r="Q8" s="59">
        <v>32089466</v>
      </c>
      <c r="R8" s="59">
        <v>0</v>
      </c>
      <c r="S8" s="59">
        <v>0</v>
      </c>
      <c r="T8" s="59">
        <v>0</v>
      </c>
      <c r="U8" s="59">
        <v>0</v>
      </c>
      <c r="V8" s="59">
        <v>106206572</v>
      </c>
      <c r="W8" s="59">
        <v>74045278</v>
      </c>
      <c r="X8" s="59">
        <v>32161294</v>
      </c>
      <c r="Y8" s="60">
        <v>43.43</v>
      </c>
      <c r="Z8" s="61">
        <v>105551198</v>
      </c>
    </row>
    <row r="9" spans="1:26" ht="13.5">
      <c r="A9" s="57" t="s">
        <v>35</v>
      </c>
      <c r="B9" s="18">
        <v>104297237</v>
      </c>
      <c r="C9" s="18">
        <v>0</v>
      </c>
      <c r="D9" s="58">
        <v>92492683</v>
      </c>
      <c r="E9" s="59">
        <v>88924898</v>
      </c>
      <c r="F9" s="59">
        <v>1330050</v>
      </c>
      <c r="G9" s="59">
        <v>2080246</v>
      </c>
      <c r="H9" s="59">
        <v>3583282</v>
      </c>
      <c r="I9" s="59">
        <v>6993578</v>
      </c>
      <c r="J9" s="59">
        <v>1284453</v>
      </c>
      <c r="K9" s="59">
        <v>27046089</v>
      </c>
      <c r="L9" s="59">
        <v>1432761</v>
      </c>
      <c r="M9" s="59">
        <v>29763303</v>
      </c>
      <c r="N9" s="59">
        <v>-752472</v>
      </c>
      <c r="O9" s="59">
        <v>6228504</v>
      </c>
      <c r="P9" s="59">
        <v>2855073</v>
      </c>
      <c r="Q9" s="59">
        <v>8331105</v>
      </c>
      <c r="R9" s="59">
        <v>0</v>
      </c>
      <c r="S9" s="59">
        <v>0</v>
      </c>
      <c r="T9" s="59">
        <v>0</v>
      </c>
      <c r="U9" s="59">
        <v>0</v>
      </c>
      <c r="V9" s="59">
        <v>45087986</v>
      </c>
      <c r="W9" s="59">
        <v>48753803</v>
      </c>
      <c r="X9" s="59">
        <v>-3665817</v>
      </c>
      <c r="Y9" s="60">
        <v>-7.52</v>
      </c>
      <c r="Z9" s="61">
        <v>88924898</v>
      </c>
    </row>
    <row r="10" spans="1:26" ht="25.5">
      <c r="A10" s="62" t="s">
        <v>86</v>
      </c>
      <c r="B10" s="63">
        <f>SUM(B5:B9)</f>
        <v>911096805</v>
      </c>
      <c r="C10" s="63">
        <f>SUM(C5:C9)</f>
        <v>0</v>
      </c>
      <c r="D10" s="64">
        <f aca="true" t="shared" si="0" ref="D10:Z10">SUM(D5:D9)</f>
        <v>959320325</v>
      </c>
      <c r="E10" s="65">
        <f t="shared" si="0"/>
        <v>981285348</v>
      </c>
      <c r="F10" s="65">
        <f t="shared" si="0"/>
        <v>94012388</v>
      </c>
      <c r="G10" s="65">
        <f t="shared" si="0"/>
        <v>52632745</v>
      </c>
      <c r="H10" s="65">
        <f t="shared" si="0"/>
        <v>52365886</v>
      </c>
      <c r="I10" s="65">
        <f t="shared" si="0"/>
        <v>199011019</v>
      </c>
      <c r="J10" s="65">
        <f t="shared" si="0"/>
        <v>21741194</v>
      </c>
      <c r="K10" s="65">
        <f t="shared" si="0"/>
        <v>133206487</v>
      </c>
      <c r="L10" s="65">
        <f t="shared" si="0"/>
        <v>93506495</v>
      </c>
      <c r="M10" s="65">
        <f t="shared" si="0"/>
        <v>248454176</v>
      </c>
      <c r="N10" s="65">
        <f t="shared" si="0"/>
        <v>-110783341</v>
      </c>
      <c r="O10" s="65">
        <f t="shared" si="0"/>
        <v>71059078</v>
      </c>
      <c r="P10" s="65">
        <f t="shared" si="0"/>
        <v>96949325</v>
      </c>
      <c r="Q10" s="65">
        <f t="shared" si="0"/>
        <v>57225062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504690257</v>
      </c>
      <c r="W10" s="65">
        <f t="shared" si="0"/>
        <v>170823404</v>
      </c>
      <c r="X10" s="65">
        <f t="shared" si="0"/>
        <v>333866853</v>
      </c>
      <c r="Y10" s="66">
        <f>+IF(W10&lt;&gt;0,(X10/W10)*100,0)</f>
        <v>195.4456152858305</v>
      </c>
      <c r="Z10" s="67">
        <f t="shared" si="0"/>
        <v>981285348</v>
      </c>
    </row>
    <row r="11" spans="1:26" ht="13.5">
      <c r="A11" s="57" t="s">
        <v>36</v>
      </c>
      <c r="B11" s="18">
        <v>211112648</v>
      </c>
      <c r="C11" s="18">
        <v>0</v>
      </c>
      <c r="D11" s="58">
        <v>259546145</v>
      </c>
      <c r="E11" s="59">
        <v>254326600</v>
      </c>
      <c r="F11" s="59">
        <v>17906686</v>
      </c>
      <c r="G11" s="59">
        <v>17748060</v>
      </c>
      <c r="H11" s="59">
        <v>16307797</v>
      </c>
      <c r="I11" s="59">
        <v>51962543</v>
      </c>
      <c r="J11" s="59">
        <v>17423882</v>
      </c>
      <c r="K11" s="59">
        <v>19053458</v>
      </c>
      <c r="L11" s="59">
        <v>19247169</v>
      </c>
      <c r="M11" s="59">
        <v>55724509</v>
      </c>
      <c r="N11" s="59">
        <v>19065237</v>
      </c>
      <c r="O11" s="59">
        <v>19037152</v>
      </c>
      <c r="P11" s="59">
        <v>19312489</v>
      </c>
      <c r="Q11" s="59">
        <v>57414878</v>
      </c>
      <c r="R11" s="59">
        <v>0</v>
      </c>
      <c r="S11" s="59">
        <v>0</v>
      </c>
      <c r="T11" s="59">
        <v>0</v>
      </c>
      <c r="U11" s="59">
        <v>0</v>
      </c>
      <c r="V11" s="59">
        <v>165101930</v>
      </c>
      <c r="W11" s="59">
        <v>195360574</v>
      </c>
      <c r="X11" s="59">
        <v>-30258644</v>
      </c>
      <c r="Y11" s="60">
        <v>-15.49</v>
      </c>
      <c r="Z11" s="61">
        <v>254326600</v>
      </c>
    </row>
    <row r="12" spans="1:26" ht="13.5">
      <c r="A12" s="57" t="s">
        <v>37</v>
      </c>
      <c r="B12" s="18">
        <v>10627671</v>
      </c>
      <c r="C12" s="18">
        <v>0</v>
      </c>
      <c r="D12" s="58">
        <v>11498136</v>
      </c>
      <c r="E12" s="59">
        <v>11613117</v>
      </c>
      <c r="F12" s="59">
        <v>841602</v>
      </c>
      <c r="G12" s="59">
        <v>841602</v>
      </c>
      <c r="H12" s="59">
        <v>841602</v>
      </c>
      <c r="I12" s="59">
        <v>2524806</v>
      </c>
      <c r="J12" s="59">
        <v>945218</v>
      </c>
      <c r="K12" s="59">
        <v>894908</v>
      </c>
      <c r="L12" s="59">
        <v>898819</v>
      </c>
      <c r="M12" s="59">
        <v>2738945</v>
      </c>
      <c r="N12" s="59">
        <v>1500144</v>
      </c>
      <c r="O12" s="59">
        <v>998580</v>
      </c>
      <c r="P12" s="59">
        <v>987757</v>
      </c>
      <c r="Q12" s="59">
        <v>3486481</v>
      </c>
      <c r="R12" s="59">
        <v>0</v>
      </c>
      <c r="S12" s="59">
        <v>0</v>
      </c>
      <c r="T12" s="59">
        <v>0</v>
      </c>
      <c r="U12" s="59">
        <v>0</v>
      </c>
      <c r="V12" s="59">
        <v>8750232</v>
      </c>
      <c r="W12" s="59">
        <v>12978992</v>
      </c>
      <c r="X12" s="59">
        <v>-4228760</v>
      </c>
      <c r="Y12" s="60">
        <v>-32.58</v>
      </c>
      <c r="Z12" s="61">
        <v>11613117</v>
      </c>
    </row>
    <row r="13" spans="1:26" ht="13.5">
      <c r="A13" s="57" t="s">
        <v>87</v>
      </c>
      <c r="B13" s="18">
        <v>116485634</v>
      </c>
      <c r="C13" s="18">
        <v>0</v>
      </c>
      <c r="D13" s="58">
        <v>117244100</v>
      </c>
      <c r="E13" s="59">
        <v>117244100</v>
      </c>
      <c r="F13" s="59">
        <v>0</v>
      </c>
      <c r="G13" s="59">
        <v>0</v>
      </c>
      <c r="H13" s="59">
        <v>29311027</v>
      </c>
      <c r="I13" s="59">
        <v>29311027</v>
      </c>
      <c r="J13" s="59">
        <v>9770341</v>
      </c>
      <c r="K13" s="59">
        <v>9770341</v>
      </c>
      <c r="L13" s="59">
        <v>0</v>
      </c>
      <c r="M13" s="59">
        <v>19540682</v>
      </c>
      <c r="N13" s="59">
        <v>19540686</v>
      </c>
      <c r="O13" s="59">
        <v>9770346</v>
      </c>
      <c r="P13" s="59">
        <v>9770343</v>
      </c>
      <c r="Q13" s="59">
        <v>39081375</v>
      </c>
      <c r="R13" s="59">
        <v>0</v>
      </c>
      <c r="S13" s="59">
        <v>0</v>
      </c>
      <c r="T13" s="59">
        <v>0</v>
      </c>
      <c r="U13" s="59">
        <v>0</v>
      </c>
      <c r="V13" s="59">
        <v>87933084</v>
      </c>
      <c r="W13" s="59">
        <v>108605549</v>
      </c>
      <c r="X13" s="59">
        <v>-20672465</v>
      </c>
      <c r="Y13" s="60">
        <v>-19.03</v>
      </c>
      <c r="Z13" s="61">
        <v>117244100</v>
      </c>
    </row>
    <row r="14" spans="1:26" ht="13.5">
      <c r="A14" s="57" t="s">
        <v>38</v>
      </c>
      <c r="B14" s="18">
        <v>18795842</v>
      </c>
      <c r="C14" s="18">
        <v>0</v>
      </c>
      <c r="D14" s="58">
        <v>22869488</v>
      </c>
      <c r="E14" s="59">
        <v>21369488</v>
      </c>
      <c r="F14" s="59">
        <v>123600</v>
      </c>
      <c r="G14" s="59">
        <v>594784</v>
      </c>
      <c r="H14" s="59">
        <v>29703</v>
      </c>
      <c r="I14" s="59">
        <v>748087</v>
      </c>
      <c r="J14" s="59">
        <v>250747</v>
      </c>
      <c r="K14" s="59">
        <v>147971</v>
      </c>
      <c r="L14" s="59">
        <v>6845686</v>
      </c>
      <c r="M14" s="59">
        <v>7244404</v>
      </c>
      <c r="N14" s="59">
        <v>237027</v>
      </c>
      <c r="O14" s="59">
        <v>216942</v>
      </c>
      <c r="P14" s="59">
        <v>194637</v>
      </c>
      <c r="Q14" s="59">
        <v>648606</v>
      </c>
      <c r="R14" s="59">
        <v>0</v>
      </c>
      <c r="S14" s="59">
        <v>0</v>
      </c>
      <c r="T14" s="59">
        <v>0</v>
      </c>
      <c r="U14" s="59">
        <v>0</v>
      </c>
      <c r="V14" s="59">
        <v>8641097</v>
      </c>
      <c r="W14" s="59">
        <v>11434744</v>
      </c>
      <c r="X14" s="59">
        <v>-2793647</v>
      </c>
      <c r="Y14" s="60">
        <v>-24.43</v>
      </c>
      <c r="Z14" s="61">
        <v>21369488</v>
      </c>
    </row>
    <row r="15" spans="1:26" ht="13.5">
      <c r="A15" s="57" t="s">
        <v>39</v>
      </c>
      <c r="B15" s="18">
        <v>312360620</v>
      </c>
      <c r="C15" s="18">
        <v>0</v>
      </c>
      <c r="D15" s="58">
        <v>315496264</v>
      </c>
      <c r="E15" s="59">
        <v>347746282</v>
      </c>
      <c r="F15" s="59">
        <v>70965</v>
      </c>
      <c r="G15" s="59">
        <v>33445252</v>
      </c>
      <c r="H15" s="59">
        <v>37658009</v>
      </c>
      <c r="I15" s="59">
        <v>71174226</v>
      </c>
      <c r="J15" s="59">
        <v>61307998</v>
      </c>
      <c r="K15" s="59">
        <v>25350114</v>
      </c>
      <c r="L15" s="59">
        <v>29429061</v>
      </c>
      <c r="M15" s="59">
        <v>116087173</v>
      </c>
      <c r="N15" s="59">
        <v>26120681</v>
      </c>
      <c r="O15" s="59">
        <v>23486376</v>
      </c>
      <c r="P15" s="59">
        <v>22997344</v>
      </c>
      <c r="Q15" s="59">
        <v>72604401</v>
      </c>
      <c r="R15" s="59">
        <v>0</v>
      </c>
      <c r="S15" s="59">
        <v>0</v>
      </c>
      <c r="T15" s="59">
        <v>0</v>
      </c>
      <c r="U15" s="59">
        <v>0</v>
      </c>
      <c r="V15" s="59">
        <v>259865800</v>
      </c>
      <c r="W15" s="59">
        <v>141453027</v>
      </c>
      <c r="X15" s="59">
        <v>118412773</v>
      </c>
      <c r="Y15" s="60">
        <v>83.71</v>
      </c>
      <c r="Z15" s="61">
        <v>347746282</v>
      </c>
    </row>
    <row r="16" spans="1:26" ht="13.5">
      <c r="A16" s="68" t="s">
        <v>40</v>
      </c>
      <c r="B16" s="18">
        <v>0</v>
      </c>
      <c r="C16" s="18">
        <v>0</v>
      </c>
      <c r="D16" s="58">
        <v>386177</v>
      </c>
      <c r="E16" s="59">
        <v>21736602</v>
      </c>
      <c r="F16" s="59">
        <v>0</v>
      </c>
      <c r="G16" s="59">
        <v>0</v>
      </c>
      <c r="H16" s="59">
        <v>15550</v>
      </c>
      <c r="I16" s="59">
        <v>15550</v>
      </c>
      <c r="J16" s="59">
        <v>39200</v>
      </c>
      <c r="K16" s="59">
        <v>0</v>
      </c>
      <c r="L16" s="59">
        <v>118600</v>
      </c>
      <c r="M16" s="59">
        <v>157800</v>
      </c>
      <c r="N16" s="59">
        <v>20050</v>
      </c>
      <c r="O16" s="59">
        <v>0</v>
      </c>
      <c r="P16" s="59">
        <v>1150003</v>
      </c>
      <c r="Q16" s="59">
        <v>1170053</v>
      </c>
      <c r="R16" s="59">
        <v>0</v>
      </c>
      <c r="S16" s="59">
        <v>0</v>
      </c>
      <c r="T16" s="59">
        <v>0</v>
      </c>
      <c r="U16" s="59">
        <v>0</v>
      </c>
      <c r="V16" s="59">
        <v>1343403</v>
      </c>
      <c r="W16" s="59">
        <v>24629624</v>
      </c>
      <c r="X16" s="59">
        <v>-23286221</v>
      </c>
      <c r="Y16" s="60">
        <v>-94.55</v>
      </c>
      <c r="Z16" s="61">
        <v>21736602</v>
      </c>
    </row>
    <row r="17" spans="1:26" ht="13.5">
      <c r="A17" s="57" t="s">
        <v>41</v>
      </c>
      <c r="B17" s="18">
        <v>262000770</v>
      </c>
      <c r="C17" s="18">
        <v>0</v>
      </c>
      <c r="D17" s="58">
        <v>298122466</v>
      </c>
      <c r="E17" s="59">
        <v>279418142</v>
      </c>
      <c r="F17" s="59">
        <v>-11620764</v>
      </c>
      <c r="G17" s="59">
        <v>4689366</v>
      </c>
      <c r="H17" s="59">
        <v>8226934</v>
      </c>
      <c r="I17" s="59">
        <v>1295536</v>
      </c>
      <c r="J17" s="59">
        <v>33957748</v>
      </c>
      <c r="K17" s="59">
        <v>14714731</v>
      </c>
      <c r="L17" s="59">
        <v>10481050</v>
      </c>
      <c r="M17" s="59">
        <v>59153529</v>
      </c>
      <c r="N17" s="59">
        <v>9897769</v>
      </c>
      <c r="O17" s="59">
        <v>8996937</v>
      </c>
      <c r="P17" s="59">
        <v>11464259</v>
      </c>
      <c r="Q17" s="59">
        <v>30358965</v>
      </c>
      <c r="R17" s="59">
        <v>0</v>
      </c>
      <c r="S17" s="59">
        <v>0</v>
      </c>
      <c r="T17" s="59">
        <v>0</v>
      </c>
      <c r="U17" s="59">
        <v>0</v>
      </c>
      <c r="V17" s="59">
        <v>90808030</v>
      </c>
      <c r="W17" s="59">
        <v>305023908</v>
      </c>
      <c r="X17" s="59">
        <v>-214215878</v>
      </c>
      <c r="Y17" s="60">
        <v>-70.23</v>
      </c>
      <c r="Z17" s="61">
        <v>279418142</v>
      </c>
    </row>
    <row r="18" spans="1:26" ht="13.5">
      <c r="A18" s="69" t="s">
        <v>42</v>
      </c>
      <c r="B18" s="70">
        <f>SUM(B11:B17)</f>
        <v>931383185</v>
      </c>
      <c r="C18" s="70">
        <f>SUM(C11:C17)</f>
        <v>0</v>
      </c>
      <c r="D18" s="71">
        <f aca="true" t="shared" si="1" ref="D18:Z18">SUM(D11:D17)</f>
        <v>1025162776</v>
      </c>
      <c r="E18" s="72">
        <f t="shared" si="1"/>
        <v>1053454331</v>
      </c>
      <c r="F18" s="72">
        <f t="shared" si="1"/>
        <v>7322089</v>
      </c>
      <c r="G18" s="72">
        <f t="shared" si="1"/>
        <v>57319064</v>
      </c>
      <c r="H18" s="72">
        <f t="shared" si="1"/>
        <v>92390622</v>
      </c>
      <c r="I18" s="72">
        <f t="shared" si="1"/>
        <v>157031775</v>
      </c>
      <c r="J18" s="72">
        <f t="shared" si="1"/>
        <v>123695134</v>
      </c>
      <c r="K18" s="72">
        <f t="shared" si="1"/>
        <v>69931523</v>
      </c>
      <c r="L18" s="72">
        <f t="shared" si="1"/>
        <v>67020385</v>
      </c>
      <c r="M18" s="72">
        <f t="shared" si="1"/>
        <v>260647042</v>
      </c>
      <c r="N18" s="72">
        <f t="shared" si="1"/>
        <v>76381594</v>
      </c>
      <c r="O18" s="72">
        <f t="shared" si="1"/>
        <v>62506333</v>
      </c>
      <c r="P18" s="72">
        <f t="shared" si="1"/>
        <v>65876832</v>
      </c>
      <c r="Q18" s="72">
        <f t="shared" si="1"/>
        <v>204764759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622443576</v>
      </c>
      <c r="W18" s="72">
        <f t="shared" si="1"/>
        <v>799486418</v>
      </c>
      <c r="X18" s="72">
        <f t="shared" si="1"/>
        <v>-177042842</v>
      </c>
      <c r="Y18" s="66">
        <f>+IF(W18&lt;&gt;0,(X18/W18)*100,0)</f>
        <v>-22.144571566692957</v>
      </c>
      <c r="Z18" s="73">
        <f t="shared" si="1"/>
        <v>1053454331</v>
      </c>
    </row>
    <row r="19" spans="1:26" ht="13.5">
      <c r="A19" s="69" t="s">
        <v>43</v>
      </c>
      <c r="B19" s="74">
        <f>+B10-B18</f>
        <v>-20286380</v>
      </c>
      <c r="C19" s="74">
        <f>+C10-C18</f>
        <v>0</v>
      </c>
      <c r="D19" s="75">
        <f aca="true" t="shared" si="2" ref="D19:Z19">+D10-D18</f>
        <v>-65842451</v>
      </c>
      <c r="E19" s="76">
        <f t="shared" si="2"/>
        <v>-72168983</v>
      </c>
      <c r="F19" s="76">
        <f t="shared" si="2"/>
        <v>86690299</v>
      </c>
      <c r="G19" s="76">
        <f t="shared" si="2"/>
        <v>-4686319</v>
      </c>
      <c r="H19" s="76">
        <f t="shared" si="2"/>
        <v>-40024736</v>
      </c>
      <c r="I19" s="76">
        <f t="shared" si="2"/>
        <v>41979244</v>
      </c>
      <c r="J19" s="76">
        <f t="shared" si="2"/>
        <v>-101953940</v>
      </c>
      <c r="K19" s="76">
        <f t="shared" si="2"/>
        <v>63274964</v>
      </c>
      <c r="L19" s="76">
        <f t="shared" si="2"/>
        <v>26486110</v>
      </c>
      <c r="M19" s="76">
        <f t="shared" si="2"/>
        <v>-12192866</v>
      </c>
      <c r="N19" s="76">
        <f t="shared" si="2"/>
        <v>-187164935</v>
      </c>
      <c r="O19" s="76">
        <f t="shared" si="2"/>
        <v>8552745</v>
      </c>
      <c r="P19" s="76">
        <f t="shared" si="2"/>
        <v>31072493</v>
      </c>
      <c r="Q19" s="76">
        <f t="shared" si="2"/>
        <v>-147539697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-117753319</v>
      </c>
      <c r="W19" s="76">
        <f>IF(E10=E18,0,W10-W18)</f>
        <v>-628663014</v>
      </c>
      <c r="X19" s="76">
        <f t="shared" si="2"/>
        <v>510909695</v>
      </c>
      <c r="Y19" s="77">
        <f>+IF(W19&lt;&gt;0,(X19/W19)*100,0)</f>
        <v>-81.26924657921741</v>
      </c>
      <c r="Z19" s="78">
        <f t="shared" si="2"/>
        <v>-72168983</v>
      </c>
    </row>
    <row r="20" spans="1:26" ht="13.5">
      <c r="A20" s="57" t="s">
        <v>44</v>
      </c>
      <c r="B20" s="18">
        <v>41797301</v>
      </c>
      <c r="C20" s="18">
        <v>0</v>
      </c>
      <c r="D20" s="58">
        <v>56727000</v>
      </c>
      <c r="E20" s="59">
        <v>71674605</v>
      </c>
      <c r="F20" s="59">
        <v>28410000</v>
      </c>
      <c r="G20" s="59">
        <v>0</v>
      </c>
      <c r="H20" s="59">
        <v>0</v>
      </c>
      <c r="I20" s="59">
        <v>28410000</v>
      </c>
      <c r="J20" s="59">
        <v>11238000</v>
      </c>
      <c r="K20" s="59">
        <v>10000</v>
      </c>
      <c r="L20" s="59">
        <v>5519000</v>
      </c>
      <c r="M20" s="59">
        <v>16767000</v>
      </c>
      <c r="N20" s="59">
        <v>10023105</v>
      </c>
      <c r="O20" s="59">
        <v>300000</v>
      </c>
      <c r="P20" s="59">
        <v>13021915</v>
      </c>
      <c r="Q20" s="59">
        <v>23345020</v>
      </c>
      <c r="R20" s="59">
        <v>0</v>
      </c>
      <c r="S20" s="59">
        <v>0</v>
      </c>
      <c r="T20" s="59">
        <v>0</v>
      </c>
      <c r="U20" s="59">
        <v>0</v>
      </c>
      <c r="V20" s="59">
        <v>68522020</v>
      </c>
      <c r="W20" s="59">
        <v>36789068</v>
      </c>
      <c r="X20" s="59">
        <v>31732952</v>
      </c>
      <c r="Y20" s="60">
        <v>86.26</v>
      </c>
      <c r="Z20" s="61">
        <v>71674605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-1772946</v>
      </c>
      <c r="O21" s="81">
        <v>0</v>
      </c>
      <c r="P21" s="81">
        <v>0</v>
      </c>
      <c r="Q21" s="81">
        <v>-1772946</v>
      </c>
      <c r="R21" s="81">
        <v>0</v>
      </c>
      <c r="S21" s="81">
        <v>0</v>
      </c>
      <c r="T21" s="81">
        <v>0</v>
      </c>
      <c r="U21" s="81">
        <v>0</v>
      </c>
      <c r="V21" s="81">
        <v>-1772946</v>
      </c>
      <c r="W21" s="81">
        <v>2274892</v>
      </c>
      <c r="X21" s="81">
        <v>-4047838</v>
      </c>
      <c r="Y21" s="82">
        <v>-177.94</v>
      </c>
      <c r="Z21" s="83">
        <v>0</v>
      </c>
    </row>
    <row r="22" spans="1:26" ht="25.5">
      <c r="A22" s="84" t="s">
        <v>89</v>
      </c>
      <c r="B22" s="85">
        <f>SUM(B19:B21)</f>
        <v>21510921</v>
      </c>
      <c r="C22" s="85">
        <f>SUM(C19:C21)</f>
        <v>0</v>
      </c>
      <c r="D22" s="86">
        <f aca="true" t="shared" si="3" ref="D22:Z22">SUM(D19:D21)</f>
        <v>-9115451</v>
      </c>
      <c r="E22" s="87">
        <f t="shared" si="3"/>
        <v>-494378</v>
      </c>
      <c r="F22" s="87">
        <f t="shared" si="3"/>
        <v>115100299</v>
      </c>
      <c r="G22" s="87">
        <f t="shared" si="3"/>
        <v>-4686319</v>
      </c>
      <c r="H22" s="87">
        <f t="shared" si="3"/>
        <v>-40024736</v>
      </c>
      <c r="I22" s="87">
        <f t="shared" si="3"/>
        <v>70389244</v>
      </c>
      <c r="J22" s="87">
        <f t="shared" si="3"/>
        <v>-90715940</v>
      </c>
      <c r="K22" s="87">
        <f t="shared" si="3"/>
        <v>63284964</v>
      </c>
      <c r="L22" s="87">
        <f t="shared" si="3"/>
        <v>32005110</v>
      </c>
      <c r="M22" s="87">
        <f t="shared" si="3"/>
        <v>4574134</v>
      </c>
      <c r="N22" s="87">
        <f t="shared" si="3"/>
        <v>-178914776</v>
      </c>
      <c r="O22" s="87">
        <f t="shared" si="3"/>
        <v>8852745</v>
      </c>
      <c r="P22" s="87">
        <f t="shared" si="3"/>
        <v>44094408</v>
      </c>
      <c r="Q22" s="87">
        <f t="shared" si="3"/>
        <v>-125967623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-51004245</v>
      </c>
      <c r="W22" s="87">
        <f t="shared" si="3"/>
        <v>-589599054</v>
      </c>
      <c r="X22" s="87">
        <f t="shared" si="3"/>
        <v>538594809</v>
      </c>
      <c r="Y22" s="88">
        <f>+IF(W22&lt;&gt;0,(X22/W22)*100,0)</f>
        <v>-91.34933398315799</v>
      </c>
      <c r="Z22" s="89">
        <f t="shared" si="3"/>
        <v>-494378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21510921</v>
      </c>
      <c r="C24" s="74">
        <f>SUM(C22:C23)</f>
        <v>0</v>
      </c>
      <c r="D24" s="75">
        <f aca="true" t="shared" si="4" ref="D24:Z24">SUM(D22:D23)</f>
        <v>-9115451</v>
      </c>
      <c r="E24" s="76">
        <f t="shared" si="4"/>
        <v>-494378</v>
      </c>
      <c r="F24" s="76">
        <f t="shared" si="4"/>
        <v>115100299</v>
      </c>
      <c r="G24" s="76">
        <f t="shared" si="4"/>
        <v>-4686319</v>
      </c>
      <c r="H24" s="76">
        <f t="shared" si="4"/>
        <v>-40024736</v>
      </c>
      <c r="I24" s="76">
        <f t="shared" si="4"/>
        <v>70389244</v>
      </c>
      <c r="J24" s="76">
        <f t="shared" si="4"/>
        <v>-90715940</v>
      </c>
      <c r="K24" s="76">
        <f t="shared" si="4"/>
        <v>63284964</v>
      </c>
      <c r="L24" s="76">
        <f t="shared" si="4"/>
        <v>32005110</v>
      </c>
      <c r="M24" s="76">
        <f t="shared" si="4"/>
        <v>4574134</v>
      </c>
      <c r="N24" s="76">
        <f t="shared" si="4"/>
        <v>-178914776</v>
      </c>
      <c r="O24" s="76">
        <f t="shared" si="4"/>
        <v>8852745</v>
      </c>
      <c r="P24" s="76">
        <f t="shared" si="4"/>
        <v>44094408</v>
      </c>
      <c r="Q24" s="76">
        <f t="shared" si="4"/>
        <v>-125967623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-51004245</v>
      </c>
      <c r="W24" s="76">
        <f t="shared" si="4"/>
        <v>-589599054</v>
      </c>
      <c r="X24" s="76">
        <f t="shared" si="4"/>
        <v>538594809</v>
      </c>
      <c r="Y24" s="77">
        <f>+IF(W24&lt;&gt;0,(X24/W24)*100,0)</f>
        <v>-91.34933398315799</v>
      </c>
      <c r="Z24" s="78">
        <f t="shared" si="4"/>
        <v>-494378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84489177</v>
      </c>
      <c r="C27" s="21">
        <v>0</v>
      </c>
      <c r="D27" s="98">
        <v>143993000</v>
      </c>
      <c r="E27" s="99">
        <v>160834356</v>
      </c>
      <c r="F27" s="99">
        <v>1115523</v>
      </c>
      <c r="G27" s="99">
        <v>12421377</v>
      </c>
      <c r="H27" s="99">
        <v>5638148</v>
      </c>
      <c r="I27" s="99">
        <v>19175048</v>
      </c>
      <c r="J27" s="99">
        <v>8535221</v>
      </c>
      <c r="K27" s="99">
        <v>13701635</v>
      </c>
      <c r="L27" s="99">
        <v>9843416</v>
      </c>
      <c r="M27" s="99">
        <v>32080272</v>
      </c>
      <c r="N27" s="99">
        <v>18432950</v>
      </c>
      <c r="O27" s="99">
        <v>6128424</v>
      </c>
      <c r="P27" s="99">
        <v>4582397</v>
      </c>
      <c r="Q27" s="99">
        <v>29143771</v>
      </c>
      <c r="R27" s="99">
        <v>0</v>
      </c>
      <c r="S27" s="99">
        <v>0</v>
      </c>
      <c r="T27" s="99">
        <v>0</v>
      </c>
      <c r="U27" s="99">
        <v>0</v>
      </c>
      <c r="V27" s="99">
        <v>80399091</v>
      </c>
      <c r="W27" s="99">
        <v>120625767</v>
      </c>
      <c r="X27" s="99">
        <v>-40226676</v>
      </c>
      <c r="Y27" s="100">
        <v>-33.35</v>
      </c>
      <c r="Z27" s="101">
        <v>160834356</v>
      </c>
    </row>
    <row r="28" spans="1:26" ht="13.5">
      <c r="A28" s="102" t="s">
        <v>44</v>
      </c>
      <c r="B28" s="18">
        <v>40223275</v>
      </c>
      <c r="C28" s="18">
        <v>0</v>
      </c>
      <c r="D28" s="58">
        <v>54789000</v>
      </c>
      <c r="E28" s="59">
        <v>62577000</v>
      </c>
      <c r="F28" s="59">
        <v>0</v>
      </c>
      <c r="G28" s="59">
        <v>263898</v>
      </c>
      <c r="H28" s="59">
        <v>4200393</v>
      </c>
      <c r="I28" s="59">
        <v>4464291</v>
      </c>
      <c r="J28" s="59">
        <v>7091652</v>
      </c>
      <c r="K28" s="59">
        <v>11058419</v>
      </c>
      <c r="L28" s="59">
        <v>6156902</v>
      </c>
      <c r="M28" s="59">
        <v>24306973</v>
      </c>
      <c r="N28" s="59">
        <v>921112</v>
      </c>
      <c r="O28" s="59">
        <v>2935425</v>
      </c>
      <c r="P28" s="59">
        <v>2229397</v>
      </c>
      <c r="Q28" s="59">
        <v>6085934</v>
      </c>
      <c r="R28" s="59">
        <v>0</v>
      </c>
      <c r="S28" s="59">
        <v>0</v>
      </c>
      <c r="T28" s="59">
        <v>0</v>
      </c>
      <c r="U28" s="59">
        <v>0</v>
      </c>
      <c r="V28" s="59">
        <v>34857198</v>
      </c>
      <c r="W28" s="59">
        <v>46932750</v>
      </c>
      <c r="X28" s="59">
        <v>-12075552</v>
      </c>
      <c r="Y28" s="60">
        <v>-25.73</v>
      </c>
      <c r="Z28" s="61">
        <v>62577000</v>
      </c>
    </row>
    <row r="29" spans="1:26" ht="13.5">
      <c r="A29" s="57" t="s">
        <v>91</v>
      </c>
      <c r="B29" s="18">
        <v>9391088</v>
      </c>
      <c r="C29" s="18">
        <v>0</v>
      </c>
      <c r="D29" s="58">
        <v>6610000</v>
      </c>
      <c r="E29" s="59">
        <v>14747605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63504</v>
      </c>
      <c r="L29" s="59">
        <v>173246</v>
      </c>
      <c r="M29" s="59">
        <v>236750</v>
      </c>
      <c r="N29" s="59">
        <v>9631000</v>
      </c>
      <c r="O29" s="59">
        <v>0</v>
      </c>
      <c r="P29" s="59">
        <v>43860</v>
      </c>
      <c r="Q29" s="59">
        <v>9674860</v>
      </c>
      <c r="R29" s="59">
        <v>0</v>
      </c>
      <c r="S29" s="59">
        <v>0</v>
      </c>
      <c r="T29" s="59">
        <v>0</v>
      </c>
      <c r="U29" s="59">
        <v>0</v>
      </c>
      <c r="V29" s="59">
        <v>9911610</v>
      </c>
      <c r="W29" s="59">
        <v>11060704</v>
      </c>
      <c r="X29" s="59">
        <v>-1149094</v>
      </c>
      <c r="Y29" s="60">
        <v>-10.39</v>
      </c>
      <c r="Z29" s="61">
        <v>14747605</v>
      </c>
    </row>
    <row r="30" spans="1:26" ht="13.5">
      <c r="A30" s="57" t="s">
        <v>48</v>
      </c>
      <c r="B30" s="18">
        <v>11735419</v>
      </c>
      <c r="C30" s="18">
        <v>0</v>
      </c>
      <c r="D30" s="58">
        <v>62310000</v>
      </c>
      <c r="E30" s="59">
        <v>61960000</v>
      </c>
      <c r="F30" s="59">
        <v>0</v>
      </c>
      <c r="G30" s="59">
        <v>12000000</v>
      </c>
      <c r="H30" s="59">
        <v>653086</v>
      </c>
      <c r="I30" s="59">
        <v>12653086</v>
      </c>
      <c r="J30" s="59">
        <v>414160</v>
      </c>
      <c r="K30" s="59">
        <v>1472392</v>
      </c>
      <c r="L30" s="59">
        <v>54340</v>
      </c>
      <c r="M30" s="59">
        <v>1940892</v>
      </c>
      <c r="N30" s="59">
        <v>7498117</v>
      </c>
      <c r="O30" s="59">
        <v>2629040</v>
      </c>
      <c r="P30" s="59">
        <v>2227602</v>
      </c>
      <c r="Q30" s="59">
        <v>12354759</v>
      </c>
      <c r="R30" s="59">
        <v>0</v>
      </c>
      <c r="S30" s="59">
        <v>0</v>
      </c>
      <c r="T30" s="59">
        <v>0</v>
      </c>
      <c r="U30" s="59">
        <v>0</v>
      </c>
      <c r="V30" s="59">
        <v>26948737</v>
      </c>
      <c r="W30" s="59">
        <v>46470000</v>
      </c>
      <c r="X30" s="59">
        <v>-19521263</v>
      </c>
      <c r="Y30" s="60">
        <v>-42.01</v>
      </c>
      <c r="Z30" s="61">
        <v>61960000</v>
      </c>
    </row>
    <row r="31" spans="1:26" ht="13.5">
      <c r="A31" s="57" t="s">
        <v>49</v>
      </c>
      <c r="B31" s="18">
        <v>23139395</v>
      </c>
      <c r="C31" s="18">
        <v>0</v>
      </c>
      <c r="D31" s="58">
        <v>20284000</v>
      </c>
      <c r="E31" s="59">
        <v>21549751</v>
      </c>
      <c r="F31" s="59">
        <v>1115523</v>
      </c>
      <c r="G31" s="59">
        <v>157479</v>
      </c>
      <c r="H31" s="59">
        <v>784669</v>
      </c>
      <c r="I31" s="59">
        <v>2057671</v>
      </c>
      <c r="J31" s="59">
        <v>1029409</v>
      </c>
      <c r="K31" s="59">
        <v>1107320</v>
      </c>
      <c r="L31" s="59">
        <v>3458928</v>
      </c>
      <c r="M31" s="59">
        <v>5595657</v>
      </c>
      <c r="N31" s="59">
        <v>382721</v>
      </c>
      <c r="O31" s="59">
        <v>563959</v>
      </c>
      <c r="P31" s="59">
        <v>81539</v>
      </c>
      <c r="Q31" s="59">
        <v>1028219</v>
      </c>
      <c r="R31" s="59">
        <v>0</v>
      </c>
      <c r="S31" s="59">
        <v>0</v>
      </c>
      <c r="T31" s="59">
        <v>0</v>
      </c>
      <c r="U31" s="59">
        <v>0</v>
      </c>
      <c r="V31" s="59">
        <v>8681547</v>
      </c>
      <c r="W31" s="59">
        <v>16162313</v>
      </c>
      <c r="X31" s="59">
        <v>-7480766</v>
      </c>
      <c r="Y31" s="60">
        <v>-46.29</v>
      </c>
      <c r="Z31" s="61">
        <v>21549751</v>
      </c>
    </row>
    <row r="32" spans="1:26" ht="13.5">
      <c r="A32" s="69" t="s">
        <v>50</v>
      </c>
      <c r="B32" s="21">
        <f>SUM(B28:B31)</f>
        <v>84489177</v>
      </c>
      <c r="C32" s="21">
        <f>SUM(C28:C31)</f>
        <v>0</v>
      </c>
      <c r="D32" s="98">
        <f aca="true" t="shared" si="5" ref="D32:Z32">SUM(D28:D31)</f>
        <v>143993000</v>
      </c>
      <c r="E32" s="99">
        <f t="shared" si="5"/>
        <v>160834356</v>
      </c>
      <c r="F32" s="99">
        <f t="shared" si="5"/>
        <v>1115523</v>
      </c>
      <c r="G32" s="99">
        <f t="shared" si="5"/>
        <v>12421377</v>
      </c>
      <c r="H32" s="99">
        <f t="shared" si="5"/>
        <v>5638148</v>
      </c>
      <c r="I32" s="99">
        <f t="shared" si="5"/>
        <v>19175048</v>
      </c>
      <c r="J32" s="99">
        <f t="shared" si="5"/>
        <v>8535221</v>
      </c>
      <c r="K32" s="99">
        <f t="shared" si="5"/>
        <v>13701635</v>
      </c>
      <c r="L32" s="99">
        <f t="shared" si="5"/>
        <v>9843416</v>
      </c>
      <c r="M32" s="99">
        <f t="shared" si="5"/>
        <v>32080272</v>
      </c>
      <c r="N32" s="99">
        <f t="shared" si="5"/>
        <v>18432950</v>
      </c>
      <c r="O32" s="99">
        <f t="shared" si="5"/>
        <v>6128424</v>
      </c>
      <c r="P32" s="99">
        <f t="shared" si="5"/>
        <v>4582398</v>
      </c>
      <c r="Q32" s="99">
        <f t="shared" si="5"/>
        <v>29143772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80399092</v>
      </c>
      <c r="W32" s="99">
        <f t="shared" si="5"/>
        <v>120625767</v>
      </c>
      <c r="X32" s="99">
        <f t="shared" si="5"/>
        <v>-40226675</v>
      </c>
      <c r="Y32" s="100">
        <f>+IF(W32&lt;&gt;0,(X32/W32)*100,0)</f>
        <v>-33.348326813126086</v>
      </c>
      <c r="Z32" s="101">
        <f t="shared" si="5"/>
        <v>160834356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279200201</v>
      </c>
      <c r="C35" s="18">
        <v>0</v>
      </c>
      <c r="D35" s="58">
        <v>350195455</v>
      </c>
      <c r="E35" s="59">
        <v>282374989</v>
      </c>
      <c r="F35" s="59">
        <v>72426602</v>
      </c>
      <c r="G35" s="59">
        <v>333188640</v>
      </c>
      <c r="H35" s="59">
        <v>317150686</v>
      </c>
      <c r="I35" s="59">
        <v>317150686</v>
      </c>
      <c r="J35" s="59">
        <v>255381755</v>
      </c>
      <c r="K35" s="59">
        <v>334914557</v>
      </c>
      <c r="L35" s="59">
        <v>351255856</v>
      </c>
      <c r="M35" s="59">
        <v>351255856</v>
      </c>
      <c r="N35" s="59">
        <v>352773199</v>
      </c>
      <c r="O35" s="59">
        <v>368634584</v>
      </c>
      <c r="P35" s="59">
        <v>458787791</v>
      </c>
      <c r="Q35" s="59">
        <v>458787791</v>
      </c>
      <c r="R35" s="59">
        <v>0</v>
      </c>
      <c r="S35" s="59">
        <v>0</v>
      </c>
      <c r="T35" s="59">
        <v>0</v>
      </c>
      <c r="U35" s="59">
        <v>0</v>
      </c>
      <c r="V35" s="59">
        <v>458787791</v>
      </c>
      <c r="W35" s="59">
        <v>211781242</v>
      </c>
      <c r="X35" s="59">
        <v>247006549</v>
      </c>
      <c r="Y35" s="60">
        <v>116.63</v>
      </c>
      <c r="Z35" s="61">
        <v>282374989</v>
      </c>
    </row>
    <row r="36" spans="1:26" ht="13.5">
      <c r="A36" s="57" t="s">
        <v>53</v>
      </c>
      <c r="B36" s="18">
        <v>2034496997</v>
      </c>
      <c r="C36" s="18">
        <v>0</v>
      </c>
      <c r="D36" s="58">
        <v>2025719927</v>
      </c>
      <c r="E36" s="59">
        <v>2078087255</v>
      </c>
      <c r="F36" s="59">
        <v>1115523</v>
      </c>
      <c r="G36" s="59">
        <v>2048033898</v>
      </c>
      <c r="H36" s="59">
        <v>-10135978</v>
      </c>
      <c r="I36" s="59">
        <v>-10135978</v>
      </c>
      <c r="J36" s="59">
        <v>2023125897</v>
      </c>
      <c r="K36" s="59">
        <v>2027057190</v>
      </c>
      <c r="L36" s="59">
        <v>2036900605</v>
      </c>
      <c r="M36" s="59">
        <v>2036900605</v>
      </c>
      <c r="N36" s="59">
        <v>2035792872</v>
      </c>
      <c r="O36" s="59">
        <v>2032210769</v>
      </c>
      <c r="P36" s="59">
        <v>2028601656</v>
      </c>
      <c r="Q36" s="59">
        <v>2028601656</v>
      </c>
      <c r="R36" s="59">
        <v>0</v>
      </c>
      <c r="S36" s="59">
        <v>0</v>
      </c>
      <c r="T36" s="59">
        <v>0</v>
      </c>
      <c r="U36" s="59">
        <v>0</v>
      </c>
      <c r="V36" s="59">
        <v>2028601656</v>
      </c>
      <c r="W36" s="59">
        <v>1558565441</v>
      </c>
      <c r="X36" s="59">
        <v>470036215</v>
      </c>
      <c r="Y36" s="60">
        <v>30.16</v>
      </c>
      <c r="Z36" s="61">
        <v>2078087255</v>
      </c>
    </row>
    <row r="37" spans="1:26" ht="13.5">
      <c r="A37" s="57" t="s">
        <v>54</v>
      </c>
      <c r="B37" s="18">
        <v>133821188</v>
      </c>
      <c r="C37" s="18">
        <v>0</v>
      </c>
      <c r="D37" s="58">
        <v>146700693</v>
      </c>
      <c r="E37" s="59">
        <v>141240908</v>
      </c>
      <c r="F37" s="59">
        <v>-41093165</v>
      </c>
      <c r="G37" s="59">
        <v>91821231</v>
      </c>
      <c r="H37" s="59">
        <v>92888210</v>
      </c>
      <c r="I37" s="59">
        <v>92888210</v>
      </c>
      <c r="J37" s="59">
        <v>121132120</v>
      </c>
      <c r="K37" s="59">
        <v>115036147</v>
      </c>
      <c r="L37" s="59">
        <v>117337734</v>
      </c>
      <c r="M37" s="59">
        <v>117337734</v>
      </c>
      <c r="N37" s="59">
        <v>114672834</v>
      </c>
      <c r="O37" s="59">
        <v>119519866</v>
      </c>
      <c r="P37" s="59">
        <v>120461079</v>
      </c>
      <c r="Q37" s="59">
        <v>120461079</v>
      </c>
      <c r="R37" s="59">
        <v>0</v>
      </c>
      <c r="S37" s="59">
        <v>0</v>
      </c>
      <c r="T37" s="59">
        <v>0</v>
      </c>
      <c r="U37" s="59">
        <v>0</v>
      </c>
      <c r="V37" s="59">
        <v>120461079</v>
      </c>
      <c r="W37" s="59">
        <v>105930681</v>
      </c>
      <c r="X37" s="59">
        <v>14530398</v>
      </c>
      <c r="Y37" s="60">
        <v>13.72</v>
      </c>
      <c r="Z37" s="61">
        <v>141240908</v>
      </c>
    </row>
    <row r="38" spans="1:26" ht="13.5">
      <c r="A38" s="57" t="s">
        <v>55</v>
      </c>
      <c r="B38" s="18">
        <v>189689238</v>
      </c>
      <c r="C38" s="18">
        <v>0</v>
      </c>
      <c r="D38" s="58">
        <v>219503571</v>
      </c>
      <c r="E38" s="59">
        <v>224028939</v>
      </c>
      <c r="F38" s="59">
        <v>-465013</v>
      </c>
      <c r="G38" s="59">
        <v>188800546</v>
      </c>
      <c r="H38" s="59">
        <v>188047467</v>
      </c>
      <c r="I38" s="59">
        <v>188047467</v>
      </c>
      <c r="J38" s="59">
        <v>187515432</v>
      </c>
      <c r="K38" s="59">
        <v>187039081</v>
      </c>
      <c r="L38" s="59">
        <v>178913732</v>
      </c>
      <c r="M38" s="59">
        <v>178913732</v>
      </c>
      <c r="N38" s="59">
        <v>184135971</v>
      </c>
      <c r="O38" s="59">
        <v>183570131</v>
      </c>
      <c r="P38" s="59">
        <v>226404351</v>
      </c>
      <c r="Q38" s="59">
        <v>226404351</v>
      </c>
      <c r="R38" s="59">
        <v>0</v>
      </c>
      <c r="S38" s="59">
        <v>0</v>
      </c>
      <c r="T38" s="59">
        <v>0</v>
      </c>
      <c r="U38" s="59">
        <v>0</v>
      </c>
      <c r="V38" s="59">
        <v>226404351</v>
      </c>
      <c r="W38" s="59">
        <v>168021704</v>
      </c>
      <c r="X38" s="59">
        <v>58382647</v>
      </c>
      <c r="Y38" s="60">
        <v>34.75</v>
      </c>
      <c r="Z38" s="61">
        <v>224028939</v>
      </c>
    </row>
    <row r="39" spans="1:26" ht="13.5">
      <c r="A39" s="57" t="s">
        <v>56</v>
      </c>
      <c r="B39" s="18">
        <v>1990186772</v>
      </c>
      <c r="C39" s="18">
        <v>0</v>
      </c>
      <c r="D39" s="58">
        <v>2009711118</v>
      </c>
      <c r="E39" s="59">
        <v>1995192397</v>
      </c>
      <c r="F39" s="59">
        <v>115100303</v>
      </c>
      <c r="G39" s="59">
        <v>2100600761</v>
      </c>
      <c r="H39" s="59">
        <v>26079031</v>
      </c>
      <c r="I39" s="59">
        <v>26079031</v>
      </c>
      <c r="J39" s="59">
        <v>1969860100</v>
      </c>
      <c r="K39" s="59">
        <v>2059896519</v>
      </c>
      <c r="L39" s="59">
        <v>2091904995</v>
      </c>
      <c r="M39" s="59">
        <v>2091904995</v>
      </c>
      <c r="N39" s="59">
        <v>2089757266</v>
      </c>
      <c r="O39" s="59">
        <v>2097755356</v>
      </c>
      <c r="P39" s="59">
        <v>2140524017</v>
      </c>
      <c r="Q39" s="59">
        <v>2140524017</v>
      </c>
      <c r="R39" s="59">
        <v>0</v>
      </c>
      <c r="S39" s="59">
        <v>0</v>
      </c>
      <c r="T39" s="59">
        <v>0</v>
      </c>
      <c r="U39" s="59">
        <v>0</v>
      </c>
      <c r="V39" s="59">
        <v>2140524017</v>
      </c>
      <c r="W39" s="59">
        <v>1496394298</v>
      </c>
      <c r="X39" s="59">
        <v>644129719</v>
      </c>
      <c r="Y39" s="60">
        <v>43.05</v>
      </c>
      <c r="Z39" s="61">
        <v>1995192397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113735970</v>
      </c>
      <c r="C42" s="18">
        <v>0</v>
      </c>
      <c r="D42" s="58">
        <v>163232345</v>
      </c>
      <c r="E42" s="59">
        <v>122983707</v>
      </c>
      <c r="F42" s="59">
        <v>63597482</v>
      </c>
      <c r="G42" s="59">
        <v>-3691415</v>
      </c>
      <c r="H42" s="59">
        <v>6558957</v>
      </c>
      <c r="I42" s="59">
        <v>66465024</v>
      </c>
      <c r="J42" s="59">
        <v>-54153207</v>
      </c>
      <c r="K42" s="59">
        <v>101597790</v>
      </c>
      <c r="L42" s="59">
        <v>27515773</v>
      </c>
      <c r="M42" s="59">
        <v>74960356</v>
      </c>
      <c r="N42" s="59">
        <v>24196097</v>
      </c>
      <c r="O42" s="59">
        <v>7115091</v>
      </c>
      <c r="P42" s="59">
        <v>48222226</v>
      </c>
      <c r="Q42" s="59">
        <v>79533414</v>
      </c>
      <c r="R42" s="59">
        <v>0</v>
      </c>
      <c r="S42" s="59">
        <v>0</v>
      </c>
      <c r="T42" s="59">
        <v>0</v>
      </c>
      <c r="U42" s="59">
        <v>0</v>
      </c>
      <c r="V42" s="59">
        <v>220958794</v>
      </c>
      <c r="W42" s="59">
        <v>83882343</v>
      </c>
      <c r="X42" s="59">
        <v>137076451</v>
      </c>
      <c r="Y42" s="60">
        <v>163.42</v>
      </c>
      <c r="Z42" s="61">
        <v>122983707</v>
      </c>
    </row>
    <row r="43" spans="1:26" ht="13.5">
      <c r="A43" s="57" t="s">
        <v>59</v>
      </c>
      <c r="B43" s="18">
        <v>-76621737</v>
      </c>
      <c r="C43" s="18">
        <v>0</v>
      </c>
      <c r="D43" s="58">
        <v>-143893000</v>
      </c>
      <c r="E43" s="59">
        <v>-160834356</v>
      </c>
      <c r="F43" s="59">
        <v>-1115523</v>
      </c>
      <c r="G43" s="59">
        <v>-12421377</v>
      </c>
      <c r="H43" s="59">
        <v>-5638148</v>
      </c>
      <c r="I43" s="59">
        <v>-19175048</v>
      </c>
      <c r="J43" s="59">
        <v>-8535221</v>
      </c>
      <c r="K43" s="59">
        <v>-13701635</v>
      </c>
      <c r="L43" s="59">
        <v>-9843416</v>
      </c>
      <c r="M43" s="59">
        <v>-32080272</v>
      </c>
      <c r="N43" s="59">
        <v>-18432950</v>
      </c>
      <c r="O43" s="59">
        <v>-6188238</v>
      </c>
      <c r="P43" s="59">
        <v>-5436483</v>
      </c>
      <c r="Q43" s="59">
        <v>-30057671</v>
      </c>
      <c r="R43" s="59">
        <v>0</v>
      </c>
      <c r="S43" s="59">
        <v>0</v>
      </c>
      <c r="T43" s="59">
        <v>0</v>
      </c>
      <c r="U43" s="59">
        <v>0</v>
      </c>
      <c r="V43" s="59">
        <v>-81312991</v>
      </c>
      <c r="W43" s="59">
        <v>-115160303</v>
      </c>
      <c r="X43" s="59">
        <v>33847312</v>
      </c>
      <c r="Y43" s="60">
        <v>-29.39</v>
      </c>
      <c r="Z43" s="61">
        <v>-160834356</v>
      </c>
    </row>
    <row r="44" spans="1:26" ht="13.5">
      <c r="A44" s="57" t="s">
        <v>60</v>
      </c>
      <c r="B44" s="18">
        <v>-7022861</v>
      </c>
      <c r="C44" s="18">
        <v>0</v>
      </c>
      <c r="D44" s="58">
        <v>31164356</v>
      </c>
      <c r="E44" s="59">
        <v>33570000</v>
      </c>
      <c r="F44" s="59">
        <v>-465014</v>
      </c>
      <c r="G44" s="59">
        <v>-423679</v>
      </c>
      <c r="H44" s="59">
        <v>-753078</v>
      </c>
      <c r="I44" s="59">
        <v>-1641771</v>
      </c>
      <c r="J44" s="59">
        <v>-532035</v>
      </c>
      <c r="K44" s="59">
        <v>-476352</v>
      </c>
      <c r="L44" s="59">
        <v>-8125348</v>
      </c>
      <c r="M44" s="59">
        <v>-9133735</v>
      </c>
      <c r="N44" s="59">
        <v>5222238</v>
      </c>
      <c r="O44" s="59">
        <v>-565839</v>
      </c>
      <c r="P44" s="59">
        <v>42834219</v>
      </c>
      <c r="Q44" s="59">
        <v>47490618</v>
      </c>
      <c r="R44" s="59">
        <v>0</v>
      </c>
      <c r="S44" s="59">
        <v>0</v>
      </c>
      <c r="T44" s="59">
        <v>0</v>
      </c>
      <c r="U44" s="59">
        <v>0</v>
      </c>
      <c r="V44" s="59">
        <v>36715112</v>
      </c>
      <c r="W44" s="59">
        <v>-7872132</v>
      </c>
      <c r="X44" s="59">
        <v>44587244</v>
      </c>
      <c r="Y44" s="60">
        <v>-566.39</v>
      </c>
      <c r="Z44" s="61">
        <v>33570000</v>
      </c>
    </row>
    <row r="45" spans="1:26" ht="13.5">
      <c r="A45" s="69" t="s">
        <v>61</v>
      </c>
      <c r="B45" s="21">
        <v>130090874</v>
      </c>
      <c r="C45" s="21">
        <v>0</v>
      </c>
      <c r="D45" s="98">
        <v>185469246</v>
      </c>
      <c r="E45" s="99">
        <v>125810225</v>
      </c>
      <c r="F45" s="99">
        <v>192107819</v>
      </c>
      <c r="G45" s="99">
        <v>175571348</v>
      </c>
      <c r="H45" s="99">
        <v>175739079</v>
      </c>
      <c r="I45" s="99">
        <v>175739079</v>
      </c>
      <c r="J45" s="99">
        <v>112518616</v>
      </c>
      <c r="K45" s="99">
        <v>199938419</v>
      </c>
      <c r="L45" s="99">
        <v>209485428</v>
      </c>
      <c r="M45" s="99">
        <v>209485428</v>
      </c>
      <c r="N45" s="99">
        <v>220470813</v>
      </c>
      <c r="O45" s="99">
        <v>220831827</v>
      </c>
      <c r="P45" s="99">
        <v>306451789</v>
      </c>
      <c r="Q45" s="99">
        <v>306451789</v>
      </c>
      <c r="R45" s="99">
        <v>0</v>
      </c>
      <c r="S45" s="99">
        <v>0</v>
      </c>
      <c r="T45" s="99">
        <v>0</v>
      </c>
      <c r="U45" s="99">
        <v>0</v>
      </c>
      <c r="V45" s="99">
        <v>306451789</v>
      </c>
      <c r="W45" s="99">
        <v>90940782</v>
      </c>
      <c r="X45" s="99">
        <v>215511007</v>
      </c>
      <c r="Y45" s="100">
        <v>236.98</v>
      </c>
      <c r="Z45" s="101">
        <v>125810225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29444560</v>
      </c>
      <c r="C49" s="51">
        <v>0</v>
      </c>
      <c r="D49" s="128">
        <v>15022675</v>
      </c>
      <c r="E49" s="53">
        <v>9445640</v>
      </c>
      <c r="F49" s="53">
        <v>0</v>
      </c>
      <c r="G49" s="53">
        <v>0</v>
      </c>
      <c r="H49" s="53">
        <v>0</v>
      </c>
      <c r="I49" s="53">
        <v>9509437</v>
      </c>
      <c r="J49" s="53">
        <v>0</v>
      </c>
      <c r="K49" s="53">
        <v>0</v>
      </c>
      <c r="L49" s="53">
        <v>0</v>
      </c>
      <c r="M49" s="53">
        <v>7496007</v>
      </c>
      <c r="N49" s="53">
        <v>0</v>
      </c>
      <c r="O49" s="53">
        <v>0</v>
      </c>
      <c r="P49" s="53">
        <v>0</v>
      </c>
      <c r="Q49" s="53">
        <v>12819244</v>
      </c>
      <c r="R49" s="53">
        <v>0</v>
      </c>
      <c r="S49" s="53">
        <v>0</v>
      </c>
      <c r="T49" s="53">
        <v>0</v>
      </c>
      <c r="U49" s="53">
        <v>0</v>
      </c>
      <c r="V49" s="53">
        <v>40727959</v>
      </c>
      <c r="W49" s="53">
        <v>97783476</v>
      </c>
      <c r="X49" s="53">
        <v>222248998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52624874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52624874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89.1391895055897</v>
      </c>
      <c r="C58" s="5">
        <f>IF(C67=0,0,+(C76/C67)*100)</f>
        <v>0</v>
      </c>
      <c r="D58" s="6">
        <f aca="true" t="shared" si="6" ref="D58:Z58">IF(D67=0,0,+(D76/D67)*100)</f>
        <v>96.6207523481438</v>
      </c>
      <c r="E58" s="7">
        <f t="shared" si="6"/>
        <v>91.7025978660595</v>
      </c>
      <c r="F58" s="7">
        <f t="shared" si="6"/>
        <v>100</v>
      </c>
      <c r="G58" s="7">
        <f t="shared" si="6"/>
        <v>100</v>
      </c>
      <c r="H58" s="7">
        <f t="shared" si="6"/>
        <v>100.6153907905716</v>
      </c>
      <c r="I58" s="7">
        <f t="shared" si="6"/>
        <v>100.21322048544168</v>
      </c>
      <c r="J58" s="7">
        <f t="shared" si="6"/>
        <v>-0.9075649364697821</v>
      </c>
      <c r="K58" s="7">
        <f t="shared" si="6"/>
        <v>125.13396172826323</v>
      </c>
      <c r="L58" s="7">
        <f t="shared" si="6"/>
        <v>99.62044841777976</v>
      </c>
      <c r="M58" s="7">
        <f t="shared" si="6"/>
        <v>102.7458627917887</v>
      </c>
      <c r="N58" s="7">
        <f t="shared" si="6"/>
        <v>-56.643143660396056</v>
      </c>
      <c r="O58" s="7">
        <f t="shared" si="6"/>
        <v>100.00333220764924</v>
      </c>
      <c r="P58" s="7">
        <f t="shared" si="6"/>
        <v>94.14839038909294</v>
      </c>
      <c r="Q58" s="7">
        <f t="shared" si="6"/>
        <v>1051.820098041252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148.97574445855838</v>
      </c>
      <c r="W58" s="7">
        <f t="shared" si="6"/>
        <v>1109.4947392198872</v>
      </c>
      <c r="X58" s="7">
        <f t="shared" si="6"/>
        <v>0</v>
      </c>
      <c r="Y58" s="7">
        <f t="shared" si="6"/>
        <v>0</v>
      </c>
      <c r="Z58" s="8">
        <f t="shared" si="6"/>
        <v>91.7025978660595</v>
      </c>
    </row>
    <row r="59" spans="1:26" ht="13.5">
      <c r="A59" s="36" t="s">
        <v>31</v>
      </c>
      <c r="B59" s="9">
        <f aca="true" t="shared" si="7" ref="B59:Z66">IF(B68=0,0,+(B77/B68)*100)</f>
        <v>90.35444670091155</v>
      </c>
      <c r="C59" s="9">
        <f t="shared" si="7"/>
        <v>0</v>
      </c>
      <c r="D59" s="2">
        <f t="shared" si="7"/>
        <v>84.68093014326736</v>
      </c>
      <c r="E59" s="10">
        <f t="shared" si="7"/>
        <v>100.00000053161227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-3.2873357451659917</v>
      </c>
      <c r="K59" s="10">
        <f t="shared" si="7"/>
        <v>100</v>
      </c>
      <c r="L59" s="10">
        <f t="shared" si="7"/>
        <v>100</v>
      </c>
      <c r="M59" s="10">
        <f t="shared" si="7"/>
        <v>68.93350255738923</v>
      </c>
      <c r="N59" s="10">
        <f t="shared" si="7"/>
        <v>100</v>
      </c>
      <c r="O59" s="10">
        <f t="shared" si="7"/>
        <v>100</v>
      </c>
      <c r="P59" s="10">
        <f t="shared" si="7"/>
        <v>99.99999381275758</v>
      </c>
      <c r="Q59" s="10">
        <f t="shared" si="7"/>
        <v>99.99999794984168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85.28808617866035</v>
      </c>
      <c r="W59" s="10">
        <f t="shared" si="7"/>
        <v>-413.9223285451534</v>
      </c>
      <c r="X59" s="10">
        <f t="shared" si="7"/>
        <v>0</v>
      </c>
      <c r="Y59" s="10">
        <f t="shared" si="7"/>
        <v>0</v>
      </c>
      <c r="Z59" s="11">
        <f t="shared" si="7"/>
        <v>100.00000053161227</v>
      </c>
    </row>
    <row r="60" spans="1:26" ht="13.5">
      <c r="A60" s="37" t="s">
        <v>32</v>
      </c>
      <c r="B60" s="12">
        <f t="shared" si="7"/>
        <v>88.2181737881376</v>
      </c>
      <c r="C60" s="12">
        <f t="shared" si="7"/>
        <v>0</v>
      </c>
      <c r="D60" s="3">
        <f t="shared" si="7"/>
        <v>100.68878828485117</v>
      </c>
      <c r="E60" s="13">
        <f t="shared" si="7"/>
        <v>88.96520141640882</v>
      </c>
      <c r="F60" s="13">
        <f t="shared" si="7"/>
        <v>100</v>
      </c>
      <c r="G60" s="13">
        <f t="shared" si="7"/>
        <v>100</v>
      </c>
      <c r="H60" s="13">
        <f t="shared" si="7"/>
        <v>100.59603775178157</v>
      </c>
      <c r="I60" s="13">
        <f t="shared" si="7"/>
        <v>100.26212348734245</v>
      </c>
      <c r="J60" s="13">
        <f t="shared" si="7"/>
        <v>100</v>
      </c>
      <c r="K60" s="13">
        <f t="shared" si="7"/>
        <v>135.6523570659024</v>
      </c>
      <c r="L60" s="13">
        <f t="shared" si="7"/>
        <v>99.48076740594128</v>
      </c>
      <c r="M60" s="13">
        <f t="shared" si="7"/>
        <v>121.81700010505882</v>
      </c>
      <c r="N60" s="13">
        <f t="shared" si="7"/>
        <v>-35.950192037663996</v>
      </c>
      <c r="O60" s="13">
        <f t="shared" si="7"/>
        <v>100.00454136635113</v>
      </c>
      <c r="P60" s="13">
        <f t="shared" si="7"/>
        <v>92.03611492121534</v>
      </c>
      <c r="Q60" s="13">
        <f t="shared" si="7"/>
        <v>-411.2810368817024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193.53193894592107</v>
      </c>
      <c r="W60" s="13">
        <f t="shared" si="7"/>
        <v>488.23968231401034</v>
      </c>
      <c r="X60" s="13">
        <f t="shared" si="7"/>
        <v>0</v>
      </c>
      <c r="Y60" s="13">
        <f t="shared" si="7"/>
        <v>0</v>
      </c>
      <c r="Z60" s="14">
        <f t="shared" si="7"/>
        <v>88.96520141640882</v>
      </c>
    </row>
    <row r="61" spans="1:26" ht="13.5">
      <c r="A61" s="38" t="s">
        <v>94</v>
      </c>
      <c r="B61" s="12">
        <f t="shared" si="7"/>
        <v>94.89300974893368</v>
      </c>
      <c r="C61" s="12">
        <f t="shared" si="7"/>
        <v>0</v>
      </c>
      <c r="D61" s="3">
        <f t="shared" si="7"/>
        <v>99.99172850713978</v>
      </c>
      <c r="E61" s="13">
        <f t="shared" si="7"/>
        <v>93.61952922156819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100.59765739183814</v>
      </c>
      <c r="L61" s="13">
        <f t="shared" si="7"/>
        <v>100.16543520213948</v>
      </c>
      <c r="M61" s="13">
        <f t="shared" si="7"/>
        <v>100.46543321508909</v>
      </c>
      <c r="N61" s="13">
        <f t="shared" si="7"/>
        <v>-15.904010987644423</v>
      </c>
      <c r="O61" s="13">
        <f t="shared" si="7"/>
        <v>100</v>
      </c>
      <c r="P61" s="13">
        <f t="shared" si="7"/>
        <v>85.9778336164464</v>
      </c>
      <c r="Q61" s="13">
        <f t="shared" si="7"/>
        <v>-71.22615971227397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345.9120381216831</v>
      </c>
      <c r="W61" s="13">
        <f t="shared" si="7"/>
        <v>428.7821598338984</v>
      </c>
      <c r="X61" s="13">
        <f t="shared" si="7"/>
        <v>0</v>
      </c>
      <c r="Y61" s="13">
        <f t="shared" si="7"/>
        <v>0</v>
      </c>
      <c r="Z61" s="14">
        <f t="shared" si="7"/>
        <v>93.61952922156819</v>
      </c>
    </row>
    <row r="62" spans="1:26" ht="13.5">
      <c r="A62" s="38" t="s">
        <v>95</v>
      </c>
      <c r="B62" s="12">
        <f t="shared" si="7"/>
        <v>90.2746718756382</v>
      </c>
      <c r="C62" s="12">
        <f t="shared" si="7"/>
        <v>0</v>
      </c>
      <c r="D62" s="3">
        <f t="shared" si="7"/>
        <v>104.46937383391659</v>
      </c>
      <c r="E62" s="13">
        <f t="shared" si="7"/>
        <v>88.63504663942079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479.1047127269222</v>
      </c>
      <c r="L62" s="13">
        <f t="shared" si="7"/>
        <v>99.76608474295865</v>
      </c>
      <c r="M62" s="13">
        <f t="shared" si="7"/>
        <v>217.1288242519279</v>
      </c>
      <c r="N62" s="13">
        <f t="shared" si="7"/>
        <v>98.29547411982317</v>
      </c>
      <c r="O62" s="13">
        <f t="shared" si="7"/>
        <v>100</v>
      </c>
      <c r="P62" s="13">
        <f t="shared" si="7"/>
        <v>100</v>
      </c>
      <c r="Q62" s="13">
        <f t="shared" si="7"/>
        <v>99.42528957755215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130.7390658744281</v>
      </c>
      <c r="W62" s="13">
        <f t="shared" si="7"/>
        <v>-3053.1689895351656</v>
      </c>
      <c r="X62" s="13">
        <f t="shared" si="7"/>
        <v>0</v>
      </c>
      <c r="Y62" s="13">
        <f t="shared" si="7"/>
        <v>0</v>
      </c>
      <c r="Z62" s="14">
        <f t="shared" si="7"/>
        <v>88.63504663942079</v>
      </c>
    </row>
    <row r="63" spans="1:26" ht="13.5">
      <c r="A63" s="38" t="s">
        <v>96</v>
      </c>
      <c r="B63" s="12">
        <f t="shared" si="7"/>
        <v>53.65270874089855</v>
      </c>
      <c r="C63" s="12">
        <f t="shared" si="7"/>
        <v>0</v>
      </c>
      <c r="D63" s="3">
        <f t="shared" si="7"/>
        <v>93.57340828916489</v>
      </c>
      <c r="E63" s="13">
        <f t="shared" si="7"/>
        <v>94.36599569564753</v>
      </c>
      <c r="F63" s="13">
        <f t="shared" si="7"/>
        <v>100</v>
      </c>
      <c r="G63" s="13">
        <f t="shared" si="7"/>
        <v>100</v>
      </c>
      <c r="H63" s="13">
        <f t="shared" si="7"/>
        <v>111.69327178003967</v>
      </c>
      <c r="I63" s="13">
        <f t="shared" si="7"/>
        <v>103.37863749704974</v>
      </c>
      <c r="J63" s="13">
        <f t="shared" si="7"/>
        <v>0</v>
      </c>
      <c r="K63" s="13">
        <f t="shared" si="7"/>
        <v>100</v>
      </c>
      <c r="L63" s="13">
        <f t="shared" si="7"/>
        <v>100</v>
      </c>
      <c r="M63" s="13">
        <f t="shared" si="7"/>
        <v>99.20080383433367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100.87520053937304</v>
      </c>
      <c r="W63" s="13">
        <f t="shared" si="7"/>
        <v>154.8375415932022</v>
      </c>
      <c r="X63" s="13">
        <f t="shared" si="7"/>
        <v>0</v>
      </c>
      <c r="Y63" s="13">
        <f t="shared" si="7"/>
        <v>0</v>
      </c>
      <c r="Z63" s="14">
        <f t="shared" si="7"/>
        <v>94.36599569564753</v>
      </c>
    </row>
    <row r="64" spans="1:26" ht="13.5">
      <c r="A64" s="38" t="s">
        <v>97</v>
      </c>
      <c r="B64" s="12">
        <f t="shared" si="7"/>
        <v>48.17408629315412</v>
      </c>
      <c r="C64" s="12">
        <f t="shared" si="7"/>
        <v>0</v>
      </c>
      <c r="D64" s="3">
        <f t="shared" si="7"/>
        <v>95.53737698806621</v>
      </c>
      <c r="E64" s="13">
        <f t="shared" si="7"/>
        <v>45.89678903515658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94.88418830605518</v>
      </c>
      <c r="L64" s="13">
        <f t="shared" si="7"/>
        <v>92.5122635061306</v>
      </c>
      <c r="M64" s="13">
        <f t="shared" si="7"/>
        <v>94.86033714624008</v>
      </c>
      <c r="N64" s="13">
        <f t="shared" si="7"/>
        <v>102.6386010744845</v>
      </c>
      <c r="O64" s="13">
        <f t="shared" si="7"/>
        <v>100.07787376953077</v>
      </c>
      <c r="P64" s="13">
        <f t="shared" si="7"/>
        <v>96.89651113924589</v>
      </c>
      <c r="Q64" s="13">
        <f t="shared" si="7"/>
        <v>99.84612963296966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98.1642257927282</v>
      </c>
      <c r="W64" s="13">
        <f t="shared" si="7"/>
        <v>147.44758832889474</v>
      </c>
      <c r="X64" s="13">
        <f t="shared" si="7"/>
        <v>0</v>
      </c>
      <c r="Y64" s="13">
        <f t="shared" si="7"/>
        <v>0</v>
      </c>
      <c r="Z64" s="14">
        <f t="shared" si="7"/>
        <v>45.89678903515658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124.8373676471066</v>
      </c>
      <c r="C66" s="15">
        <f t="shared" si="7"/>
        <v>0</v>
      </c>
      <c r="D66" s="4">
        <f t="shared" si="7"/>
        <v>76.81164941338854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80.98856335831431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100</v>
      </c>
      <c r="B67" s="23">
        <v>712678672</v>
      </c>
      <c r="C67" s="23"/>
      <c r="D67" s="24">
        <v>763056445</v>
      </c>
      <c r="E67" s="25">
        <v>787489252</v>
      </c>
      <c r="F67" s="25">
        <v>54619871</v>
      </c>
      <c r="G67" s="25">
        <v>43967909</v>
      </c>
      <c r="H67" s="25">
        <v>52268738</v>
      </c>
      <c r="I67" s="25">
        <v>150856518</v>
      </c>
      <c r="J67" s="25">
        <v>20823083</v>
      </c>
      <c r="K67" s="25">
        <v>105168470</v>
      </c>
      <c r="L67" s="25">
        <v>62755897</v>
      </c>
      <c r="M67" s="25">
        <v>188747450</v>
      </c>
      <c r="N67" s="25">
        <v>-110632968</v>
      </c>
      <c r="O67" s="25">
        <v>64221688</v>
      </c>
      <c r="P67" s="25">
        <v>64223782</v>
      </c>
      <c r="Q67" s="25">
        <v>17812502</v>
      </c>
      <c r="R67" s="25"/>
      <c r="S67" s="25"/>
      <c r="T67" s="25"/>
      <c r="U67" s="25"/>
      <c r="V67" s="25">
        <v>357416470</v>
      </c>
      <c r="W67" s="25">
        <v>46757419</v>
      </c>
      <c r="X67" s="25"/>
      <c r="Y67" s="24"/>
      <c r="Z67" s="26">
        <v>787489252</v>
      </c>
    </row>
    <row r="68" spans="1:26" ht="13.5" hidden="1">
      <c r="A68" s="36" t="s">
        <v>31</v>
      </c>
      <c r="B68" s="18">
        <v>164774788</v>
      </c>
      <c r="C68" s="18"/>
      <c r="D68" s="19">
        <v>183107018</v>
      </c>
      <c r="E68" s="20">
        <v>188107019</v>
      </c>
      <c r="F68" s="20">
        <v>15675336</v>
      </c>
      <c r="G68" s="20">
        <v>13184770</v>
      </c>
      <c r="H68" s="20">
        <v>-2449123</v>
      </c>
      <c r="I68" s="20">
        <v>26410983</v>
      </c>
      <c r="J68" s="20">
        <v>20343313</v>
      </c>
      <c r="K68" s="20">
        <v>31126122</v>
      </c>
      <c r="L68" s="20">
        <v>16166339</v>
      </c>
      <c r="M68" s="20">
        <v>67635774</v>
      </c>
      <c r="N68" s="20">
        <v>16150944</v>
      </c>
      <c r="O68" s="20">
        <v>16463488</v>
      </c>
      <c r="P68" s="20">
        <v>16162289</v>
      </c>
      <c r="Q68" s="20">
        <v>48776721</v>
      </c>
      <c r="R68" s="20"/>
      <c r="S68" s="20"/>
      <c r="T68" s="20"/>
      <c r="U68" s="20"/>
      <c r="V68" s="20">
        <v>142823478</v>
      </c>
      <c r="W68" s="20">
        <v>-34082122</v>
      </c>
      <c r="X68" s="20"/>
      <c r="Y68" s="19"/>
      <c r="Z68" s="22">
        <v>188107019</v>
      </c>
    </row>
    <row r="69" spans="1:26" ht="13.5" hidden="1">
      <c r="A69" s="37" t="s">
        <v>32</v>
      </c>
      <c r="B69" s="18">
        <v>539591731</v>
      </c>
      <c r="C69" s="18"/>
      <c r="D69" s="19">
        <v>572704427</v>
      </c>
      <c r="E69" s="20">
        <v>592137233</v>
      </c>
      <c r="F69" s="20">
        <v>38771215</v>
      </c>
      <c r="G69" s="20">
        <v>29974918</v>
      </c>
      <c r="H69" s="20">
        <v>53965877</v>
      </c>
      <c r="I69" s="20">
        <v>122712010</v>
      </c>
      <c r="J69" s="20">
        <v>51428</v>
      </c>
      <c r="K69" s="20">
        <v>74140969</v>
      </c>
      <c r="L69" s="20">
        <v>45873661</v>
      </c>
      <c r="M69" s="20">
        <v>120066058</v>
      </c>
      <c r="N69" s="20">
        <v>-127472390</v>
      </c>
      <c r="O69" s="20">
        <v>47122382</v>
      </c>
      <c r="P69" s="20">
        <v>47189581</v>
      </c>
      <c r="Q69" s="20">
        <v>-33160427</v>
      </c>
      <c r="R69" s="20"/>
      <c r="S69" s="20"/>
      <c r="T69" s="20"/>
      <c r="U69" s="20"/>
      <c r="V69" s="20">
        <v>209617641</v>
      </c>
      <c r="W69" s="20">
        <v>76666900</v>
      </c>
      <c r="X69" s="20"/>
      <c r="Y69" s="19"/>
      <c r="Z69" s="22">
        <v>592137233</v>
      </c>
    </row>
    <row r="70" spans="1:26" ht="13.5" hidden="1">
      <c r="A70" s="38" t="s">
        <v>94</v>
      </c>
      <c r="B70" s="18">
        <v>311209523</v>
      </c>
      <c r="C70" s="18"/>
      <c r="D70" s="19">
        <v>320861064</v>
      </c>
      <c r="E70" s="20">
        <v>330246650</v>
      </c>
      <c r="F70" s="20">
        <v>31782112</v>
      </c>
      <c r="G70" s="20">
        <v>23834355</v>
      </c>
      <c r="H70" s="20">
        <v>33986313</v>
      </c>
      <c r="I70" s="20">
        <v>89602780</v>
      </c>
      <c r="J70" s="20">
        <v>51174</v>
      </c>
      <c r="K70" s="20">
        <v>54708936</v>
      </c>
      <c r="L70" s="20">
        <v>24033579</v>
      </c>
      <c r="M70" s="20">
        <v>78793689</v>
      </c>
      <c r="N70" s="20">
        <v>-149689591</v>
      </c>
      <c r="O70" s="20">
        <v>24368515</v>
      </c>
      <c r="P70" s="20">
        <v>26135612</v>
      </c>
      <c r="Q70" s="20">
        <v>-99185464</v>
      </c>
      <c r="R70" s="20"/>
      <c r="S70" s="20"/>
      <c r="T70" s="20"/>
      <c r="U70" s="20"/>
      <c r="V70" s="20">
        <v>69211005</v>
      </c>
      <c r="W70" s="20">
        <v>49067301</v>
      </c>
      <c r="X70" s="20"/>
      <c r="Y70" s="19"/>
      <c r="Z70" s="22">
        <v>330246650</v>
      </c>
    </row>
    <row r="71" spans="1:26" ht="13.5" hidden="1">
      <c r="A71" s="38" t="s">
        <v>95</v>
      </c>
      <c r="B71" s="18">
        <v>163423175</v>
      </c>
      <c r="C71" s="18"/>
      <c r="D71" s="19">
        <v>178513709</v>
      </c>
      <c r="E71" s="20">
        <v>185520207</v>
      </c>
      <c r="F71" s="20">
        <v>119620</v>
      </c>
      <c r="G71" s="20">
        <v>62286</v>
      </c>
      <c r="H71" s="20">
        <v>14373295</v>
      </c>
      <c r="I71" s="20">
        <v>14555201</v>
      </c>
      <c r="J71" s="20">
        <v>254</v>
      </c>
      <c r="K71" s="20">
        <v>6970232</v>
      </c>
      <c r="L71" s="20">
        <v>15558626</v>
      </c>
      <c r="M71" s="20">
        <v>22529112</v>
      </c>
      <c r="N71" s="20">
        <v>16138916</v>
      </c>
      <c r="O71" s="20">
        <v>16877621</v>
      </c>
      <c r="P71" s="20">
        <v>14849656</v>
      </c>
      <c r="Q71" s="20">
        <v>47866193</v>
      </c>
      <c r="R71" s="20"/>
      <c r="S71" s="20"/>
      <c r="T71" s="20"/>
      <c r="U71" s="20"/>
      <c r="V71" s="20">
        <v>84950506</v>
      </c>
      <c r="W71" s="20">
        <v>-3815254</v>
      </c>
      <c r="X71" s="20"/>
      <c r="Y71" s="19"/>
      <c r="Z71" s="22">
        <v>185520207</v>
      </c>
    </row>
    <row r="72" spans="1:26" ht="13.5" hidden="1">
      <c r="A72" s="38" t="s">
        <v>96</v>
      </c>
      <c r="B72" s="18">
        <v>34292058</v>
      </c>
      <c r="C72" s="18"/>
      <c r="D72" s="19">
        <v>37411899</v>
      </c>
      <c r="E72" s="20">
        <v>37411899</v>
      </c>
      <c r="F72" s="20">
        <v>3697086</v>
      </c>
      <c r="G72" s="20">
        <v>3072444</v>
      </c>
      <c r="H72" s="20">
        <v>2750787</v>
      </c>
      <c r="I72" s="20">
        <v>9520317</v>
      </c>
      <c r="J72" s="20"/>
      <c r="K72" s="20">
        <v>6237041</v>
      </c>
      <c r="L72" s="20">
        <v>3055421</v>
      </c>
      <c r="M72" s="20">
        <v>9292462</v>
      </c>
      <c r="N72" s="20">
        <v>3129336</v>
      </c>
      <c r="O72" s="20">
        <v>3128209</v>
      </c>
      <c r="P72" s="20">
        <v>3196569</v>
      </c>
      <c r="Q72" s="20">
        <v>9454114</v>
      </c>
      <c r="R72" s="20"/>
      <c r="S72" s="20"/>
      <c r="T72" s="20"/>
      <c r="U72" s="20"/>
      <c r="V72" s="20">
        <v>28266893</v>
      </c>
      <c r="W72" s="20">
        <v>15153017</v>
      </c>
      <c r="X72" s="20"/>
      <c r="Y72" s="19"/>
      <c r="Z72" s="22">
        <v>37411899</v>
      </c>
    </row>
    <row r="73" spans="1:26" ht="13.5" hidden="1">
      <c r="A73" s="38" t="s">
        <v>97</v>
      </c>
      <c r="B73" s="18">
        <v>30666975</v>
      </c>
      <c r="C73" s="18"/>
      <c r="D73" s="19">
        <v>35917755</v>
      </c>
      <c r="E73" s="20">
        <v>38958477</v>
      </c>
      <c r="F73" s="20">
        <v>3172397</v>
      </c>
      <c r="G73" s="20">
        <v>3005833</v>
      </c>
      <c r="H73" s="20">
        <v>2855482</v>
      </c>
      <c r="I73" s="20">
        <v>9033712</v>
      </c>
      <c r="J73" s="20"/>
      <c r="K73" s="20">
        <v>6224760</v>
      </c>
      <c r="L73" s="20">
        <v>3226035</v>
      </c>
      <c r="M73" s="20">
        <v>9450795</v>
      </c>
      <c r="N73" s="20">
        <v>2948949</v>
      </c>
      <c r="O73" s="20">
        <v>2748037</v>
      </c>
      <c r="P73" s="20">
        <v>3007744</v>
      </c>
      <c r="Q73" s="20">
        <v>8704730</v>
      </c>
      <c r="R73" s="20"/>
      <c r="S73" s="20"/>
      <c r="T73" s="20"/>
      <c r="U73" s="20"/>
      <c r="V73" s="20">
        <v>27189237</v>
      </c>
      <c r="W73" s="20">
        <v>16261836</v>
      </c>
      <c r="X73" s="20"/>
      <c r="Y73" s="19"/>
      <c r="Z73" s="22">
        <v>38958477</v>
      </c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8312153</v>
      </c>
      <c r="C75" s="27"/>
      <c r="D75" s="28">
        <v>7245000</v>
      </c>
      <c r="E75" s="29">
        <v>7245000</v>
      </c>
      <c r="F75" s="29">
        <v>173320</v>
      </c>
      <c r="G75" s="29">
        <v>808221</v>
      </c>
      <c r="H75" s="29">
        <v>751984</v>
      </c>
      <c r="I75" s="29">
        <v>1733525</v>
      </c>
      <c r="J75" s="29">
        <v>428342</v>
      </c>
      <c r="K75" s="29">
        <v>-98621</v>
      </c>
      <c r="L75" s="29">
        <v>715897</v>
      </c>
      <c r="M75" s="29">
        <v>1045618</v>
      </c>
      <c r="N75" s="29">
        <v>688478</v>
      </c>
      <c r="O75" s="29">
        <v>635818</v>
      </c>
      <c r="P75" s="29">
        <v>871912</v>
      </c>
      <c r="Q75" s="29">
        <v>2196208</v>
      </c>
      <c r="R75" s="29"/>
      <c r="S75" s="29"/>
      <c r="T75" s="29"/>
      <c r="U75" s="29"/>
      <c r="V75" s="29">
        <v>4975351</v>
      </c>
      <c r="W75" s="29">
        <v>4172641</v>
      </c>
      <c r="X75" s="29"/>
      <c r="Y75" s="28"/>
      <c r="Z75" s="30">
        <v>7245000</v>
      </c>
    </row>
    <row r="76" spans="1:26" ht="13.5" hidden="1">
      <c r="A76" s="41" t="s">
        <v>101</v>
      </c>
      <c r="B76" s="31">
        <v>635275992</v>
      </c>
      <c r="C76" s="31"/>
      <c r="D76" s="32">
        <v>737270878</v>
      </c>
      <c r="E76" s="33">
        <v>722148102</v>
      </c>
      <c r="F76" s="33">
        <v>54619871</v>
      </c>
      <c r="G76" s="33">
        <v>43967909</v>
      </c>
      <c r="H76" s="33">
        <v>52590395</v>
      </c>
      <c r="I76" s="33">
        <v>151178175</v>
      </c>
      <c r="J76" s="33">
        <v>-188983</v>
      </c>
      <c r="K76" s="33">
        <v>131601473</v>
      </c>
      <c r="L76" s="33">
        <v>62517706</v>
      </c>
      <c r="M76" s="33">
        <v>193930196</v>
      </c>
      <c r="N76" s="33">
        <v>62665991</v>
      </c>
      <c r="O76" s="33">
        <v>64223828</v>
      </c>
      <c r="P76" s="33">
        <v>60465657</v>
      </c>
      <c r="Q76" s="33">
        <v>187355476</v>
      </c>
      <c r="R76" s="33"/>
      <c r="S76" s="33"/>
      <c r="T76" s="33"/>
      <c r="U76" s="33"/>
      <c r="V76" s="33">
        <v>532463847</v>
      </c>
      <c r="W76" s="33">
        <v>518771104</v>
      </c>
      <c r="X76" s="33"/>
      <c r="Y76" s="32"/>
      <c r="Z76" s="34">
        <v>722148102</v>
      </c>
    </row>
    <row r="77" spans="1:26" ht="13.5" hidden="1">
      <c r="A77" s="36" t="s">
        <v>31</v>
      </c>
      <c r="B77" s="18">
        <v>148881348</v>
      </c>
      <c r="C77" s="18"/>
      <c r="D77" s="19">
        <v>155056726</v>
      </c>
      <c r="E77" s="20">
        <v>188107020</v>
      </c>
      <c r="F77" s="20">
        <v>15675336</v>
      </c>
      <c r="G77" s="20">
        <v>13184770</v>
      </c>
      <c r="H77" s="20">
        <v>-2449123</v>
      </c>
      <c r="I77" s="20">
        <v>26410983</v>
      </c>
      <c r="J77" s="20">
        <v>-668753</v>
      </c>
      <c r="K77" s="20">
        <v>31126122</v>
      </c>
      <c r="L77" s="20">
        <v>16166339</v>
      </c>
      <c r="M77" s="20">
        <v>46623708</v>
      </c>
      <c r="N77" s="20">
        <v>16150944</v>
      </c>
      <c r="O77" s="20">
        <v>16463488</v>
      </c>
      <c r="P77" s="20">
        <v>16162288</v>
      </c>
      <c r="Q77" s="20">
        <v>48776720</v>
      </c>
      <c r="R77" s="20"/>
      <c r="S77" s="20"/>
      <c r="T77" s="20"/>
      <c r="U77" s="20"/>
      <c r="V77" s="20">
        <v>121811411</v>
      </c>
      <c r="W77" s="20">
        <v>141073513</v>
      </c>
      <c r="X77" s="20"/>
      <c r="Y77" s="19"/>
      <c r="Z77" s="22">
        <v>188107020</v>
      </c>
    </row>
    <row r="78" spans="1:26" ht="13.5" hidden="1">
      <c r="A78" s="37" t="s">
        <v>32</v>
      </c>
      <c r="B78" s="18">
        <v>476017971</v>
      </c>
      <c r="C78" s="18"/>
      <c r="D78" s="19">
        <v>576649148</v>
      </c>
      <c r="E78" s="20">
        <v>526796082</v>
      </c>
      <c r="F78" s="20">
        <v>38771215</v>
      </c>
      <c r="G78" s="20">
        <v>29974918</v>
      </c>
      <c r="H78" s="20">
        <v>54287534</v>
      </c>
      <c r="I78" s="20">
        <v>123033667</v>
      </c>
      <c r="J78" s="20">
        <v>51428</v>
      </c>
      <c r="K78" s="20">
        <v>100573972</v>
      </c>
      <c r="L78" s="20">
        <v>45635470</v>
      </c>
      <c r="M78" s="20">
        <v>146260870</v>
      </c>
      <c r="N78" s="20">
        <v>45826569</v>
      </c>
      <c r="O78" s="20">
        <v>47124522</v>
      </c>
      <c r="P78" s="20">
        <v>43431457</v>
      </c>
      <c r="Q78" s="20">
        <v>136382548</v>
      </c>
      <c r="R78" s="20"/>
      <c r="S78" s="20"/>
      <c r="T78" s="20"/>
      <c r="U78" s="20"/>
      <c r="V78" s="20">
        <v>405677085</v>
      </c>
      <c r="W78" s="20">
        <v>374318229</v>
      </c>
      <c r="X78" s="20"/>
      <c r="Y78" s="19"/>
      <c r="Z78" s="22">
        <v>526796082</v>
      </c>
    </row>
    <row r="79" spans="1:26" ht="13.5" hidden="1">
      <c r="A79" s="38" t="s">
        <v>94</v>
      </c>
      <c r="B79" s="18">
        <v>295316083</v>
      </c>
      <c r="C79" s="18"/>
      <c r="D79" s="19">
        <v>320834524</v>
      </c>
      <c r="E79" s="20">
        <v>309175359</v>
      </c>
      <c r="F79" s="20">
        <v>31782112</v>
      </c>
      <c r="G79" s="20">
        <v>23834355</v>
      </c>
      <c r="H79" s="20">
        <v>33986313</v>
      </c>
      <c r="I79" s="20">
        <v>89602780</v>
      </c>
      <c r="J79" s="20">
        <v>51174</v>
      </c>
      <c r="K79" s="20">
        <v>55035908</v>
      </c>
      <c r="L79" s="20">
        <v>24073339</v>
      </c>
      <c r="M79" s="20">
        <v>79160421</v>
      </c>
      <c r="N79" s="20">
        <v>23806649</v>
      </c>
      <c r="O79" s="20">
        <v>24368515</v>
      </c>
      <c r="P79" s="20">
        <v>22470833</v>
      </c>
      <c r="Q79" s="20">
        <v>70645997</v>
      </c>
      <c r="R79" s="20"/>
      <c r="S79" s="20"/>
      <c r="T79" s="20"/>
      <c r="U79" s="20"/>
      <c r="V79" s="20">
        <v>239409198</v>
      </c>
      <c r="W79" s="20">
        <v>210391833</v>
      </c>
      <c r="X79" s="20"/>
      <c r="Y79" s="19"/>
      <c r="Z79" s="22">
        <v>309175359</v>
      </c>
    </row>
    <row r="80" spans="1:26" ht="13.5" hidden="1">
      <c r="A80" s="38" t="s">
        <v>95</v>
      </c>
      <c r="B80" s="18">
        <v>147529735</v>
      </c>
      <c r="C80" s="18"/>
      <c r="D80" s="19">
        <v>186492154</v>
      </c>
      <c r="E80" s="20">
        <v>164435922</v>
      </c>
      <c r="F80" s="20">
        <v>119620</v>
      </c>
      <c r="G80" s="20">
        <v>62286</v>
      </c>
      <c r="H80" s="20">
        <v>14373295</v>
      </c>
      <c r="I80" s="20">
        <v>14555201</v>
      </c>
      <c r="J80" s="20">
        <v>254</v>
      </c>
      <c r="K80" s="20">
        <v>33394710</v>
      </c>
      <c r="L80" s="20">
        <v>15522232</v>
      </c>
      <c r="M80" s="20">
        <v>48917196</v>
      </c>
      <c r="N80" s="20">
        <v>15863824</v>
      </c>
      <c r="O80" s="20">
        <v>16877621</v>
      </c>
      <c r="P80" s="20">
        <v>14849656</v>
      </c>
      <c r="Q80" s="20">
        <v>47591101</v>
      </c>
      <c r="R80" s="20"/>
      <c r="S80" s="20"/>
      <c r="T80" s="20"/>
      <c r="U80" s="20"/>
      <c r="V80" s="20">
        <v>111063498</v>
      </c>
      <c r="W80" s="20">
        <v>116486152</v>
      </c>
      <c r="X80" s="20"/>
      <c r="Y80" s="19"/>
      <c r="Z80" s="22">
        <v>164435922</v>
      </c>
    </row>
    <row r="81" spans="1:26" ht="13.5" hidden="1">
      <c r="A81" s="38" t="s">
        <v>96</v>
      </c>
      <c r="B81" s="18">
        <v>18398618</v>
      </c>
      <c r="C81" s="18"/>
      <c r="D81" s="19">
        <v>35007589</v>
      </c>
      <c r="E81" s="20">
        <v>35304111</v>
      </c>
      <c r="F81" s="20">
        <v>3697086</v>
      </c>
      <c r="G81" s="20">
        <v>3072444</v>
      </c>
      <c r="H81" s="20">
        <v>3072444</v>
      </c>
      <c r="I81" s="20">
        <v>9841974</v>
      </c>
      <c r="J81" s="20">
        <v>-74265</v>
      </c>
      <c r="K81" s="20">
        <v>6237041</v>
      </c>
      <c r="L81" s="20">
        <v>3055421</v>
      </c>
      <c r="M81" s="20">
        <v>9218197</v>
      </c>
      <c r="N81" s="20">
        <v>3129336</v>
      </c>
      <c r="O81" s="20">
        <v>3128209</v>
      </c>
      <c r="P81" s="20">
        <v>3196569</v>
      </c>
      <c r="Q81" s="20">
        <v>9454114</v>
      </c>
      <c r="R81" s="20"/>
      <c r="S81" s="20"/>
      <c r="T81" s="20"/>
      <c r="U81" s="20"/>
      <c r="V81" s="20">
        <v>28514285</v>
      </c>
      <c r="W81" s="20">
        <v>23462559</v>
      </c>
      <c r="X81" s="20"/>
      <c r="Y81" s="19"/>
      <c r="Z81" s="22">
        <v>35304111</v>
      </c>
    </row>
    <row r="82" spans="1:26" ht="13.5" hidden="1">
      <c r="A82" s="38" t="s">
        <v>97</v>
      </c>
      <c r="B82" s="18">
        <v>14773535</v>
      </c>
      <c r="C82" s="18"/>
      <c r="D82" s="19">
        <v>34314881</v>
      </c>
      <c r="E82" s="20">
        <v>17880690</v>
      </c>
      <c r="F82" s="20">
        <v>3172397</v>
      </c>
      <c r="G82" s="20">
        <v>3005833</v>
      </c>
      <c r="H82" s="20">
        <v>2855482</v>
      </c>
      <c r="I82" s="20">
        <v>9033712</v>
      </c>
      <c r="J82" s="20">
        <v>74265</v>
      </c>
      <c r="K82" s="20">
        <v>5906313</v>
      </c>
      <c r="L82" s="20">
        <v>2984478</v>
      </c>
      <c r="M82" s="20">
        <v>8965056</v>
      </c>
      <c r="N82" s="20">
        <v>3026760</v>
      </c>
      <c r="O82" s="20">
        <v>2750177</v>
      </c>
      <c r="P82" s="20">
        <v>2914399</v>
      </c>
      <c r="Q82" s="20">
        <v>8691336</v>
      </c>
      <c r="R82" s="20"/>
      <c r="S82" s="20"/>
      <c r="T82" s="20"/>
      <c r="U82" s="20"/>
      <c r="V82" s="20">
        <v>26690104</v>
      </c>
      <c r="W82" s="20">
        <v>23977685</v>
      </c>
      <c r="X82" s="20"/>
      <c r="Y82" s="19"/>
      <c r="Z82" s="22">
        <v>17880690</v>
      </c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>
        <v>10376673</v>
      </c>
      <c r="C84" s="27"/>
      <c r="D84" s="28">
        <v>5565004</v>
      </c>
      <c r="E84" s="29">
        <v>7245000</v>
      </c>
      <c r="F84" s="29">
        <v>173320</v>
      </c>
      <c r="G84" s="29">
        <v>808221</v>
      </c>
      <c r="H84" s="29">
        <v>751984</v>
      </c>
      <c r="I84" s="29">
        <v>1733525</v>
      </c>
      <c r="J84" s="29">
        <v>428342</v>
      </c>
      <c r="K84" s="29">
        <v>-98621</v>
      </c>
      <c r="L84" s="29">
        <v>715897</v>
      </c>
      <c r="M84" s="29">
        <v>1045618</v>
      </c>
      <c r="N84" s="29">
        <v>688478</v>
      </c>
      <c r="O84" s="29">
        <v>635818</v>
      </c>
      <c r="P84" s="29">
        <v>871912</v>
      </c>
      <c r="Q84" s="29">
        <v>2196208</v>
      </c>
      <c r="R84" s="29"/>
      <c r="S84" s="29"/>
      <c r="T84" s="29"/>
      <c r="U84" s="29"/>
      <c r="V84" s="29">
        <v>4975351</v>
      </c>
      <c r="W84" s="29">
        <v>3379362</v>
      </c>
      <c r="X84" s="29"/>
      <c r="Y84" s="28"/>
      <c r="Z84" s="30">
        <v>7245000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96106256</v>
      </c>
      <c r="C5" s="18">
        <v>0</v>
      </c>
      <c r="D5" s="58">
        <v>104446035</v>
      </c>
      <c r="E5" s="59">
        <v>104712649</v>
      </c>
      <c r="F5" s="59">
        <v>8908588</v>
      </c>
      <c r="G5" s="59">
        <v>8814306</v>
      </c>
      <c r="H5" s="59">
        <v>9009957</v>
      </c>
      <c r="I5" s="59">
        <v>26732851</v>
      </c>
      <c r="J5" s="59">
        <v>8833890</v>
      </c>
      <c r="K5" s="59">
        <v>8864992</v>
      </c>
      <c r="L5" s="59">
        <v>8873817</v>
      </c>
      <c r="M5" s="59">
        <v>26572699</v>
      </c>
      <c r="N5" s="59">
        <v>8861196</v>
      </c>
      <c r="O5" s="59">
        <v>8819008</v>
      </c>
      <c r="P5" s="59">
        <v>8873242</v>
      </c>
      <c r="Q5" s="59">
        <v>26553446</v>
      </c>
      <c r="R5" s="59">
        <v>0</v>
      </c>
      <c r="S5" s="59">
        <v>0</v>
      </c>
      <c r="T5" s="59">
        <v>0</v>
      </c>
      <c r="U5" s="59">
        <v>0</v>
      </c>
      <c r="V5" s="59">
        <v>79858996</v>
      </c>
      <c r="W5" s="59"/>
      <c r="X5" s="59">
        <v>79858996</v>
      </c>
      <c r="Y5" s="60">
        <v>0</v>
      </c>
      <c r="Z5" s="61">
        <v>104712649</v>
      </c>
    </row>
    <row r="6" spans="1:26" ht="13.5">
      <c r="A6" s="57" t="s">
        <v>32</v>
      </c>
      <c r="B6" s="18">
        <v>437756800</v>
      </c>
      <c r="C6" s="18">
        <v>0</v>
      </c>
      <c r="D6" s="58">
        <v>454228285</v>
      </c>
      <c r="E6" s="59">
        <v>452735854</v>
      </c>
      <c r="F6" s="59">
        <v>31675510</v>
      </c>
      <c r="G6" s="59">
        <v>32309441</v>
      </c>
      <c r="H6" s="59">
        <v>34910438</v>
      </c>
      <c r="I6" s="59">
        <v>98895389</v>
      </c>
      <c r="J6" s="59">
        <v>29125739</v>
      </c>
      <c r="K6" s="59">
        <v>25503622</v>
      </c>
      <c r="L6" s="59">
        <v>28361735</v>
      </c>
      <c r="M6" s="59">
        <v>82991096</v>
      </c>
      <c r="N6" s="59">
        <v>29886158</v>
      </c>
      <c r="O6" s="59">
        <v>33188582</v>
      </c>
      <c r="P6" s="59">
        <v>32200048</v>
      </c>
      <c r="Q6" s="59">
        <v>95274788</v>
      </c>
      <c r="R6" s="59">
        <v>0</v>
      </c>
      <c r="S6" s="59">
        <v>0</v>
      </c>
      <c r="T6" s="59">
        <v>0</v>
      </c>
      <c r="U6" s="59">
        <v>0</v>
      </c>
      <c r="V6" s="59">
        <v>277161273</v>
      </c>
      <c r="W6" s="59"/>
      <c r="X6" s="59">
        <v>277161273</v>
      </c>
      <c r="Y6" s="60">
        <v>0</v>
      </c>
      <c r="Z6" s="61">
        <v>452735854</v>
      </c>
    </row>
    <row r="7" spans="1:26" ht="13.5">
      <c r="A7" s="57" t="s">
        <v>33</v>
      </c>
      <c r="B7" s="18">
        <v>2309335</v>
      </c>
      <c r="C7" s="18">
        <v>0</v>
      </c>
      <c r="D7" s="58">
        <v>1250000</v>
      </c>
      <c r="E7" s="59">
        <v>2064512</v>
      </c>
      <c r="F7" s="59">
        <v>5376</v>
      </c>
      <c r="G7" s="59">
        <v>571121</v>
      </c>
      <c r="H7" s="59">
        <v>76002</v>
      </c>
      <c r="I7" s="59">
        <v>652499</v>
      </c>
      <c r="J7" s="59">
        <v>239031</v>
      </c>
      <c r="K7" s="59">
        <v>222427</v>
      </c>
      <c r="L7" s="59">
        <v>122277</v>
      </c>
      <c r="M7" s="59">
        <v>583735</v>
      </c>
      <c r="N7" s="59">
        <v>288036</v>
      </c>
      <c r="O7" s="59">
        <v>281360</v>
      </c>
      <c r="P7" s="59">
        <v>398567</v>
      </c>
      <c r="Q7" s="59">
        <v>967963</v>
      </c>
      <c r="R7" s="59">
        <v>0</v>
      </c>
      <c r="S7" s="59">
        <v>0</v>
      </c>
      <c r="T7" s="59">
        <v>0</v>
      </c>
      <c r="U7" s="59">
        <v>0</v>
      </c>
      <c r="V7" s="59">
        <v>2204197</v>
      </c>
      <c r="W7" s="59"/>
      <c r="X7" s="59">
        <v>2204197</v>
      </c>
      <c r="Y7" s="60">
        <v>0</v>
      </c>
      <c r="Z7" s="61">
        <v>2064512</v>
      </c>
    </row>
    <row r="8" spans="1:26" ht="13.5">
      <c r="A8" s="57" t="s">
        <v>34</v>
      </c>
      <c r="B8" s="18">
        <v>106611871</v>
      </c>
      <c r="C8" s="18">
        <v>0</v>
      </c>
      <c r="D8" s="58">
        <v>121013573</v>
      </c>
      <c r="E8" s="59">
        <v>119798573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1930954</v>
      </c>
      <c r="L8" s="59">
        <v>36475898</v>
      </c>
      <c r="M8" s="59">
        <v>38406852</v>
      </c>
      <c r="N8" s="59">
        <v>1284855</v>
      </c>
      <c r="O8" s="59">
        <v>590230</v>
      </c>
      <c r="P8" s="59">
        <v>27472488</v>
      </c>
      <c r="Q8" s="59">
        <v>29347573</v>
      </c>
      <c r="R8" s="59">
        <v>0</v>
      </c>
      <c r="S8" s="59">
        <v>0</v>
      </c>
      <c r="T8" s="59">
        <v>0</v>
      </c>
      <c r="U8" s="59">
        <v>0</v>
      </c>
      <c r="V8" s="59">
        <v>67754425</v>
      </c>
      <c r="W8" s="59"/>
      <c r="X8" s="59">
        <v>67754425</v>
      </c>
      <c r="Y8" s="60">
        <v>0</v>
      </c>
      <c r="Z8" s="61">
        <v>119798573</v>
      </c>
    </row>
    <row r="9" spans="1:26" ht="13.5">
      <c r="A9" s="57" t="s">
        <v>35</v>
      </c>
      <c r="B9" s="18">
        <v>67501530</v>
      </c>
      <c r="C9" s="18">
        <v>0</v>
      </c>
      <c r="D9" s="58">
        <v>62735683</v>
      </c>
      <c r="E9" s="59">
        <v>71212340</v>
      </c>
      <c r="F9" s="59">
        <v>8125976</v>
      </c>
      <c r="G9" s="59">
        <v>8589349</v>
      </c>
      <c r="H9" s="59">
        <v>8685048</v>
      </c>
      <c r="I9" s="59">
        <v>25400373</v>
      </c>
      <c r="J9" s="59">
        <v>8134193</v>
      </c>
      <c r="K9" s="59">
        <v>8196594</v>
      </c>
      <c r="L9" s="59">
        <v>8301354</v>
      </c>
      <c r="M9" s="59">
        <v>24632141</v>
      </c>
      <c r="N9" s="59">
        <v>8855943</v>
      </c>
      <c r="O9" s="59">
        <v>3085878</v>
      </c>
      <c r="P9" s="59">
        <v>3132737</v>
      </c>
      <c r="Q9" s="59">
        <v>15074558</v>
      </c>
      <c r="R9" s="59">
        <v>0</v>
      </c>
      <c r="S9" s="59">
        <v>0</v>
      </c>
      <c r="T9" s="59">
        <v>0</v>
      </c>
      <c r="U9" s="59">
        <v>0</v>
      </c>
      <c r="V9" s="59">
        <v>65107072</v>
      </c>
      <c r="W9" s="59"/>
      <c r="X9" s="59">
        <v>65107072</v>
      </c>
      <c r="Y9" s="60">
        <v>0</v>
      </c>
      <c r="Z9" s="61">
        <v>71212340</v>
      </c>
    </row>
    <row r="10" spans="1:26" ht="25.5">
      <c r="A10" s="62" t="s">
        <v>86</v>
      </c>
      <c r="B10" s="63">
        <f>SUM(B5:B9)</f>
        <v>710285792</v>
      </c>
      <c r="C10" s="63">
        <f>SUM(C5:C9)</f>
        <v>0</v>
      </c>
      <c r="D10" s="64">
        <f aca="true" t="shared" si="0" ref="D10:Z10">SUM(D5:D9)</f>
        <v>743673576</v>
      </c>
      <c r="E10" s="65">
        <f t="shared" si="0"/>
        <v>750523928</v>
      </c>
      <c r="F10" s="65">
        <f t="shared" si="0"/>
        <v>48715450</v>
      </c>
      <c r="G10" s="65">
        <f t="shared" si="0"/>
        <v>50284217</v>
      </c>
      <c r="H10" s="65">
        <f t="shared" si="0"/>
        <v>52681445</v>
      </c>
      <c r="I10" s="65">
        <f t="shared" si="0"/>
        <v>151681112</v>
      </c>
      <c r="J10" s="65">
        <f t="shared" si="0"/>
        <v>46332853</v>
      </c>
      <c r="K10" s="65">
        <f t="shared" si="0"/>
        <v>44718589</v>
      </c>
      <c r="L10" s="65">
        <f t="shared" si="0"/>
        <v>82135081</v>
      </c>
      <c r="M10" s="65">
        <f t="shared" si="0"/>
        <v>173186523</v>
      </c>
      <c r="N10" s="65">
        <f t="shared" si="0"/>
        <v>49176188</v>
      </c>
      <c r="O10" s="65">
        <f t="shared" si="0"/>
        <v>45965058</v>
      </c>
      <c r="P10" s="65">
        <f t="shared" si="0"/>
        <v>72077082</v>
      </c>
      <c r="Q10" s="65">
        <f t="shared" si="0"/>
        <v>167218328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492085963</v>
      </c>
      <c r="W10" s="65">
        <f t="shared" si="0"/>
        <v>0</v>
      </c>
      <c r="X10" s="65">
        <f t="shared" si="0"/>
        <v>492085963</v>
      </c>
      <c r="Y10" s="66">
        <f>+IF(W10&lt;&gt;0,(X10/W10)*100,0)</f>
        <v>0</v>
      </c>
      <c r="Z10" s="67">
        <f t="shared" si="0"/>
        <v>750523928</v>
      </c>
    </row>
    <row r="11" spans="1:26" ht="13.5">
      <c r="A11" s="57" t="s">
        <v>36</v>
      </c>
      <c r="B11" s="18">
        <v>157124522</v>
      </c>
      <c r="C11" s="18">
        <v>0</v>
      </c>
      <c r="D11" s="58">
        <v>160142932</v>
      </c>
      <c r="E11" s="59">
        <v>173744089</v>
      </c>
      <c r="F11" s="59">
        <v>12507218</v>
      </c>
      <c r="G11" s="59">
        <v>12956981</v>
      </c>
      <c r="H11" s="59">
        <v>13140156</v>
      </c>
      <c r="I11" s="59">
        <v>38604355</v>
      </c>
      <c r="J11" s="59">
        <v>13314245</v>
      </c>
      <c r="K11" s="59">
        <v>13291716</v>
      </c>
      <c r="L11" s="59">
        <v>17411920</v>
      </c>
      <c r="M11" s="59">
        <v>44017881</v>
      </c>
      <c r="N11" s="59">
        <v>14271066</v>
      </c>
      <c r="O11" s="59">
        <v>13754157</v>
      </c>
      <c r="P11" s="59">
        <v>13451624</v>
      </c>
      <c r="Q11" s="59">
        <v>41476847</v>
      </c>
      <c r="R11" s="59">
        <v>0</v>
      </c>
      <c r="S11" s="59">
        <v>0</v>
      </c>
      <c r="T11" s="59">
        <v>0</v>
      </c>
      <c r="U11" s="59">
        <v>0</v>
      </c>
      <c r="V11" s="59">
        <v>124099083</v>
      </c>
      <c r="W11" s="59"/>
      <c r="X11" s="59">
        <v>124099083</v>
      </c>
      <c r="Y11" s="60">
        <v>0</v>
      </c>
      <c r="Z11" s="61">
        <v>173744089</v>
      </c>
    </row>
    <row r="12" spans="1:26" ht="13.5">
      <c r="A12" s="57" t="s">
        <v>37</v>
      </c>
      <c r="B12" s="18">
        <v>10023891</v>
      </c>
      <c r="C12" s="18">
        <v>0</v>
      </c>
      <c r="D12" s="58">
        <v>10169644</v>
      </c>
      <c r="E12" s="59">
        <v>10690554</v>
      </c>
      <c r="F12" s="59">
        <v>768493</v>
      </c>
      <c r="G12" s="59">
        <v>768493</v>
      </c>
      <c r="H12" s="59">
        <v>768493</v>
      </c>
      <c r="I12" s="59">
        <v>2305479</v>
      </c>
      <c r="J12" s="59">
        <v>768493</v>
      </c>
      <c r="K12" s="59">
        <v>768493</v>
      </c>
      <c r="L12" s="59">
        <v>768493</v>
      </c>
      <c r="M12" s="59">
        <v>2305479</v>
      </c>
      <c r="N12" s="59">
        <v>729090</v>
      </c>
      <c r="O12" s="59">
        <v>1330821</v>
      </c>
      <c r="P12" s="59">
        <v>846106</v>
      </c>
      <c r="Q12" s="59">
        <v>2906017</v>
      </c>
      <c r="R12" s="59">
        <v>0</v>
      </c>
      <c r="S12" s="59">
        <v>0</v>
      </c>
      <c r="T12" s="59">
        <v>0</v>
      </c>
      <c r="U12" s="59">
        <v>0</v>
      </c>
      <c r="V12" s="59">
        <v>7516975</v>
      </c>
      <c r="W12" s="59"/>
      <c r="X12" s="59">
        <v>7516975</v>
      </c>
      <c r="Y12" s="60">
        <v>0</v>
      </c>
      <c r="Z12" s="61">
        <v>10690554</v>
      </c>
    </row>
    <row r="13" spans="1:26" ht="13.5">
      <c r="A13" s="57" t="s">
        <v>87</v>
      </c>
      <c r="B13" s="18">
        <v>36535436</v>
      </c>
      <c r="C13" s="18">
        <v>0</v>
      </c>
      <c r="D13" s="58">
        <v>41742207</v>
      </c>
      <c r="E13" s="59">
        <v>41742207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41742207</v>
      </c>
    </row>
    <row r="14" spans="1:26" ht="13.5">
      <c r="A14" s="57" t="s">
        <v>38</v>
      </c>
      <c r="B14" s="18">
        <v>11261531</v>
      </c>
      <c r="C14" s="18">
        <v>0</v>
      </c>
      <c r="D14" s="58">
        <v>10052633</v>
      </c>
      <c r="E14" s="59">
        <v>10049264</v>
      </c>
      <c r="F14" s="59">
        <v>0</v>
      </c>
      <c r="G14" s="59">
        <v>1340816</v>
      </c>
      <c r="H14" s="59">
        <v>0</v>
      </c>
      <c r="I14" s="59">
        <v>1340816</v>
      </c>
      <c r="J14" s="59">
        <v>451797</v>
      </c>
      <c r="K14" s="59">
        <v>437222</v>
      </c>
      <c r="L14" s="59">
        <v>0</v>
      </c>
      <c r="M14" s="59">
        <v>889019</v>
      </c>
      <c r="N14" s="59">
        <v>909800</v>
      </c>
      <c r="O14" s="59">
        <v>395734</v>
      </c>
      <c r="P14" s="59">
        <v>438133</v>
      </c>
      <c r="Q14" s="59">
        <v>1743667</v>
      </c>
      <c r="R14" s="59">
        <v>0</v>
      </c>
      <c r="S14" s="59">
        <v>0</v>
      </c>
      <c r="T14" s="59">
        <v>0</v>
      </c>
      <c r="U14" s="59">
        <v>0</v>
      </c>
      <c r="V14" s="59">
        <v>3973502</v>
      </c>
      <c r="W14" s="59"/>
      <c r="X14" s="59">
        <v>3973502</v>
      </c>
      <c r="Y14" s="60">
        <v>0</v>
      </c>
      <c r="Z14" s="61">
        <v>10049264</v>
      </c>
    </row>
    <row r="15" spans="1:26" ht="13.5">
      <c r="A15" s="57" t="s">
        <v>39</v>
      </c>
      <c r="B15" s="18">
        <v>296516658</v>
      </c>
      <c r="C15" s="18">
        <v>0</v>
      </c>
      <c r="D15" s="58">
        <v>308469619</v>
      </c>
      <c r="E15" s="59">
        <v>289653076</v>
      </c>
      <c r="F15" s="59">
        <v>1191372</v>
      </c>
      <c r="G15" s="59">
        <v>33002812</v>
      </c>
      <c r="H15" s="59">
        <v>47864800</v>
      </c>
      <c r="I15" s="59">
        <v>82058984</v>
      </c>
      <c r="J15" s="59">
        <v>7811821</v>
      </c>
      <c r="K15" s="59">
        <v>39133572</v>
      </c>
      <c r="L15" s="59">
        <v>2051868</v>
      </c>
      <c r="M15" s="59">
        <v>48997261</v>
      </c>
      <c r="N15" s="59">
        <v>33530494</v>
      </c>
      <c r="O15" s="59">
        <v>7308332</v>
      </c>
      <c r="P15" s="59">
        <v>19662622</v>
      </c>
      <c r="Q15" s="59">
        <v>60501448</v>
      </c>
      <c r="R15" s="59">
        <v>0</v>
      </c>
      <c r="S15" s="59">
        <v>0</v>
      </c>
      <c r="T15" s="59">
        <v>0</v>
      </c>
      <c r="U15" s="59">
        <v>0</v>
      </c>
      <c r="V15" s="59">
        <v>191557693</v>
      </c>
      <c r="W15" s="59"/>
      <c r="X15" s="59">
        <v>191557693</v>
      </c>
      <c r="Y15" s="60">
        <v>0</v>
      </c>
      <c r="Z15" s="61">
        <v>289653076</v>
      </c>
    </row>
    <row r="16" spans="1:26" ht="13.5">
      <c r="A16" s="68" t="s">
        <v>40</v>
      </c>
      <c r="B16" s="18">
        <v>4969885</v>
      </c>
      <c r="C16" s="18">
        <v>0</v>
      </c>
      <c r="D16" s="58">
        <v>187039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225402689</v>
      </c>
      <c r="C17" s="18">
        <v>0</v>
      </c>
      <c r="D17" s="58">
        <v>200222431</v>
      </c>
      <c r="E17" s="59">
        <v>210174017</v>
      </c>
      <c r="F17" s="59">
        <v>2998873</v>
      </c>
      <c r="G17" s="59">
        <v>7554436</v>
      </c>
      <c r="H17" s="59">
        <v>63417951</v>
      </c>
      <c r="I17" s="59">
        <v>73971260</v>
      </c>
      <c r="J17" s="59">
        <v>7464481</v>
      </c>
      <c r="K17" s="59">
        <v>7635624</v>
      </c>
      <c r="L17" s="59">
        <v>21405775</v>
      </c>
      <c r="M17" s="59">
        <v>36505880</v>
      </c>
      <c r="N17" s="59">
        <v>5606373</v>
      </c>
      <c r="O17" s="59">
        <v>8074422</v>
      </c>
      <c r="P17" s="59">
        <v>7402017</v>
      </c>
      <c r="Q17" s="59">
        <v>21082812</v>
      </c>
      <c r="R17" s="59">
        <v>0</v>
      </c>
      <c r="S17" s="59">
        <v>0</v>
      </c>
      <c r="T17" s="59">
        <v>0</v>
      </c>
      <c r="U17" s="59">
        <v>0</v>
      </c>
      <c r="V17" s="59">
        <v>131559952</v>
      </c>
      <c r="W17" s="59"/>
      <c r="X17" s="59">
        <v>131559952</v>
      </c>
      <c r="Y17" s="60">
        <v>0</v>
      </c>
      <c r="Z17" s="61">
        <v>210174017</v>
      </c>
    </row>
    <row r="18" spans="1:26" ht="13.5">
      <c r="A18" s="69" t="s">
        <v>42</v>
      </c>
      <c r="B18" s="70">
        <f>SUM(B11:B17)</f>
        <v>741834612</v>
      </c>
      <c r="C18" s="70">
        <f>SUM(C11:C17)</f>
        <v>0</v>
      </c>
      <c r="D18" s="71">
        <f aca="true" t="shared" si="1" ref="D18:Z18">SUM(D11:D17)</f>
        <v>730986505</v>
      </c>
      <c r="E18" s="72">
        <f t="shared" si="1"/>
        <v>736053207</v>
      </c>
      <c r="F18" s="72">
        <f t="shared" si="1"/>
        <v>17465956</v>
      </c>
      <c r="G18" s="72">
        <f t="shared" si="1"/>
        <v>55623538</v>
      </c>
      <c r="H18" s="72">
        <f t="shared" si="1"/>
        <v>125191400</v>
      </c>
      <c r="I18" s="72">
        <f t="shared" si="1"/>
        <v>198280894</v>
      </c>
      <c r="J18" s="72">
        <f t="shared" si="1"/>
        <v>29810837</v>
      </c>
      <c r="K18" s="72">
        <f t="shared" si="1"/>
        <v>61266627</v>
      </c>
      <c r="L18" s="72">
        <f t="shared" si="1"/>
        <v>41638056</v>
      </c>
      <c r="M18" s="72">
        <f t="shared" si="1"/>
        <v>132715520</v>
      </c>
      <c r="N18" s="72">
        <f t="shared" si="1"/>
        <v>55046823</v>
      </c>
      <c r="O18" s="72">
        <f t="shared" si="1"/>
        <v>30863466</v>
      </c>
      <c r="P18" s="72">
        <f t="shared" si="1"/>
        <v>41800502</v>
      </c>
      <c r="Q18" s="72">
        <f t="shared" si="1"/>
        <v>127710791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458707205</v>
      </c>
      <c r="W18" s="72">
        <f t="shared" si="1"/>
        <v>0</v>
      </c>
      <c r="X18" s="72">
        <f t="shared" si="1"/>
        <v>458707205</v>
      </c>
      <c r="Y18" s="66">
        <f>+IF(W18&lt;&gt;0,(X18/W18)*100,0)</f>
        <v>0</v>
      </c>
      <c r="Z18" s="73">
        <f t="shared" si="1"/>
        <v>736053207</v>
      </c>
    </row>
    <row r="19" spans="1:26" ht="13.5">
      <c r="A19" s="69" t="s">
        <v>43</v>
      </c>
      <c r="B19" s="74">
        <f>+B10-B18</f>
        <v>-31548820</v>
      </c>
      <c r="C19" s="74">
        <f>+C10-C18</f>
        <v>0</v>
      </c>
      <c r="D19" s="75">
        <f aca="true" t="shared" si="2" ref="D19:Z19">+D10-D18</f>
        <v>12687071</v>
      </c>
      <c r="E19" s="76">
        <f t="shared" si="2"/>
        <v>14470721</v>
      </c>
      <c r="F19" s="76">
        <f t="shared" si="2"/>
        <v>31249494</v>
      </c>
      <c r="G19" s="76">
        <f t="shared" si="2"/>
        <v>-5339321</v>
      </c>
      <c r="H19" s="76">
        <f t="shared" si="2"/>
        <v>-72509955</v>
      </c>
      <c r="I19" s="76">
        <f t="shared" si="2"/>
        <v>-46599782</v>
      </c>
      <c r="J19" s="76">
        <f t="shared" si="2"/>
        <v>16522016</v>
      </c>
      <c r="K19" s="76">
        <f t="shared" si="2"/>
        <v>-16548038</v>
      </c>
      <c r="L19" s="76">
        <f t="shared" si="2"/>
        <v>40497025</v>
      </c>
      <c r="M19" s="76">
        <f t="shared" si="2"/>
        <v>40471003</v>
      </c>
      <c r="N19" s="76">
        <f t="shared" si="2"/>
        <v>-5870635</v>
      </c>
      <c r="O19" s="76">
        <f t="shared" si="2"/>
        <v>15101592</v>
      </c>
      <c r="P19" s="76">
        <f t="shared" si="2"/>
        <v>30276580</v>
      </c>
      <c r="Q19" s="76">
        <f t="shared" si="2"/>
        <v>39507537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33378758</v>
      </c>
      <c r="W19" s="76">
        <f>IF(E10=E18,0,W10-W18)</f>
        <v>0</v>
      </c>
      <c r="X19" s="76">
        <f t="shared" si="2"/>
        <v>33378758</v>
      </c>
      <c r="Y19" s="77">
        <f>+IF(W19&lt;&gt;0,(X19/W19)*100,0)</f>
        <v>0</v>
      </c>
      <c r="Z19" s="78">
        <f t="shared" si="2"/>
        <v>14470721</v>
      </c>
    </row>
    <row r="20" spans="1:26" ht="13.5">
      <c r="A20" s="57" t="s">
        <v>44</v>
      </c>
      <c r="B20" s="18">
        <v>40266629</v>
      </c>
      <c r="C20" s="18">
        <v>0</v>
      </c>
      <c r="D20" s="58">
        <v>82965000</v>
      </c>
      <c r="E20" s="59">
        <v>81995000</v>
      </c>
      <c r="F20" s="59">
        <v>44147828</v>
      </c>
      <c r="G20" s="59">
        <v>0</v>
      </c>
      <c r="H20" s="59">
        <v>0</v>
      </c>
      <c r="I20" s="59">
        <v>44147828</v>
      </c>
      <c r="J20" s="59">
        <v>0</v>
      </c>
      <c r="K20" s="59">
        <v>11376419</v>
      </c>
      <c r="L20" s="59">
        <v>0</v>
      </c>
      <c r="M20" s="59">
        <v>11376419</v>
      </c>
      <c r="N20" s="59">
        <v>9288174</v>
      </c>
      <c r="O20" s="59">
        <v>0</v>
      </c>
      <c r="P20" s="59">
        <v>2759142</v>
      </c>
      <c r="Q20" s="59">
        <v>12047316</v>
      </c>
      <c r="R20" s="59">
        <v>0</v>
      </c>
      <c r="S20" s="59">
        <v>0</v>
      </c>
      <c r="T20" s="59">
        <v>0</v>
      </c>
      <c r="U20" s="59">
        <v>0</v>
      </c>
      <c r="V20" s="59">
        <v>67571563</v>
      </c>
      <c r="W20" s="59"/>
      <c r="X20" s="59">
        <v>67571563</v>
      </c>
      <c r="Y20" s="60">
        <v>0</v>
      </c>
      <c r="Z20" s="61">
        <v>81995000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8717809</v>
      </c>
      <c r="C22" s="85">
        <f>SUM(C19:C21)</f>
        <v>0</v>
      </c>
      <c r="D22" s="86">
        <f aca="true" t="shared" si="3" ref="D22:Z22">SUM(D19:D21)</f>
        <v>95652071</v>
      </c>
      <c r="E22" s="87">
        <f t="shared" si="3"/>
        <v>96465721</v>
      </c>
      <c r="F22" s="87">
        <f t="shared" si="3"/>
        <v>75397322</v>
      </c>
      <c r="G22" s="87">
        <f t="shared" si="3"/>
        <v>-5339321</v>
      </c>
      <c r="H22" s="87">
        <f t="shared" si="3"/>
        <v>-72509955</v>
      </c>
      <c r="I22" s="87">
        <f t="shared" si="3"/>
        <v>-2451954</v>
      </c>
      <c r="J22" s="87">
        <f t="shared" si="3"/>
        <v>16522016</v>
      </c>
      <c r="K22" s="87">
        <f t="shared" si="3"/>
        <v>-5171619</v>
      </c>
      <c r="L22" s="87">
        <f t="shared" si="3"/>
        <v>40497025</v>
      </c>
      <c r="M22" s="87">
        <f t="shared" si="3"/>
        <v>51847422</v>
      </c>
      <c r="N22" s="87">
        <f t="shared" si="3"/>
        <v>3417539</v>
      </c>
      <c r="O22" s="87">
        <f t="shared" si="3"/>
        <v>15101592</v>
      </c>
      <c r="P22" s="87">
        <f t="shared" si="3"/>
        <v>33035722</v>
      </c>
      <c r="Q22" s="87">
        <f t="shared" si="3"/>
        <v>51554853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100950321</v>
      </c>
      <c r="W22" s="87">
        <f t="shared" si="3"/>
        <v>0</v>
      </c>
      <c r="X22" s="87">
        <f t="shared" si="3"/>
        <v>100950321</v>
      </c>
      <c r="Y22" s="88">
        <f>+IF(W22&lt;&gt;0,(X22/W22)*100,0)</f>
        <v>0</v>
      </c>
      <c r="Z22" s="89">
        <f t="shared" si="3"/>
        <v>96465721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8717809</v>
      </c>
      <c r="C24" s="74">
        <f>SUM(C22:C23)</f>
        <v>0</v>
      </c>
      <c r="D24" s="75">
        <f aca="true" t="shared" si="4" ref="D24:Z24">SUM(D22:D23)</f>
        <v>95652071</v>
      </c>
      <c r="E24" s="76">
        <f t="shared" si="4"/>
        <v>96465721</v>
      </c>
      <c r="F24" s="76">
        <f t="shared" si="4"/>
        <v>75397322</v>
      </c>
      <c r="G24" s="76">
        <f t="shared" si="4"/>
        <v>-5339321</v>
      </c>
      <c r="H24" s="76">
        <f t="shared" si="4"/>
        <v>-72509955</v>
      </c>
      <c r="I24" s="76">
        <f t="shared" si="4"/>
        <v>-2451954</v>
      </c>
      <c r="J24" s="76">
        <f t="shared" si="4"/>
        <v>16522016</v>
      </c>
      <c r="K24" s="76">
        <f t="shared" si="4"/>
        <v>-5171619</v>
      </c>
      <c r="L24" s="76">
        <f t="shared" si="4"/>
        <v>40497025</v>
      </c>
      <c r="M24" s="76">
        <f t="shared" si="4"/>
        <v>51847422</v>
      </c>
      <c r="N24" s="76">
        <f t="shared" si="4"/>
        <v>3417539</v>
      </c>
      <c r="O24" s="76">
        <f t="shared" si="4"/>
        <v>15101592</v>
      </c>
      <c r="P24" s="76">
        <f t="shared" si="4"/>
        <v>33035722</v>
      </c>
      <c r="Q24" s="76">
        <f t="shared" si="4"/>
        <v>51554853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100950321</v>
      </c>
      <c r="W24" s="76">
        <f t="shared" si="4"/>
        <v>0</v>
      </c>
      <c r="X24" s="76">
        <f t="shared" si="4"/>
        <v>100950321</v>
      </c>
      <c r="Y24" s="77">
        <f>+IF(W24&lt;&gt;0,(X24/W24)*100,0)</f>
        <v>0</v>
      </c>
      <c r="Z24" s="78">
        <f t="shared" si="4"/>
        <v>96465721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34574663</v>
      </c>
      <c r="C27" s="21">
        <v>0</v>
      </c>
      <c r="D27" s="98">
        <v>95562925</v>
      </c>
      <c r="E27" s="99">
        <v>96422925</v>
      </c>
      <c r="F27" s="99">
        <v>0</v>
      </c>
      <c r="G27" s="99">
        <v>3852163</v>
      </c>
      <c r="H27" s="99">
        <v>1786441</v>
      </c>
      <c r="I27" s="99">
        <v>5638604</v>
      </c>
      <c r="J27" s="99">
        <v>3193497</v>
      </c>
      <c r="K27" s="99">
        <v>1206664</v>
      </c>
      <c r="L27" s="99">
        <v>6609710</v>
      </c>
      <c r="M27" s="99">
        <v>11009871</v>
      </c>
      <c r="N27" s="99">
        <v>2199304</v>
      </c>
      <c r="O27" s="99">
        <v>4424419</v>
      </c>
      <c r="P27" s="99">
        <v>7678398</v>
      </c>
      <c r="Q27" s="99">
        <v>14302121</v>
      </c>
      <c r="R27" s="99">
        <v>0</v>
      </c>
      <c r="S27" s="99">
        <v>0</v>
      </c>
      <c r="T27" s="99">
        <v>0</v>
      </c>
      <c r="U27" s="99">
        <v>0</v>
      </c>
      <c r="V27" s="99">
        <v>30950596</v>
      </c>
      <c r="W27" s="99">
        <v>72317194</v>
      </c>
      <c r="X27" s="99">
        <v>-41366598</v>
      </c>
      <c r="Y27" s="100">
        <v>-57.2</v>
      </c>
      <c r="Z27" s="101">
        <v>96422925</v>
      </c>
    </row>
    <row r="28" spans="1:26" ht="13.5">
      <c r="A28" s="102" t="s">
        <v>44</v>
      </c>
      <c r="B28" s="18">
        <v>31325942</v>
      </c>
      <c r="C28" s="18">
        <v>0</v>
      </c>
      <c r="D28" s="58">
        <v>78685000</v>
      </c>
      <c r="E28" s="59">
        <v>78315000</v>
      </c>
      <c r="F28" s="59">
        <v>0</v>
      </c>
      <c r="G28" s="59">
        <v>3790119</v>
      </c>
      <c r="H28" s="59">
        <v>1768648</v>
      </c>
      <c r="I28" s="59">
        <v>5558767</v>
      </c>
      <c r="J28" s="59">
        <v>3063241</v>
      </c>
      <c r="K28" s="59">
        <v>976186</v>
      </c>
      <c r="L28" s="59">
        <v>6609710</v>
      </c>
      <c r="M28" s="59">
        <v>10649137</v>
      </c>
      <c r="N28" s="59">
        <v>2108089</v>
      </c>
      <c r="O28" s="59">
        <v>4245767</v>
      </c>
      <c r="P28" s="59">
        <v>7674466</v>
      </c>
      <c r="Q28" s="59">
        <v>14028322</v>
      </c>
      <c r="R28" s="59">
        <v>0</v>
      </c>
      <c r="S28" s="59">
        <v>0</v>
      </c>
      <c r="T28" s="59">
        <v>0</v>
      </c>
      <c r="U28" s="59">
        <v>0</v>
      </c>
      <c r="V28" s="59">
        <v>30236226</v>
      </c>
      <c r="W28" s="59">
        <v>58736250</v>
      </c>
      <c r="X28" s="59">
        <v>-28500024</v>
      </c>
      <c r="Y28" s="60">
        <v>-48.52</v>
      </c>
      <c r="Z28" s="61">
        <v>78315000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3248721</v>
      </c>
      <c r="C31" s="18">
        <v>0</v>
      </c>
      <c r="D31" s="58">
        <v>16877925</v>
      </c>
      <c r="E31" s="59">
        <v>18107925</v>
      </c>
      <c r="F31" s="59">
        <v>0</v>
      </c>
      <c r="G31" s="59">
        <v>62044</v>
      </c>
      <c r="H31" s="59">
        <v>17793</v>
      </c>
      <c r="I31" s="59">
        <v>79837</v>
      </c>
      <c r="J31" s="59">
        <v>130256</v>
      </c>
      <c r="K31" s="59">
        <v>230478</v>
      </c>
      <c r="L31" s="59">
        <v>0</v>
      </c>
      <c r="M31" s="59">
        <v>360734</v>
      </c>
      <c r="N31" s="59">
        <v>91215</v>
      </c>
      <c r="O31" s="59">
        <v>178652</v>
      </c>
      <c r="P31" s="59">
        <v>3932</v>
      </c>
      <c r="Q31" s="59">
        <v>273799</v>
      </c>
      <c r="R31" s="59">
        <v>0</v>
      </c>
      <c r="S31" s="59">
        <v>0</v>
      </c>
      <c r="T31" s="59">
        <v>0</v>
      </c>
      <c r="U31" s="59">
        <v>0</v>
      </c>
      <c r="V31" s="59">
        <v>714370</v>
      </c>
      <c r="W31" s="59">
        <v>13580944</v>
      </c>
      <c r="X31" s="59">
        <v>-12866574</v>
      </c>
      <c r="Y31" s="60">
        <v>-94.74</v>
      </c>
      <c r="Z31" s="61">
        <v>18107925</v>
      </c>
    </row>
    <row r="32" spans="1:26" ht="13.5">
      <c r="A32" s="69" t="s">
        <v>50</v>
      </c>
      <c r="B32" s="21">
        <f>SUM(B28:B31)</f>
        <v>34574663</v>
      </c>
      <c r="C32" s="21">
        <f>SUM(C28:C31)</f>
        <v>0</v>
      </c>
      <c r="D32" s="98">
        <f aca="true" t="shared" si="5" ref="D32:Z32">SUM(D28:D31)</f>
        <v>95562925</v>
      </c>
      <c r="E32" s="99">
        <f t="shared" si="5"/>
        <v>96422925</v>
      </c>
      <c r="F32" s="99">
        <f t="shared" si="5"/>
        <v>0</v>
      </c>
      <c r="G32" s="99">
        <f t="shared" si="5"/>
        <v>3852163</v>
      </c>
      <c r="H32" s="99">
        <f t="shared" si="5"/>
        <v>1786441</v>
      </c>
      <c r="I32" s="99">
        <f t="shared" si="5"/>
        <v>5638604</v>
      </c>
      <c r="J32" s="99">
        <f t="shared" si="5"/>
        <v>3193497</v>
      </c>
      <c r="K32" s="99">
        <f t="shared" si="5"/>
        <v>1206664</v>
      </c>
      <c r="L32" s="99">
        <f t="shared" si="5"/>
        <v>6609710</v>
      </c>
      <c r="M32" s="99">
        <f t="shared" si="5"/>
        <v>11009871</v>
      </c>
      <c r="N32" s="99">
        <f t="shared" si="5"/>
        <v>2199304</v>
      </c>
      <c r="O32" s="99">
        <f t="shared" si="5"/>
        <v>4424419</v>
      </c>
      <c r="P32" s="99">
        <f t="shared" si="5"/>
        <v>7678398</v>
      </c>
      <c r="Q32" s="99">
        <f t="shared" si="5"/>
        <v>14302121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30950596</v>
      </c>
      <c r="W32" s="99">
        <f t="shared" si="5"/>
        <v>72317194</v>
      </c>
      <c r="X32" s="99">
        <f t="shared" si="5"/>
        <v>-41366598</v>
      </c>
      <c r="Y32" s="100">
        <f>+IF(W32&lt;&gt;0,(X32/W32)*100,0)</f>
        <v>-57.201608237178</v>
      </c>
      <c r="Z32" s="101">
        <f t="shared" si="5"/>
        <v>96422925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135073329</v>
      </c>
      <c r="C35" s="18">
        <v>0</v>
      </c>
      <c r="D35" s="58">
        <v>159185923</v>
      </c>
      <c r="E35" s="59">
        <v>158547287</v>
      </c>
      <c r="F35" s="59">
        <v>64353288</v>
      </c>
      <c r="G35" s="59">
        <v>63191025</v>
      </c>
      <c r="H35" s="59">
        <v>22153984</v>
      </c>
      <c r="I35" s="59">
        <v>22153984</v>
      </c>
      <c r="J35" s="59">
        <v>30168631</v>
      </c>
      <c r="K35" s="59">
        <v>41380609</v>
      </c>
      <c r="L35" s="59">
        <v>59592310</v>
      </c>
      <c r="M35" s="59">
        <v>59592310</v>
      </c>
      <c r="N35" s="59">
        <v>80350338</v>
      </c>
      <c r="O35" s="59">
        <v>82876065</v>
      </c>
      <c r="P35" s="59">
        <v>118677189</v>
      </c>
      <c r="Q35" s="59">
        <v>118677189</v>
      </c>
      <c r="R35" s="59">
        <v>0</v>
      </c>
      <c r="S35" s="59">
        <v>0</v>
      </c>
      <c r="T35" s="59">
        <v>0</v>
      </c>
      <c r="U35" s="59">
        <v>0</v>
      </c>
      <c r="V35" s="59">
        <v>118677189</v>
      </c>
      <c r="W35" s="59">
        <v>118910465</v>
      </c>
      <c r="X35" s="59">
        <v>-233276</v>
      </c>
      <c r="Y35" s="60">
        <v>-0.2</v>
      </c>
      <c r="Z35" s="61">
        <v>158547287</v>
      </c>
    </row>
    <row r="36" spans="1:26" ht="13.5">
      <c r="A36" s="57" t="s">
        <v>53</v>
      </c>
      <c r="B36" s="18">
        <v>817188771</v>
      </c>
      <c r="C36" s="18">
        <v>0</v>
      </c>
      <c r="D36" s="58">
        <v>876583326</v>
      </c>
      <c r="E36" s="59">
        <v>872579326</v>
      </c>
      <c r="F36" s="59">
        <v>0</v>
      </c>
      <c r="G36" s="59">
        <v>3852163</v>
      </c>
      <c r="H36" s="59">
        <v>5638604</v>
      </c>
      <c r="I36" s="59">
        <v>5638604</v>
      </c>
      <c r="J36" s="59">
        <v>8832101</v>
      </c>
      <c r="K36" s="59">
        <v>10038765</v>
      </c>
      <c r="L36" s="59">
        <v>16648475</v>
      </c>
      <c r="M36" s="59">
        <v>16648475</v>
      </c>
      <c r="N36" s="59">
        <v>18847779</v>
      </c>
      <c r="O36" s="59">
        <v>23272198</v>
      </c>
      <c r="P36" s="59">
        <v>30950594</v>
      </c>
      <c r="Q36" s="59">
        <v>30950594</v>
      </c>
      <c r="R36" s="59">
        <v>0</v>
      </c>
      <c r="S36" s="59">
        <v>0</v>
      </c>
      <c r="T36" s="59">
        <v>0</v>
      </c>
      <c r="U36" s="59">
        <v>0</v>
      </c>
      <c r="V36" s="59">
        <v>30950594</v>
      </c>
      <c r="W36" s="59">
        <v>654434495</v>
      </c>
      <c r="X36" s="59">
        <v>-623483901</v>
      </c>
      <c r="Y36" s="60">
        <v>-95.27</v>
      </c>
      <c r="Z36" s="61">
        <v>872579326</v>
      </c>
    </row>
    <row r="37" spans="1:26" ht="13.5">
      <c r="A37" s="57" t="s">
        <v>54</v>
      </c>
      <c r="B37" s="18">
        <v>165582348</v>
      </c>
      <c r="C37" s="18">
        <v>0</v>
      </c>
      <c r="D37" s="58">
        <v>220718652</v>
      </c>
      <c r="E37" s="59">
        <v>219253652</v>
      </c>
      <c r="F37" s="59">
        <v>-10572582</v>
      </c>
      <c r="G37" s="59">
        <v>-3080360</v>
      </c>
      <c r="H37" s="59">
        <v>30745106</v>
      </c>
      <c r="I37" s="59">
        <v>30745106</v>
      </c>
      <c r="J37" s="59">
        <v>25581644</v>
      </c>
      <c r="K37" s="59">
        <v>43197396</v>
      </c>
      <c r="L37" s="59">
        <v>32696838</v>
      </c>
      <c r="M37" s="59">
        <v>32696838</v>
      </c>
      <c r="N37" s="59">
        <v>51785879</v>
      </c>
      <c r="O37" s="59">
        <v>40496338</v>
      </c>
      <c r="P37" s="59">
        <v>50494519</v>
      </c>
      <c r="Q37" s="59">
        <v>50494519</v>
      </c>
      <c r="R37" s="59">
        <v>0</v>
      </c>
      <c r="S37" s="59">
        <v>0</v>
      </c>
      <c r="T37" s="59">
        <v>0</v>
      </c>
      <c r="U37" s="59">
        <v>0</v>
      </c>
      <c r="V37" s="59">
        <v>50494519</v>
      </c>
      <c r="W37" s="59">
        <v>164440239</v>
      </c>
      <c r="X37" s="59">
        <v>-113945720</v>
      </c>
      <c r="Y37" s="60">
        <v>-69.29</v>
      </c>
      <c r="Z37" s="61">
        <v>219253652</v>
      </c>
    </row>
    <row r="38" spans="1:26" ht="13.5">
      <c r="A38" s="57" t="s">
        <v>55</v>
      </c>
      <c r="B38" s="18">
        <v>116254302</v>
      </c>
      <c r="C38" s="18">
        <v>0</v>
      </c>
      <c r="D38" s="58">
        <v>65255053</v>
      </c>
      <c r="E38" s="59">
        <v>65255053</v>
      </c>
      <c r="F38" s="59">
        <v>-148754</v>
      </c>
      <c r="G38" s="59">
        <v>1262473</v>
      </c>
      <c r="H38" s="59">
        <v>1117418</v>
      </c>
      <c r="I38" s="59">
        <v>1117418</v>
      </c>
      <c r="J38" s="59">
        <v>1424335</v>
      </c>
      <c r="K38" s="59">
        <v>1716678</v>
      </c>
      <c r="L38" s="59">
        <v>-3115812</v>
      </c>
      <c r="M38" s="59">
        <v>-3115812</v>
      </c>
      <c r="N38" s="59">
        <v>-2432642</v>
      </c>
      <c r="O38" s="59">
        <v>-2262687</v>
      </c>
      <c r="P38" s="59">
        <v>-1813318</v>
      </c>
      <c r="Q38" s="59">
        <v>-1813318</v>
      </c>
      <c r="R38" s="59">
        <v>0</v>
      </c>
      <c r="S38" s="59">
        <v>0</v>
      </c>
      <c r="T38" s="59">
        <v>0</v>
      </c>
      <c r="U38" s="59">
        <v>0</v>
      </c>
      <c r="V38" s="59">
        <v>-1813318</v>
      </c>
      <c r="W38" s="59">
        <v>48941290</v>
      </c>
      <c r="X38" s="59">
        <v>-50754608</v>
      </c>
      <c r="Y38" s="60">
        <v>-103.71</v>
      </c>
      <c r="Z38" s="61">
        <v>65255053</v>
      </c>
    </row>
    <row r="39" spans="1:26" ht="13.5">
      <c r="A39" s="57" t="s">
        <v>56</v>
      </c>
      <c r="B39" s="18">
        <v>670425450</v>
      </c>
      <c r="C39" s="18">
        <v>0</v>
      </c>
      <c r="D39" s="58">
        <v>749795544</v>
      </c>
      <c r="E39" s="59">
        <v>746617908</v>
      </c>
      <c r="F39" s="59">
        <v>75074624</v>
      </c>
      <c r="G39" s="59">
        <v>68861075</v>
      </c>
      <c r="H39" s="59">
        <v>-4069936</v>
      </c>
      <c r="I39" s="59">
        <v>-4069936</v>
      </c>
      <c r="J39" s="59">
        <v>11994753</v>
      </c>
      <c r="K39" s="59">
        <v>6505300</v>
      </c>
      <c r="L39" s="59">
        <v>46659759</v>
      </c>
      <c r="M39" s="59">
        <v>46659759</v>
      </c>
      <c r="N39" s="59">
        <v>49844880</v>
      </c>
      <c r="O39" s="59">
        <v>67914612</v>
      </c>
      <c r="P39" s="59">
        <v>100946582</v>
      </c>
      <c r="Q39" s="59">
        <v>100946582</v>
      </c>
      <c r="R39" s="59">
        <v>0</v>
      </c>
      <c r="S39" s="59">
        <v>0</v>
      </c>
      <c r="T39" s="59">
        <v>0</v>
      </c>
      <c r="U39" s="59">
        <v>0</v>
      </c>
      <c r="V39" s="59">
        <v>100946582</v>
      </c>
      <c r="W39" s="59">
        <v>559963431</v>
      </c>
      <c r="X39" s="59">
        <v>-459016849</v>
      </c>
      <c r="Y39" s="60">
        <v>-81.97</v>
      </c>
      <c r="Z39" s="61">
        <v>746617908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33963882</v>
      </c>
      <c r="C42" s="18">
        <v>0</v>
      </c>
      <c r="D42" s="58">
        <v>95193551</v>
      </c>
      <c r="E42" s="59">
        <v>98112518</v>
      </c>
      <c r="F42" s="59">
        <v>57952127</v>
      </c>
      <c r="G42" s="59">
        <v>-13131734</v>
      </c>
      <c r="H42" s="59">
        <v>-7507568</v>
      </c>
      <c r="I42" s="59">
        <v>37312825</v>
      </c>
      <c r="J42" s="59">
        <v>9157571</v>
      </c>
      <c r="K42" s="59">
        <v>3642427</v>
      </c>
      <c r="L42" s="59">
        <v>31957471</v>
      </c>
      <c r="M42" s="59">
        <v>44757469</v>
      </c>
      <c r="N42" s="59">
        <v>3466152</v>
      </c>
      <c r="O42" s="59">
        <v>-5872393</v>
      </c>
      <c r="P42" s="59">
        <v>31562342</v>
      </c>
      <c r="Q42" s="59">
        <v>29156101</v>
      </c>
      <c r="R42" s="59">
        <v>0</v>
      </c>
      <c r="S42" s="59">
        <v>0</v>
      </c>
      <c r="T42" s="59">
        <v>0</v>
      </c>
      <c r="U42" s="59">
        <v>0</v>
      </c>
      <c r="V42" s="59">
        <v>111226395</v>
      </c>
      <c r="W42" s="59">
        <v>94407996</v>
      </c>
      <c r="X42" s="59">
        <v>16818399</v>
      </c>
      <c r="Y42" s="60">
        <v>17.81</v>
      </c>
      <c r="Z42" s="61">
        <v>98112518</v>
      </c>
    </row>
    <row r="43" spans="1:26" ht="13.5">
      <c r="A43" s="57" t="s">
        <v>59</v>
      </c>
      <c r="B43" s="18">
        <v>-34574662</v>
      </c>
      <c r="C43" s="18">
        <v>0</v>
      </c>
      <c r="D43" s="58">
        <v>-95562925</v>
      </c>
      <c r="E43" s="59">
        <v>-96422923</v>
      </c>
      <c r="F43" s="59">
        <v>-7027077</v>
      </c>
      <c r="G43" s="59">
        <v>-380008</v>
      </c>
      <c r="H43" s="59">
        <v>-2149694</v>
      </c>
      <c r="I43" s="59">
        <v>-9556779</v>
      </c>
      <c r="J43" s="59">
        <v>-3081385</v>
      </c>
      <c r="K43" s="59">
        <v>-1009510</v>
      </c>
      <c r="L43" s="59">
        <v>-6936769</v>
      </c>
      <c r="M43" s="59">
        <v>-11027664</v>
      </c>
      <c r="N43" s="59">
        <v>-800452</v>
      </c>
      <c r="O43" s="59">
        <v>-6389329</v>
      </c>
      <c r="P43" s="59">
        <v>-7530795</v>
      </c>
      <c r="Q43" s="59">
        <v>-14720576</v>
      </c>
      <c r="R43" s="59">
        <v>0</v>
      </c>
      <c r="S43" s="59">
        <v>0</v>
      </c>
      <c r="T43" s="59">
        <v>0</v>
      </c>
      <c r="U43" s="59">
        <v>0</v>
      </c>
      <c r="V43" s="59">
        <v>-35305019</v>
      </c>
      <c r="W43" s="59">
        <v>-60518683</v>
      </c>
      <c r="X43" s="59">
        <v>25213664</v>
      </c>
      <c r="Y43" s="60">
        <v>-41.66</v>
      </c>
      <c r="Z43" s="61">
        <v>-96422923</v>
      </c>
    </row>
    <row r="44" spans="1:26" ht="13.5">
      <c r="A44" s="57" t="s">
        <v>60</v>
      </c>
      <c r="B44" s="18">
        <v>-3356578</v>
      </c>
      <c r="C44" s="18">
        <v>0</v>
      </c>
      <c r="D44" s="58">
        <v>-3371767</v>
      </c>
      <c r="E44" s="59">
        <v>-3371767</v>
      </c>
      <c r="F44" s="59">
        <v>-1798839</v>
      </c>
      <c r="G44" s="59">
        <v>25769</v>
      </c>
      <c r="H44" s="59">
        <v>-47096</v>
      </c>
      <c r="I44" s="59">
        <v>-1820166</v>
      </c>
      <c r="J44" s="59">
        <v>111320</v>
      </c>
      <c r="K44" s="59">
        <v>1461423</v>
      </c>
      <c r="L44" s="59">
        <v>-1748839</v>
      </c>
      <c r="M44" s="59">
        <v>-176096</v>
      </c>
      <c r="N44" s="59">
        <v>-7199</v>
      </c>
      <c r="O44" s="59">
        <v>1814420</v>
      </c>
      <c r="P44" s="59">
        <v>-76614</v>
      </c>
      <c r="Q44" s="59">
        <v>1730607</v>
      </c>
      <c r="R44" s="59">
        <v>0</v>
      </c>
      <c r="S44" s="59">
        <v>0</v>
      </c>
      <c r="T44" s="59">
        <v>0</v>
      </c>
      <c r="U44" s="59">
        <v>0</v>
      </c>
      <c r="V44" s="59">
        <v>-265655</v>
      </c>
      <c r="W44" s="59">
        <v>-1996262</v>
      </c>
      <c r="X44" s="59">
        <v>1730607</v>
      </c>
      <c r="Y44" s="60">
        <v>-86.69</v>
      </c>
      <c r="Z44" s="61">
        <v>-3371767</v>
      </c>
    </row>
    <row r="45" spans="1:26" ht="13.5">
      <c r="A45" s="69" t="s">
        <v>61</v>
      </c>
      <c r="B45" s="21">
        <v>11314960</v>
      </c>
      <c r="C45" s="21">
        <v>0</v>
      </c>
      <c r="D45" s="98">
        <v>9665789</v>
      </c>
      <c r="E45" s="99">
        <v>9027159</v>
      </c>
      <c r="F45" s="99">
        <v>49126211</v>
      </c>
      <c r="G45" s="99">
        <v>35640238</v>
      </c>
      <c r="H45" s="99">
        <v>25935880</v>
      </c>
      <c r="I45" s="99">
        <v>25935880</v>
      </c>
      <c r="J45" s="99">
        <v>32123386</v>
      </c>
      <c r="K45" s="99">
        <v>36217726</v>
      </c>
      <c r="L45" s="99">
        <v>59489589</v>
      </c>
      <c r="M45" s="99">
        <v>59489589</v>
      </c>
      <c r="N45" s="99">
        <v>62148090</v>
      </c>
      <c r="O45" s="99">
        <v>51700788</v>
      </c>
      <c r="P45" s="99">
        <v>75655721</v>
      </c>
      <c r="Q45" s="99">
        <v>75655721</v>
      </c>
      <c r="R45" s="99">
        <v>0</v>
      </c>
      <c r="S45" s="99">
        <v>0</v>
      </c>
      <c r="T45" s="99">
        <v>0</v>
      </c>
      <c r="U45" s="99">
        <v>0</v>
      </c>
      <c r="V45" s="99">
        <v>75655721</v>
      </c>
      <c r="W45" s="99">
        <v>42602382</v>
      </c>
      <c r="X45" s="99">
        <v>33053339</v>
      </c>
      <c r="Y45" s="100">
        <v>77.59</v>
      </c>
      <c r="Z45" s="101">
        <v>9027159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41699022</v>
      </c>
      <c r="C49" s="51">
        <v>0</v>
      </c>
      <c r="D49" s="128">
        <v>17970158</v>
      </c>
      <c r="E49" s="53">
        <v>15944145</v>
      </c>
      <c r="F49" s="53">
        <v>0</v>
      </c>
      <c r="G49" s="53">
        <v>0</v>
      </c>
      <c r="H49" s="53">
        <v>0</v>
      </c>
      <c r="I49" s="53">
        <v>14353996</v>
      </c>
      <c r="J49" s="53">
        <v>0</v>
      </c>
      <c r="K49" s="53">
        <v>0</v>
      </c>
      <c r="L49" s="53">
        <v>0</v>
      </c>
      <c r="M49" s="53">
        <v>13342251</v>
      </c>
      <c r="N49" s="53">
        <v>0</v>
      </c>
      <c r="O49" s="53">
        <v>0</v>
      </c>
      <c r="P49" s="53">
        <v>0</v>
      </c>
      <c r="Q49" s="53">
        <v>14021506</v>
      </c>
      <c r="R49" s="53">
        <v>0</v>
      </c>
      <c r="S49" s="53">
        <v>0</v>
      </c>
      <c r="T49" s="53">
        <v>0</v>
      </c>
      <c r="U49" s="53">
        <v>0</v>
      </c>
      <c r="V49" s="53">
        <v>84872860</v>
      </c>
      <c r="W49" s="53">
        <v>387620826</v>
      </c>
      <c r="X49" s="53">
        <v>589824764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27360070</v>
      </c>
      <c r="C51" s="51">
        <v>0</v>
      </c>
      <c r="D51" s="128">
        <v>79634</v>
      </c>
      <c r="E51" s="53">
        <v>1307</v>
      </c>
      <c r="F51" s="53">
        <v>0</v>
      </c>
      <c r="G51" s="53">
        <v>0</v>
      </c>
      <c r="H51" s="53">
        <v>0</v>
      </c>
      <c r="I51" s="53">
        <v>3323671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30764682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86.36803620478801</v>
      </c>
      <c r="C58" s="5">
        <f>IF(C67=0,0,+(C76/C67)*100)</f>
        <v>0</v>
      </c>
      <c r="D58" s="6">
        <f aca="true" t="shared" si="6" ref="D58:Z58">IF(D67=0,0,+(D76/D67)*100)</f>
        <v>82.0545707334529</v>
      </c>
      <c r="E58" s="7">
        <f t="shared" si="6"/>
        <v>81.55903419134849</v>
      </c>
      <c r="F58" s="7">
        <f t="shared" si="6"/>
        <v>68.99896736150653</v>
      </c>
      <c r="G58" s="7">
        <f t="shared" si="6"/>
        <v>74.81068917833998</v>
      </c>
      <c r="H58" s="7">
        <f t="shared" si="6"/>
        <v>67.73660656106235</v>
      </c>
      <c r="I58" s="7">
        <f t="shared" si="6"/>
        <v>70.45946538101323</v>
      </c>
      <c r="J58" s="7">
        <f t="shared" si="6"/>
        <v>96.11890502412446</v>
      </c>
      <c r="K58" s="7">
        <f t="shared" si="6"/>
        <v>93.5435108247902</v>
      </c>
      <c r="L58" s="7">
        <f t="shared" si="6"/>
        <v>105.91950315058463</v>
      </c>
      <c r="M58" s="7">
        <f t="shared" si="6"/>
        <v>98.6422903644171</v>
      </c>
      <c r="N58" s="7">
        <f t="shared" si="6"/>
        <v>75.97178230903678</v>
      </c>
      <c r="O58" s="7">
        <f t="shared" si="6"/>
        <v>70.78778485664132</v>
      </c>
      <c r="P58" s="7">
        <f t="shared" si="6"/>
        <v>79.48863232438785</v>
      </c>
      <c r="Q58" s="7">
        <f t="shared" si="6"/>
        <v>75.37214632725689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80.81474273198272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81.55903419134849</v>
      </c>
    </row>
    <row r="59" spans="1:26" ht="13.5">
      <c r="A59" s="36" t="s">
        <v>31</v>
      </c>
      <c r="B59" s="9">
        <f aca="true" t="shared" si="7" ref="B59:Z66">IF(B68=0,0,+(B77/B68)*100)</f>
        <v>92.06250423489601</v>
      </c>
      <c r="C59" s="9">
        <f t="shared" si="7"/>
        <v>0</v>
      </c>
      <c r="D59" s="2">
        <f t="shared" si="7"/>
        <v>82.00000028722967</v>
      </c>
      <c r="E59" s="10">
        <f t="shared" si="7"/>
        <v>82.04583001237988</v>
      </c>
      <c r="F59" s="10">
        <f t="shared" si="7"/>
        <v>76.28850946973864</v>
      </c>
      <c r="G59" s="10">
        <f t="shared" si="7"/>
        <v>74.81105148834179</v>
      </c>
      <c r="H59" s="10">
        <f t="shared" si="7"/>
        <v>71.44486927074125</v>
      </c>
      <c r="I59" s="10">
        <f t="shared" si="7"/>
        <v>74.16887933127671</v>
      </c>
      <c r="J59" s="10">
        <f t="shared" si="7"/>
        <v>79.0450752726149</v>
      </c>
      <c r="K59" s="10">
        <f t="shared" si="7"/>
        <v>76.23727128010944</v>
      </c>
      <c r="L59" s="10">
        <f t="shared" si="7"/>
        <v>133.22180297384992</v>
      </c>
      <c r="M59" s="10">
        <f t="shared" si="7"/>
        <v>96.20039725735049</v>
      </c>
      <c r="N59" s="10">
        <f t="shared" si="7"/>
        <v>66.17715035306746</v>
      </c>
      <c r="O59" s="10">
        <f t="shared" si="7"/>
        <v>63.96248875156934</v>
      </c>
      <c r="P59" s="10">
        <f t="shared" si="7"/>
        <v>79.0599309699882</v>
      </c>
      <c r="Q59" s="10">
        <f t="shared" si="7"/>
        <v>69.74658957635856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80.02933194902675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82.04583001237988</v>
      </c>
    </row>
    <row r="60" spans="1:26" ht="13.5">
      <c r="A60" s="37" t="s">
        <v>32</v>
      </c>
      <c r="B60" s="12">
        <f t="shared" si="7"/>
        <v>84.71709565676649</v>
      </c>
      <c r="C60" s="12">
        <f t="shared" si="7"/>
        <v>0</v>
      </c>
      <c r="D60" s="3">
        <f t="shared" si="7"/>
        <v>82.00597723675442</v>
      </c>
      <c r="E60" s="13">
        <f t="shared" si="7"/>
        <v>82.47242309198688</v>
      </c>
      <c r="F60" s="13">
        <f t="shared" si="7"/>
        <v>69.29818020293912</v>
      </c>
      <c r="G60" s="13">
        <f t="shared" si="7"/>
        <v>78.16889187281204</v>
      </c>
      <c r="H60" s="13">
        <f t="shared" si="7"/>
        <v>69.67292991282436</v>
      </c>
      <c r="I60" s="13">
        <f t="shared" si="7"/>
        <v>72.3285582101305</v>
      </c>
      <c r="J60" s="13">
        <f t="shared" si="7"/>
        <v>106.1438235095082</v>
      </c>
      <c r="K60" s="13">
        <f t="shared" si="7"/>
        <v>105.20023783288508</v>
      </c>
      <c r="L60" s="13">
        <f t="shared" si="7"/>
        <v>104.15180876628315</v>
      </c>
      <c r="M60" s="13">
        <f t="shared" si="7"/>
        <v>105.17309471367868</v>
      </c>
      <c r="N60" s="13">
        <f t="shared" si="7"/>
        <v>83.017592960594</v>
      </c>
      <c r="O60" s="13">
        <f t="shared" si="7"/>
        <v>75.92034513556499</v>
      </c>
      <c r="P60" s="13">
        <f t="shared" si="7"/>
        <v>83.60101823450698</v>
      </c>
      <c r="Q60" s="13">
        <f t="shared" si="7"/>
        <v>80.74247617323483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85.05558278338547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82.47242309198688</v>
      </c>
    </row>
    <row r="61" spans="1:26" ht="13.5">
      <c r="A61" s="38" t="s">
        <v>94</v>
      </c>
      <c r="B61" s="12">
        <f t="shared" si="7"/>
        <v>85.50137072023544</v>
      </c>
      <c r="C61" s="12">
        <f t="shared" si="7"/>
        <v>0</v>
      </c>
      <c r="D61" s="3">
        <f t="shared" si="7"/>
        <v>82.0000001648009</v>
      </c>
      <c r="E61" s="13">
        <f t="shared" si="7"/>
        <v>81.24607015475577</v>
      </c>
      <c r="F61" s="13">
        <f t="shared" si="7"/>
        <v>61.02809046690405</v>
      </c>
      <c r="G61" s="13">
        <f t="shared" si="7"/>
        <v>80.25325148928906</v>
      </c>
      <c r="H61" s="13">
        <f t="shared" si="7"/>
        <v>65.17654919853605</v>
      </c>
      <c r="I61" s="13">
        <f t="shared" si="7"/>
        <v>68.83759940024625</v>
      </c>
      <c r="J61" s="13">
        <f t="shared" si="7"/>
        <v>118.38315037942331</v>
      </c>
      <c r="K61" s="13">
        <f t="shared" si="7"/>
        <v>92.80380247899416</v>
      </c>
      <c r="L61" s="13">
        <f t="shared" si="7"/>
        <v>101.07027783848066</v>
      </c>
      <c r="M61" s="13">
        <f t="shared" si="7"/>
        <v>104.1058459014706</v>
      </c>
      <c r="N61" s="13">
        <f t="shared" si="7"/>
        <v>72.83216355701565</v>
      </c>
      <c r="O61" s="13">
        <f t="shared" si="7"/>
        <v>72.12606432644913</v>
      </c>
      <c r="P61" s="13">
        <f t="shared" si="7"/>
        <v>71.34883992094669</v>
      </c>
      <c r="Q61" s="13">
        <f t="shared" si="7"/>
        <v>72.07417378987475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80.21512379486825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81.24607015475577</v>
      </c>
    </row>
    <row r="62" spans="1:26" ht="13.5">
      <c r="A62" s="38" t="s">
        <v>95</v>
      </c>
      <c r="B62" s="12">
        <f t="shared" si="7"/>
        <v>84.9999997443263</v>
      </c>
      <c r="C62" s="12">
        <f t="shared" si="7"/>
        <v>0</v>
      </c>
      <c r="D62" s="3">
        <f t="shared" si="7"/>
        <v>81.9999995410994</v>
      </c>
      <c r="E62" s="13">
        <f t="shared" si="7"/>
        <v>84.64872444445278</v>
      </c>
      <c r="F62" s="13">
        <f t="shared" si="7"/>
        <v>60.18179731781233</v>
      </c>
      <c r="G62" s="13">
        <f t="shared" si="7"/>
        <v>56.936388637790955</v>
      </c>
      <c r="H62" s="13">
        <f t="shared" si="7"/>
        <v>50.76785762763324</v>
      </c>
      <c r="I62" s="13">
        <f t="shared" si="7"/>
        <v>55.88479279463372</v>
      </c>
      <c r="J62" s="13">
        <f t="shared" si="7"/>
        <v>64.55727968168492</v>
      </c>
      <c r="K62" s="13">
        <f t="shared" si="7"/>
        <v>119.52529708246303</v>
      </c>
      <c r="L62" s="13">
        <f t="shared" si="7"/>
        <v>44.57867398398003</v>
      </c>
      <c r="M62" s="13">
        <f t="shared" si="7"/>
        <v>65.42888428927749</v>
      </c>
      <c r="N62" s="13">
        <f t="shared" si="7"/>
        <v>60.659329348447656</v>
      </c>
      <c r="O62" s="13">
        <f t="shared" si="7"/>
        <v>54.65351885754467</v>
      </c>
      <c r="P62" s="13">
        <f t="shared" si="7"/>
        <v>75.87665787977187</v>
      </c>
      <c r="Q62" s="13">
        <f t="shared" si="7"/>
        <v>63.13787466426195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61.5341793478933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84.64872444445278</v>
      </c>
    </row>
    <row r="63" spans="1:26" ht="13.5">
      <c r="A63" s="38" t="s">
        <v>96</v>
      </c>
      <c r="B63" s="12">
        <f t="shared" si="7"/>
        <v>80</v>
      </c>
      <c r="C63" s="12">
        <f t="shared" si="7"/>
        <v>0</v>
      </c>
      <c r="D63" s="3">
        <f t="shared" si="7"/>
        <v>82.00000097588413</v>
      </c>
      <c r="E63" s="13">
        <f t="shared" si="7"/>
        <v>84.01640620907938</v>
      </c>
      <c r="F63" s="13">
        <f t="shared" si="7"/>
        <v>81.52021850642862</v>
      </c>
      <c r="G63" s="13">
        <f t="shared" si="7"/>
        <v>85.5374125110688</v>
      </c>
      <c r="H63" s="13">
        <f t="shared" si="7"/>
        <v>82.86896061521477</v>
      </c>
      <c r="I63" s="13">
        <f t="shared" si="7"/>
        <v>83.25502841977247</v>
      </c>
      <c r="J63" s="13">
        <f t="shared" si="7"/>
        <v>100.54700826291449</v>
      </c>
      <c r="K63" s="13">
        <f t="shared" si="7"/>
        <v>90.62594543317572</v>
      </c>
      <c r="L63" s="13">
        <f t="shared" si="7"/>
        <v>95.55369275906223</v>
      </c>
      <c r="M63" s="13">
        <f t="shared" si="7"/>
        <v>95.61529831291438</v>
      </c>
      <c r="N63" s="13">
        <f t="shared" si="7"/>
        <v>82.9550516545946</v>
      </c>
      <c r="O63" s="13">
        <f t="shared" si="7"/>
        <v>71.9725783337852</v>
      </c>
      <c r="P63" s="13">
        <f t="shared" si="7"/>
        <v>60.87532273279761</v>
      </c>
      <c r="Q63" s="13">
        <f t="shared" si="7"/>
        <v>70.28889470741024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81.80947066787776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84.01640620907938</v>
      </c>
    </row>
    <row r="64" spans="1:26" ht="13.5">
      <c r="A64" s="38" t="s">
        <v>97</v>
      </c>
      <c r="B64" s="12">
        <f t="shared" si="7"/>
        <v>80.000000637572</v>
      </c>
      <c r="C64" s="12">
        <f t="shared" si="7"/>
        <v>0</v>
      </c>
      <c r="D64" s="3">
        <f t="shared" si="7"/>
        <v>82.00000013170924</v>
      </c>
      <c r="E64" s="13">
        <f t="shared" si="7"/>
        <v>82.04909343954225</v>
      </c>
      <c r="F64" s="13">
        <f t="shared" si="7"/>
        <v>38.77702459530356</v>
      </c>
      <c r="G64" s="13">
        <f t="shared" si="7"/>
        <v>48.827359227324166</v>
      </c>
      <c r="H64" s="13">
        <f t="shared" si="7"/>
        <v>45.22388446588847</v>
      </c>
      <c r="I64" s="13">
        <f t="shared" si="7"/>
        <v>43.94638513931717</v>
      </c>
      <c r="J64" s="13">
        <f t="shared" si="7"/>
        <v>54.36836353309518</v>
      </c>
      <c r="K64" s="13">
        <f t="shared" si="7"/>
        <v>48.519959466361506</v>
      </c>
      <c r="L64" s="13">
        <f t="shared" si="7"/>
        <v>52.42148353864703</v>
      </c>
      <c r="M64" s="13">
        <f t="shared" si="7"/>
        <v>51.74122081033816</v>
      </c>
      <c r="N64" s="13">
        <f t="shared" si="7"/>
        <v>46.32564886462621</v>
      </c>
      <c r="O64" s="13">
        <f t="shared" si="7"/>
        <v>57.196162594639034</v>
      </c>
      <c r="P64" s="13">
        <f t="shared" si="7"/>
        <v>54.554556421195734</v>
      </c>
      <c r="Q64" s="13">
        <f t="shared" si="7"/>
        <v>52.62530665456799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49.30302015905415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82.04909343954225</v>
      </c>
    </row>
    <row r="65" spans="1:26" ht="13.5">
      <c r="A65" s="38" t="s">
        <v>98</v>
      </c>
      <c r="B65" s="12">
        <f t="shared" si="7"/>
        <v>100.80876120353699</v>
      </c>
      <c r="C65" s="12">
        <f t="shared" si="7"/>
        <v>0</v>
      </c>
      <c r="D65" s="3">
        <f t="shared" si="7"/>
        <v>84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100</v>
      </c>
      <c r="C66" s="15">
        <f t="shared" si="7"/>
        <v>0</v>
      </c>
      <c r="D66" s="4">
        <f t="shared" si="7"/>
        <v>84.6462437539299</v>
      </c>
      <c r="E66" s="16">
        <f t="shared" si="7"/>
        <v>55.270713945819864</v>
      </c>
      <c r="F66" s="16">
        <f t="shared" si="7"/>
        <v>26.829077560447917</v>
      </c>
      <c r="G66" s="16">
        <f t="shared" si="7"/>
        <v>8.523211494040808</v>
      </c>
      <c r="H66" s="16">
        <f t="shared" si="7"/>
        <v>8.22737529236407</v>
      </c>
      <c r="I66" s="16">
        <f t="shared" si="7"/>
        <v>14.760223371303214</v>
      </c>
      <c r="J66" s="16">
        <f t="shared" si="7"/>
        <v>11.56695788121202</v>
      </c>
      <c r="K66" s="16">
        <f t="shared" si="7"/>
        <v>11.441308849939823</v>
      </c>
      <c r="L66" s="16">
        <f t="shared" si="7"/>
        <v>0</v>
      </c>
      <c r="M66" s="16">
        <f t="shared" si="7"/>
        <v>7.5173402742815405</v>
      </c>
      <c r="N66" s="16">
        <f t="shared" si="7"/>
        <v>6.354319987086636</v>
      </c>
      <c r="O66" s="16">
        <f t="shared" si="7"/>
        <v>11.010333380547456</v>
      </c>
      <c r="P66" s="16">
        <f t="shared" si="7"/>
        <v>10.256559321066803</v>
      </c>
      <c r="Q66" s="16">
        <f t="shared" si="7"/>
        <v>9.243630907507836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10.450876586780423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55.270713945819864</v>
      </c>
    </row>
    <row r="67" spans="1:26" ht="13.5" hidden="1">
      <c r="A67" s="40" t="s">
        <v>100</v>
      </c>
      <c r="B67" s="23">
        <v>546732548</v>
      </c>
      <c r="C67" s="23"/>
      <c r="D67" s="24">
        <v>569390258</v>
      </c>
      <c r="E67" s="25">
        <v>575117855</v>
      </c>
      <c r="F67" s="25">
        <v>42348799</v>
      </c>
      <c r="G67" s="25">
        <v>42760630</v>
      </c>
      <c r="H67" s="25">
        <v>45617765</v>
      </c>
      <c r="I67" s="25">
        <v>130727194</v>
      </c>
      <c r="J67" s="25">
        <v>39629074</v>
      </c>
      <c r="K67" s="25">
        <v>36120931</v>
      </c>
      <c r="L67" s="25">
        <v>39049578</v>
      </c>
      <c r="M67" s="25">
        <v>114799583</v>
      </c>
      <c r="N67" s="25">
        <v>40525357</v>
      </c>
      <c r="O67" s="25">
        <v>43850259</v>
      </c>
      <c r="P67" s="25">
        <v>42931028</v>
      </c>
      <c r="Q67" s="25">
        <v>127306644</v>
      </c>
      <c r="R67" s="25"/>
      <c r="S67" s="25"/>
      <c r="T67" s="25"/>
      <c r="U67" s="25"/>
      <c r="V67" s="25">
        <v>372833421</v>
      </c>
      <c r="W67" s="25"/>
      <c r="X67" s="25"/>
      <c r="Y67" s="24"/>
      <c r="Z67" s="26">
        <v>575117855</v>
      </c>
    </row>
    <row r="68" spans="1:26" ht="13.5" hidden="1">
      <c r="A68" s="36" t="s">
        <v>31</v>
      </c>
      <c r="B68" s="18">
        <v>96106256</v>
      </c>
      <c r="C68" s="18"/>
      <c r="D68" s="19">
        <v>104446035</v>
      </c>
      <c r="E68" s="20">
        <v>104712649</v>
      </c>
      <c r="F68" s="20">
        <v>8908588</v>
      </c>
      <c r="G68" s="20">
        <v>8814306</v>
      </c>
      <c r="H68" s="20">
        <v>9009957</v>
      </c>
      <c r="I68" s="20">
        <v>26732851</v>
      </c>
      <c r="J68" s="20">
        <v>8833890</v>
      </c>
      <c r="K68" s="20">
        <v>8864992</v>
      </c>
      <c r="L68" s="20">
        <v>8873817</v>
      </c>
      <c r="M68" s="20">
        <v>26572699</v>
      </c>
      <c r="N68" s="20">
        <v>8861196</v>
      </c>
      <c r="O68" s="20">
        <v>8819008</v>
      </c>
      <c r="P68" s="20">
        <v>8873242</v>
      </c>
      <c r="Q68" s="20">
        <v>26553446</v>
      </c>
      <c r="R68" s="20"/>
      <c r="S68" s="20"/>
      <c r="T68" s="20"/>
      <c r="U68" s="20"/>
      <c r="V68" s="20">
        <v>79858996</v>
      </c>
      <c r="W68" s="20"/>
      <c r="X68" s="20"/>
      <c r="Y68" s="19"/>
      <c r="Z68" s="22">
        <v>104712649</v>
      </c>
    </row>
    <row r="69" spans="1:26" ht="13.5" hidden="1">
      <c r="A69" s="37" t="s">
        <v>32</v>
      </c>
      <c r="B69" s="18">
        <v>437756800</v>
      </c>
      <c r="C69" s="18"/>
      <c r="D69" s="19">
        <v>454228285</v>
      </c>
      <c r="E69" s="20">
        <v>452735854</v>
      </c>
      <c r="F69" s="20">
        <v>31675510</v>
      </c>
      <c r="G69" s="20">
        <v>32309441</v>
      </c>
      <c r="H69" s="20">
        <v>34910438</v>
      </c>
      <c r="I69" s="20">
        <v>98895389</v>
      </c>
      <c r="J69" s="20">
        <v>29125739</v>
      </c>
      <c r="K69" s="20">
        <v>25503622</v>
      </c>
      <c r="L69" s="20">
        <v>28361735</v>
      </c>
      <c r="M69" s="20">
        <v>82991096</v>
      </c>
      <c r="N69" s="20">
        <v>29886158</v>
      </c>
      <c r="O69" s="20">
        <v>33188582</v>
      </c>
      <c r="P69" s="20">
        <v>32200048</v>
      </c>
      <c r="Q69" s="20">
        <v>95274788</v>
      </c>
      <c r="R69" s="20"/>
      <c r="S69" s="20"/>
      <c r="T69" s="20"/>
      <c r="U69" s="20"/>
      <c r="V69" s="20">
        <v>277161273</v>
      </c>
      <c r="W69" s="20"/>
      <c r="X69" s="20"/>
      <c r="Y69" s="19"/>
      <c r="Z69" s="22">
        <v>452735854</v>
      </c>
    </row>
    <row r="70" spans="1:26" ht="13.5" hidden="1">
      <c r="A70" s="38" t="s">
        <v>94</v>
      </c>
      <c r="B70" s="18">
        <v>281955785</v>
      </c>
      <c r="C70" s="18"/>
      <c r="D70" s="19">
        <v>291260536</v>
      </c>
      <c r="E70" s="20">
        <v>295056148</v>
      </c>
      <c r="F70" s="20">
        <v>20628671</v>
      </c>
      <c r="G70" s="20">
        <v>21838608</v>
      </c>
      <c r="H70" s="20">
        <v>24092038</v>
      </c>
      <c r="I70" s="20">
        <v>66559317</v>
      </c>
      <c r="J70" s="20">
        <v>17800567</v>
      </c>
      <c r="K70" s="20">
        <v>18258615</v>
      </c>
      <c r="L70" s="20">
        <v>15741520</v>
      </c>
      <c r="M70" s="20">
        <v>51800702</v>
      </c>
      <c r="N70" s="20">
        <v>18132099</v>
      </c>
      <c r="O70" s="20">
        <v>20451432</v>
      </c>
      <c r="P70" s="20">
        <v>20411540</v>
      </c>
      <c r="Q70" s="20">
        <v>58995071</v>
      </c>
      <c r="R70" s="20"/>
      <c r="S70" s="20"/>
      <c r="T70" s="20"/>
      <c r="U70" s="20"/>
      <c r="V70" s="20">
        <v>177355090</v>
      </c>
      <c r="W70" s="20"/>
      <c r="X70" s="20"/>
      <c r="Y70" s="19"/>
      <c r="Z70" s="22">
        <v>295056148</v>
      </c>
    </row>
    <row r="71" spans="1:26" ht="13.5" hidden="1">
      <c r="A71" s="38" t="s">
        <v>95</v>
      </c>
      <c r="B71" s="18">
        <v>97780885</v>
      </c>
      <c r="C71" s="18"/>
      <c r="D71" s="19">
        <v>104597814</v>
      </c>
      <c r="E71" s="20">
        <v>101324870</v>
      </c>
      <c r="F71" s="20">
        <v>6910553</v>
      </c>
      <c r="G71" s="20">
        <v>6893061</v>
      </c>
      <c r="H71" s="20">
        <v>7219828</v>
      </c>
      <c r="I71" s="20">
        <v>21023442</v>
      </c>
      <c r="J71" s="20">
        <v>7726684</v>
      </c>
      <c r="K71" s="20">
        <v>3624667</v>
      </c>
      <c r="L71" s="20">
        <v>9081293</v>
      </c>
      <c r="M71" s="20">
        <v>20432644</v>
      </c>
      <c r="N71" s="20">
        <v>8199817</v>
      </c>
      <c r="O71" s="20">
        <v>8788790</v>
      </c>
      <c r="P71" s="20">
        <v>7448972</v>
      </c>
      <c r="Q71" s="20">
        <v>24437579</v>
      </c>
      <c r="R71" s="20"/>
      <c r="S71" s="20"/>
      <c r="T71" s="20"/>
      <c r="U71" s="20"/>
      <c r="V71" s="20">
        <v>65893665</v>
      </c>
      <c r="W71" s="20"/>
      <c r="X71" s="20"/>
      <c r="Y71" s="19"/>
      <c r="Z71" s="22">
        <v>101324870</v>
      </c>
    </row>
    <row r="72" spans="1:26" ht="13.5" hidden="1">
      <c r="A72" s="38" t="s">
        <v>96</v>
      </c>
      <c r="B72" s="18">
        <v>25454850</v>
      </c>
      <c r="C72" s="18"/>
      <c r="D72" s="19">
        <v>26642507</v>
      </c>
      <c r="E72" s="20">
        <v>26003082</v>
      </c>
      <c r="F72" s="20">
        <v>1441056</v>
      </c>
      <c r="G72" s="20">
        <v>1319024</v>
      </c>
      <c r="H72" s="20">
        <v>1322465</v>
      </c>
      <c r="I72" s="20">
        <v>4082545</v>
      </c>
      <c r="J72" s="20">
        <v>1323746</v>
      </c>
      <c r="K72" s="20">
        <v>1292397</v>
      </c>
      <c r="L72" s="20">
        <v>1300315</v>
      </c>
      <c r="M72" s="20">
        <v>3916458</v>
      </c>
      <c r="N72" s="20">
        <v>1311016</v>
      </c>
      <c r="O72" s="20">
        <v>1807330</v>
      </c>
      <c r="P72" s="20">
        <v>2087253</v>
      </c>
      <c r="Q72" s="20">
        <v>5205599</v>
      </c>
      <c r="R72" s="20"/>
      <c r="S72" s="20"/>
      <c r="T72" s="20"/>
      <c r="U72" s="20"/>
      <c r="V72" s="20">
        <v>13204602</v>
      </c>
      <c r="W72" s="20"/>
      <c r="X72" s="20"/>
      <c r="Y72" s="19"/>
      <c r="Z72" s="22">
        <v>26003082</v>
      </c>
    </row>
    <row r="73" spans="1:26" ht="13.5" hidden="1">
      <c r="A73" s="38" t="s">
        <v>97</v>
      </c>
      <c r="B73" s="18">
        <v>31369006</v>
      </c>
      <c r="C73" s="18"/>
      <c r="D73" s="19">
        <v>30369928</v>
      </c>
      <c r="E73" s="20">
        <v>30351754</v>
      </c>
      <c r="F73" s="20">
        <v>2695230</v>
      </c>
      <c r="G73" s="20">
        <v>2258748</v>
      </c>
      <c r="H73" s="20">
        <v>2276107</v>
      </c>
      <c r="I73" s="20">
        <v>7230085</v>
      </c>
      <c r="J73" s="20">
        <v>2274742</v>
      </c>
      <c r="K73" s="20">
        <v>2327943</v>
      </c>
      <c r="L73" s="20">
        <v>2238607</v>
      </c>
      <c r="M73" s="20">
        <v>6841292</v>
      </c>
      <c r="N73" s="20">
        <v>2243226</v>
      </c>
      <c r="O73" s="20">
        <v>2141030</v>
      </c>
      <c r="P73" s="20">
        <v>2252283</v>
      </c>
      <c r="Q73" s="20">
        <v>6636539</v>
      </c>
      <c r="R73" s="20"/>
      <c r="S73" s="20"/>
      <c r="T73" s="20"/>
      <c r="U73" s="20"/>
      <c r="V73" s="20">
        <v>20707916</v>
      </c>
      <c r="W73" s="20"/>
      <c r="X73" s="20"/>
      <c r="Y73" s="19"/>
      <c r="Z73" s="22">
        <v>30351754</v>
      </c>
    </row>
    <row r="74" spans="1:26" ht="13.5" hidden="1">
      <c r="A74" s="38" t="s">
        <v>98</v>
      </c>
      <c r="B74" s="18">
        <v>1196274</v>
      </c>
      <c r="C74" s="18"/>
      <c r="D74" s="19">
        <v>1357500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>
        <v>12869492</v>
      </c>
      <c r="C75" s="27"/>
      <c r="D75" s="28">
        <v>10715938</v>
      </c>
      <c r="E75" s="29">
        <v>17669352</v>
      </c>
      <c r="F75" s="29">
        <v>1764701</v>
      </c>
      <c r="G75" s="29">
        <v>1636883</v>
      </c>
      <c r="H75" s="29">
        <v>1697370</v>
      </c>
      <c r="I75" s="29">
        <v>5098954</v>
      </c>
      <c r="J75" s="29">
        <v>1669445</v>
      </c>
      <c r="K75" s="29">
        <v>1752317</v>
      </c>
      <c r="L75" s="29">
        <v>1814026</v>
      </c>
      <c r="M75" s="29">
        <v>5235788</v>
      </c>
      <c r="N75" s="29">
        <v>1778003</v>
      </c>
      <c r="O75" s="29">
        <v>1842669</v>
      </c>
      <c r="P75" s="29">
        <v>1857738</v>
      </c>
      <c r="Q75" s="29">
        <v>5478410</v>
      </c>
      <c r="R75" s="29"/>
      <c r="S75" s="29"/>
      <c r="T75" s="29"/>
      <c r="U75" s="29"/>
      <c r="V75" s="29">
        <v>15813152</v>
      </c>
      <c r="W75" s="29"/>
      <c r="X75" s="29"/>
      <c r="Y75" s="28"/>
      <c r="Z75" s="30">
        <v>17669352</v>
      </c>
    </row>
    <row r="76" spans="1:26" ht="13.5" hidden="1">
      <c r="A76" s="41" t="s">
        <v>101</v>
      </c>
      <c r="B76" s="31">
        <v>472202165</v>
      </c>
      <c r="C76" s="31"/>
      <c r="D76" s="32">
        <v>467210732</v>
      </c>
      <c r="E76" s="33">
        <v>469060568</v>
      </c>
      <c r="F76" s="33">
        <v>29220234</v>
      </c>
      <c r="G76" s="33">
        <v>31989522</v>
      </c>
      <c r="H76" s="33">
        <v>30899926</v>
      </c>
      <c r="I76" s="33">
        <v>92109682</v>
      </c>
      <c r="J76" s="33">
        <v>38091032</v>
      </c>
      <c r="K76" s="33">
        <v>33788787</v>
      </c>
      <c r="L76" s="33">
        <v>41361119</v>
      </c>
      <c r="M76" s="33">
        <v>113240938</v>
      </c>
      <c r="N76" s="33">
        <v>30787836</v>
      </c>
      <c r="O76" s="33">
        <v>31040627</v>
      </c>
      <c r="P76" s="33">
        <v>34125287</v>
      </c>
      <c r="Q76" s="33">
        <v>95953750</v>
      </c>
      <c r="R76" s="33"/>
      <c r="S76" s="33"/>
      <c r="T76" s="33"/>
      <c r="U76" s="33"/>
      <c r="V76" s="33">
        <v>301304370</v>
      </c>
      <c r="W76" s="33">
        <v>337205594</v>
      </c>
      <c r="X76" s="33"/>
      <c r="Y76" s="32"/>
      <c r="Z76" s="34">
        <v>469060568</v>
      </c>
    </row>
    <row r="77" spans="1:26" ht="13.5" hidden="1">
      <c r="A77" s="36" t="s">
        <v>31</v>
      </c>
      <c r="B77" s="18">
        <v>88477826</v>
      </c>
      <c r="C77" s="18"/>
      <c r="D77" s="19">
        <v>85645749</v>
      </c>
      <c r="E77" s="20">
        <v>85912362</v>
      </c>
      <c r="F77" s="20">
        <v>6796229</v>
      </c>
      <c r="G77" s="20">
        <v>6594075</v>
      </c>
      <c r="H77" s="20">
        <v>6437152</v>
      </c>
      <c r="I77" s="20">
        <v>19827456</v>
      </c>
      <c r="J77" s="20">
        <v>6982755</v>
      </c>
      <c r="K77" s="20">
        <v>6758428</v>
      </c>
      <c r="L77" s="20">
        <v>11821859</v>
      </c>
      <c r="M77" s="20">
        <v>25563042</v>
      </c>
      <c r="N77" s="20">
        <v>5864087</v>
      </c>
      <c r="O77" s="20">
        <v>5640857</v>
      </c>
      <c r="P77" s="20">
        <v>7015179</v>
      </c>
      <c r="Q77" s="20">
        <v>18520123</v>
      </c>
      <c r="R77" s="20"/>
      <c r="S77" s="20"/>
      <c r="T77" s="20"/>
      <c r="U77" s="20"/>
      <c r="V77" s="20">
        <v>63910621</v>
      </c>
      <c r="W77" s="20">
        <v>65651430</v>
      </c>
      <c r="X77" s="20"/>
      <c r="Y77" s="19"/>
      <c r="Z77" s="22">
        <v>85912362</v>
      </c>
    </row>
    <row r="78" spans="1:26" ht="13.5" hidden="1">
      <c r="A78" s="37" t="s">
        <v>32</v>
      </c>
      <c r="B78" s="18">
        <v>370854847</v>
      </c>
      <c r="C78" s="18"/>
      <c r="D78" s="19">
        <v>372494344</v>
      </c>
      <c r="E78" s="20">
        <v>373382229</v>
      </c>
      <c r="F78" s="20">
        <v>21950552</v>
      </c>
      <c r="G78" s="20">
        <v>25255932</v>
      </c>
      <c r="H78" s="20">
        <v>24323125</v>
      </c>
      <c r="I78" s="20">
        <v>71529609</v>
      </c>
      <c r="J78" s="20">
        <v>30915173</v>
      </c>
      <c r="K78" s="20">
        <v>26829871</v>
      </c>
      <c r="L78" s="20">
        <v>29539260</v>
      </c>
      <c r="M78" s="20">
        <v>87284304</v>
      </c>
      <c r="N78" s="20">
        <v>24810769</v>
      </c>
      <c r="O78" s="20">
        <v>25196886</v>
      </c>
      <c r="P78" s="20">
        <v>26919568</v>
      </c>
      <c r="Q78" s="20">
        <v>76927223</v>
      </c>
      <c r="R78" s="20"/>
      <c r="S78" s="20"/>
      <c r="T78" s="20"/>
      <c r="U78" s="20"/>
      <c r="V78" s="20">
        <v>235741136</v>
      </c>
      <c r="W78" s="20">
        <v>266098071</v>
      </c>
      <c r="X78" s="20"/>
      <c r="Y78" s="19"/>
      <c r="Z78" s="22">
        <v>373382229</v>
      </c>
    </row>
    <row r="79" spans="1:26" ht="13.5" hidden="1">
      <c r="A79" s="38" t="s">
        <v>94</v>
      </c>
      <c r="B79" s="18">
        <v>241076061</v>
      </c>
      <c r="C79" s="18"/>
      <c r="D79" s="19">
        <v>238833640</v>
      </c>
      <c r="E79" s="20">
        <v>239721525</v>
      </c>
      <c r="F79" s="20">
        <v>12589284</v>
      </c>
      <c r="G79" s="20">
        <v>17526193</v>
      </c>
      <c r="H79" s="20">
        <v>15702359</v>
      </c>
      <c r="I79" s="20">
        <v>45817836</v>
      </c>
      <c r="J79" s="20">
        <v>21072872</v>
      </c>
      <c r="K79" s="20">
        <v>16944689</v>
      </c>
      <c r="L79" s="20">
        <v>15909998</v>
      </c>
      <c r="M79" s="20">
        <v>53927559</v>
      </c>
      <c r="N79" s="20">
        <v>13206000</v>
      </c>
      <c r="O79" s="20">
        <v>14750813</v>
      </c>
      <c r="P79" s="20">
        <v>14563397</v>
      </c>
      <c r="Q79" s="20">
        <v>42520210</v>
      </c>
      <c r="R79" s="20"/>
      <c r="S79" s="20"/>
      <c r="T79" s="20"/>
      <c r="U79" s="20"/>
      <c r="V79" s="20">
        <v>142265605</v>
      </c>
      <c r="W79" s="20">
        <v>169733460</v>
      </c>
      <c r="X79" s="20"/>
      <c r="Y79" s="19"/>
      <c r="Z79" s="22">
        <v>239721525</v>
      </c>
    </row>
    <row r="80" spans="1:26" ht="13.5" hidden="1">
      <c r="A80" s="38" t="s">
        <v>95</v>
      </c>
      <c r="B80" s="18">
        <v>83113752</v>
      </c>
      <c r="C80" s="18"/>
      <c r="D80" s="19">
        <v>85770207</v>
      </c>
      <c r="E80" s="20">
        <v>85770210</v>
      </c>
      <c r="F80" s="20">
        <v>4158895</v>
      </c>
      <c r="G80" s="20">
        <v>3924660</v>
      </c>
      <c r="H80" s="20">
        <v>3665352</v>
      </c>
      <c r="I80" s="20">
        <v>11748907</v>
      </c>
      <c r="J80" s="20">
        <v>4988137</v>
      </c>
      <c r="K80" s="20">
        <v>4332394</v>
      </c>
      <c r="L80" s="20">
        <v>4048320</v>
      </c>
      <c r="M80" s="20">
        <v>13368851</v>
      </c>
      <c r="N80" s="20">
        <v>4973954</v>
      </c>
      <c r="O80" s="20">
        <v>4803383</v>
      </c>
      <c r="P80" s="20">
        <v>5652031</v>
      </c>
      <c r="Q80" s="20">
        <v>15429368</v>
      </c>
      <c r="R80" s="20"/>
      <c r="S80" s="20"/>
      <c r="T80" s="20"/>
      <c r="U80" s="20"/>
      <c r="V80" s="20">
        <v>40547126</v>
      </c>
      <c r="W80" s="20">
        <v>55443984</v>
      </c>
      <c r="X80" s="20"/>
      <c r="Y80" s="19"/>
      <c r="Z80" s="22">
        <v>85770210</v>
      </c>
    </row>
    <row r="81" spans="1:26" ht="13.5" hidden="1">
      <c r="A81" s="38" t="s">
        <v>96</v>
      </c>
      <c r="B81" s="18">
        <v>20363880</v>
      </c>
      <c r="C81" s="18"/>
      <c r="D81" s="19">
        <v>21846856</v>
      </c>
      <c r="E81" s="20">
        <v>21846855</v>
      </c>
      <c r="F81" s="20">
        <v>1174752</v>
      </c>
      <c r="G81" s="20">
        <v>1128259</v>
      </c>
      <c r="H81" s="20">
        <v>1095913</v>
      </c>
      <c r="I81" s="20">
        <v>3398924</v>
      </c>
      <c r="J81" s="20">
        <v>1330987</v>
      </c>
      <c r="K81" s="20">
        <v>1171247</v>
      </c>
      <c r="L81" s="20">
        <v>1242499</v>
      </c>
      <c r="M81" s="20">
        <v>3744733</v>
      </c>
      <c r="N81" s="20">
        <v>1087554</v>
      </c>
      <c r="O81" s="20">
        <v>1300782</v>
      </c>
      <c r="P81" s="20">
        <v>1270622</v>
      </c>
      <c r="Q81" s="20">
        <v>3658958</v>
      </c>
      <c r="R81" s="20"/>
      <c r="S81" s="20"/>
      <c r="T81" s="20"/>
      <c r="U81" s="20"/>
      <c r="V81" s="20">
        <v>10802615</v>
      </c>
      <c r="W81" s="20">
        <v>14495256</v>
      </c>
      <c r="X81" s="20"/>
      <c r="Y81" s="19"/>
      <c r="Z81" s="22">
        <v>21846855</v>
      </c>
    </row>
    <row r="82" spans="1:26" ht="13.5" hidden="1">
      <c r="A82" s="38" t="s">
        <v>97</v>
      </c>
      <c r="B82" s="18">
        <v>25095205</v>
      </c>
      <c r="C82" s="18"/>
      <c r="D82" s="19">
        <v>24903341</v>
      </c>
      <c r="E82" s="20">
        <v>24903339</v>
      </c>
      <c r="F82" s="20">
        <v>1045130</v>
      </c>
      <c r="G82" s="20">
        <v>1102887</v>
      </c>
      <c r="H82" s="20">
        <v>1029344</v>
      </c>
      <c r="I82" s="20">
        <v>3177361</v>
      </c>
      <c r="J82" s="20">
        <v>1236740</v>
      </c>
      <c r="K82" s="20">
        <v>1129517</v>
      </c>
      <c r="L82" s="20">
        <v>1173511</v>
      </c>
      <c r="M82" s="20">
        <v>3539768</v>
      </c>
      <c r="N82" s="20">
        <v>1039189</v>
      </c>
      <c r="O82" s="20">
        <v>1224587</v>
      </c>
      <c r="P82" s="20">
        <v>1228723</v>
      </c>
      <c r="Q82" s="20">
        <v>3492499</v>
      </c>
      <c r="R82" s="20"/>
      <c r="S82" s="20"/>
      <c r="T82" s="20"/>
      <c r="U82" s="20"/>
      <c r="V82" s="20">
        <v>10209628</v>
      </c>
      <c r="W82" s="20">
        <v>15810234</v>
      </c>
      <c r="X82" s="20"/>
      <c r="Y82" s="19"/>
      <c r="Z82" s="22">
        <v>24903339</v>
      </c>
    </row>
    <row r="83" spans="1:26" ht="13.5" hidden="1">
      <c r="A83" s="38" t="s">
        <v>98</v>
      </c>
      <c r="B83" s="18">
        <v>1205949</v>
      </c>
      <c r="C83" s="18"/>
      <c r="D83" s="19">
        <v>1140300</v>
      </c>
      <c r="E83" s="20">
        <v>1140300</v>
      </c>
      <c r="F83" s="20">
        <v>2982491</v>
      </c>
      <c r="G83" s="20">
        <v>1573933</v>
      </c>
      <c r="H83" s="20">
        <v>2830157</v>
      </c>
      <c r="I83" s="20">
        <v>7386581</v>
      </c>
      <c r="J83" s="20">
        <v>2286437</v>
      </c>
      <c r="K83" s="20">
        <v>3252024</v>
      </c>
      <c r="L83" s="20">
        <v>7164932</v>
      </c>
      <c r="M83" s="20">
        <v>12703393</v>
      </c>
      <c r="N83" s="20">
        <v>4504072</v>
      </c>
      <c r="O83" s="20">
        <v>3117321</v>
      </c>
      <c r="P83" s="20">
        <v>4204795</v>
      </c>
      <c r="Q83" s="20">
        <v>11826188</v>
      </c>
      <c r="R83" s="20"/>
      <c r="S83" s="20"/>
      <c r="T83" s="20"/>
      <c r="U83" s="20"/>
      <c r="V83" s="20">
        <v>31916162</v>
      </c>
      <c r="W83" s="20">
        <v>10615137</v>
      </c>
      <c r="X83" s="20"/>
      <c r="Y83" s="19"/>
      <c r="Z83" s="22">
        <v>1140300</v>
      </c>
    </row>
    <row r="84" spans="1:26" ht="13.5" hidden="1">
      <c r="A84" s="39" t="s">
        <v>99</v>
      </c>
      <c r="B84" s="27">
        <v>12869492</v>
      </c>
      <c r="C84" s="27"/>
      <c r="D84" s="28">
        <v>9070639</v>
      </c>
      <c r="E84" s="29">
        <v>9765977</v>
      </c>
      <c r="F84" s="29">
        <v>473453</v>
      </c>
      <c r="G84" s="29">
        <v>139515</v>
      </c>
      <c r="H84" s="29">
        <v>139649</v>
      </c>
      <c r="I84" s="29">
        <v>752617</v>
      </c>
      <c r="J84" s="29">
        <v>193104</v>
      </c>
      <c r="K84" s="29">
        <v>200488</v>
      </c>
      <c r="L84" s="29"/>
      <c r="M84" s="29">
        <v>393592</v>
      </c>
      <c r="N84" s="29">
        <v>112980</v>
      </c>
      <c r="O84" s="29">
        <v>202884</v>
      </c>
      <c r="P84" s="29">
        <v>190540</v>
      </c>
      <c r="Q84" s="29">
        <v>506404</v>
      </c>
      <c r="R84" s="29"/>
      <c r="S84" s="29"/>
      <c r="T84" s="29"/>
      <c r="U84" s="29"/>
      <c r="V84" s="29">
        <v>1652613</v>
      </c>
      <c r="W84" s="29">
        <v>5456093</v>
      </c>
      <c r="X84" s="29"/>
      <c r="Y84" s="28"/>
      <c r="Z84" s="30">
        <v>9765977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2137929</v>
      </c>
      <c r="C7" s="18">
        <v>0</v>
      </c>
      <c r="D7" s="58">
        <v>1680000</v>
      </c>
      <c r="E7" s="59">
        <v>1680000</v>
      </c>
      <c r="F7" s="59">
        <v>147545</v>
      </c>
      <c r="G7" s="59">
        <v>335075</v>
      </c>
      <c r="H7" s="59">
        <v>384042</v>
      </c>
      <c r="I7" s="59">
        <v>866662</v>
      </c>
      <c r="J7" s="59">
        <v>272366</v>
      </c>
      <c r="K7" s="59">
        <v>177690</v>
      </c>
      <c r="L7" s="59">
        <v>87687</v>
      </c>
      <c r="M7" s="59">
        <v>537743</v>
      </c>
      <c r="N7" s="59">
        <v>332714</v>
      </c>
      <c r="O7" s="59">
        <v>236317</v>
      </c>
      <c r="P7" s="59">
        <v>146313</v>
      </c>
      <c r="Q7" s="59">
        <v>715344</v>
      </c>
      <c r="R7" s="59">
        <v>0</v>
      </c>
      <c r="S7" s="59">
        <v>0</v>
      </c>
      <c r="T7" s="59">
        <v>0</v>
      </c>
      <c r="U7" s="59">
        <v>0</v>
      </c>
      <c r="V7" s="59">
        <v>2119749</v>
      </c>
      <c r="W7" s="59">
        <v>1260000</v>
      </c>
      <c r="X7" s="59">
        <v>859749</v>
      </c>
      <c r="Y7" s="60">
        <v>68.23</v>
      </c>
      <c r="Z7" s="61">
        <v>1680000</v>
      </c>
    </row>
    <row r="8" spans="1:26" ht="13.5">
      <c r="A8" s="57" t="s">
        <v>34</v>
      </c>
      <c r="B8" s="18">
        <v>267281891</v>
      </c>
      <c r="C8" s="18">
        <v>0</v>
      </c>
      <c r="D8" s="58">
        <v>268740000</v>
      </c>
      <c r="E8" s="59">
        <v>265545984</v>
      </c>
      <c r="F8" s="59">
        <v>106159000</v>
      </c>
      <c r="G8" s="59">
        <v>671897</v>
      </c>
      <c r="H8" s="59">
        <v>-70514</v>
      </c>
      <c r="I8" s="59">
        <v>106760383</v>
      </c>
      <c r="J8" s="59">
        <v>4744634</v>
      </c>
      <c r="K8" s="59">
        <v>84518000</v>
      </c>
      <c r="L8" s="59">
        <v>2376798</v>
      </c>
      <c r="M8" s="59">
        <v>91639432</v>
      </c>
      <c r="N8" s="59">
        <v>60027</v>
      </c>
      <c r="O8" s="59">
        <v>0</v>
      </c>
      <c r="P8" s="59">
        <v>66694000</v>
      </c>
      <c r="Q8" s="59">
        <v>66754027</v>
      </c>
      <c r="R8" s="59">
        <v>0</v>
      </c>
      <c r="S8" s="59">
        <v>0</v>
      </c>
      <c r="T8" s="59">
        <v>0</v>
      </c>
      <c r="U8" s="59">
        <v>0</v>
      </c>
      <c r="V8" s="59">
        <v>265153842</v>
      </c>
      <c r="W8" s="59">
        <v>268740000</v>
      </c>
      <c r="X8" s="59">
        <v>-3586158</v>
      </c>
      <c r="Y8" s="60">
        <v>-1.33</v>
      </c>
      <c r="Z8" s="61">
        <v>265545984</v>
      </c>
    </row>
    <row r="9" spans="1:26" ht="13.5">
      <c r="A9" s="57" t="s">
        <v>35</v>
      </c>
      <c r="B9" s="18">
        <v>89574532</v>
      </c>
      <c r="C9" s="18">
        <v>0</v>
      </c>
      <c r="D9" s="58">
        <v>94216010</v>
      </c>
      <c r="E9" s="59">
        <v>93305246</v>
      </c>
      <c r="F9" s="59">
        <v>1031199</v>
      </c>
      <c r="G9" s="59">
        <v>8172222</v>
      </c>
      <c r="H9" s="59">
        <v>2017043</v>
      </c>
      <c r="I9" s="59">
        <v>11220464</v>
      </c>
      <c r="J9" s="59">
        <v>13321481</v>
      </c>
      <c r="K9" s="59">
        <v>7316829</v>
      </c>
      <c r="L9" s="59">
        <v>7239541</v>
      </c>
      <c r="M9" s="59">
        <v>27877851</v>
      </c>
      <c r="N9" s="59">
        <v>-467998</v>
      </c>
      <c r="O9" s="59">
        <v>5651743</v>
      </c>
      <c r="P9" s="59">
        <v>4395985</v>
      </c>
      <c r="Q9" s="59">
        <v>9579730</v>
      </c>
      <c r="R9" s="59">
        <v>0</v>
      </c>
      <c r="S9" s="59">
        <v>0</v>
      </c>
      <c r="T9" s="59">
        <v>0</v>
      </c>
      <c r="U9" s="59">
        <v>0</v>
      </c>
      <c r="V9" s="59">
        <v>48678045</v>
      </c>
      <c r="W9" s="59">
        <v>70573896</v>
      </c>
      <c r="X9" s="59">
        <v>-21895851</v>
      </c>
      <c r="Y9" s="60">
        <v>-31.03</v>
      </c>
      <c r="Z9" s="61">
        <v>93305246</v>
      </c>
    </row>
    <row r="10" spans="1:26" ht="25.5">
      <c r="A10" s="62" t="s">
        <v>86</v>
      </c>
      <c r="B10" s="63">
        <f>SUM(B5:B9)</f>
        <v>358994352</v>
      </c>
      <c r="C10" s="63">
        <f>SUM(C5:C9)</f>
        <v>0</v>
      </c>
      <c r="D10" s="64">
        <f aca="true" t="shared" si="0" ref="D10:Z10">SUM(D5:D9)</f>
        <v>364636010</v>
      </c>
      <c r="E10" s="65">
        <f t="shared" si="0"/>
        <v>360531230</v>
      </c>
      <c r="F10" s="65">
        <f t="shared" si="0"/>
        <v>107337744</v>
      </c>
      <c r="G10" s="65">
        <f t="shared" si="0"/>
        <v>9179194</v>
      </c>
      <c r="H10" s="65">
        <f t="shared" si="0"/>
        <v>2330571</v>
      </c>
      <c r="I10" s="65">
        <f t="shared" si="0"/>
        <v>118847509</v>
      </c>
      <c r="J10" s="65">
        <f t="shared" si="0"/>
        <v>18338481</v>
      </c>
      <c r="K10" s="65">
        <f t="shared" si="0"/>
        <v>92012519</v>
      </c>
      <c r="L10" s="65">
        <f t="shared" si="0"/>
        <v>9704026</v>
      </c>
      <c r="M10" s="65">
        <f t="shared" si="0"/>
        <v>120055026</v>
      </c>
      <c r="N10" s="65">
        <f t="shared" si="0"/>
        <v>-75257</v>
      </c>
      <c r="O10" s="65">
        <f t="shared" si="0"/>
        <v>5888060</v>
      </c>
      <c r="P10" s="65">
        <f t="shared" si="0"/>
        <v>71236298</v>
      </c>
      <c r="Q10" s="65">
        <f t="shared" si="0"/>
        <v>77049101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315951636</v>
      </c>
      <c r="W10" s="65">
        <f t="shared" si="0"/>
        <v>340573896</v>
      </c>
      <c r="X10" s="65">
        <f t="shared" si="0"/>
        <v>-24622260</v>
      </c>
      <c r="Y10" s="66">
        <f>+IF(W10&lt;&gt;0,(X10/W10)*100,0)</f>
        <v>-7.229638057756488</v>
      </c>
      <c r="Z10" s="67">
        <f t="shared" si="0"/>
        <v>360531230</v>
      </c>
    </row>
    <row r="11" spans="1:26" ht="13.5">
      <c r="A11" s="57" t="s">
        <v>36</v>
      </c>
      <c r="B11" s="18">
        <v>248909056</v>
      </c>
      <c r="C11" s="18">
        <v>0</v>
      </c>
      <c r="D11" s="58">
        <v>253277603</v>
      </c>
      <c r="E11" s="59">
        <v>249382969</v>
      </c>
      <c r="F11" s="59">
        <v>80291</v>
      </c>
      <c r="G11" s="59">
        <v>41720465</v>
      </c>
      <c r="H11" s="59">
        <v>23201360</v>
      </c>
      <c r="I11" s="59">
        <v>65002116</v>
      </c>
      <c r="J11" s="59">
        <v>20334984</v>
      </c>
      <c r="K11" s="59">
        <v>21215346</v>
      </c>
      <c r="L11" s="59">
        <v>20825599</v>
      </c>
      <c r="M11" s="59">
        <v>62375929</v>
      </c>
      <c r="N11" s="59">
        <v>19990485</v>
      </c>
      <c r="O11" s="59">
        <v>21749314</v>
      </c>
      <c r="P11" s="59">
        <v>20514786</v>
      </c>
      <c r="Q11" s="59">
        <v>62254585</v>
      </c>
      <c r="R11" s="59">
        <v>0</v>
      </c>
      <c r="S11" s="59">
        <v>0</v>
      </c>
      <c r="T11" s="59">
        <v>0</v>
      </c>
      <c r="U11" s="59">
        <v>0</v>
      </c>
      <c r="V11" s="59">
        <v>189632630</v>
      </c>
      <c r="W11" s="59">
        <v>189958041</v>
      </c>
      <c r="X11" s="59">
        <v>-325411</v>
      </c>
      <c r="Y11" s="60">
        <v>-0.17</v>
      </c>
      <c r="Z11" s="61">
        <v>249382969</v>
      </c>
    </row>
    <row r="12" spans="1:26" ht="13.5">
      <c r="A12" s="57" t="s">
        <v>37</v>
      </c>
      <c r="B12" s="18">
        <v>11499649</v>
      </c>
      <c r="C12" s="18">
        <v>0</v>
      </c>
      <c r="D12" s="58">
        <v>12667928</v>
      </c>
      <c r="E12" s="59">
        <v>13087302</v>
      </c>
      <c r="F12" s="59">
        <v>0</v>
      </c>
      <c r="G12" s="59">
        <v>2011485</v>
      </c>
      <c r="H12" s="59">
        <v>1026166</v>
      </c>
      <c r="I12" s="59">
        <v>3037651</v>
      </c>
      <c r="J12" s="59">
        <v>1004426</v>
      </c>
      <c r="K12" s="59">
        <v>1009401</v>
      </c>
      <c r="L12" s="59">
        <v>1055307</v>
      </c>
      <c r="M12" s="59">
        <v>3069134</v>
      </c>
      <c r="N12" s="59">
        <v>1006709</v>
      </c>
      <c r="O12" s="59">
        <v>1484566</v>
      </c>
      <c r="P12" s="59">
        <v>1119381</v>
      </c>
      <c r="Q12" s="59">
        <v>3610656</v>
      </c>
      <c r="R12" s="59">
        <v>0</v>
      </c>
      <c r="S12" s="59">
        <v>0</v>
      </c>
      <c r="T12" s="59">
        <v>0</v>
      </c>
      <c r="U12" s="59">
        <v>0</v>
      </c>
      <c r="V12" s="59">
        <v>9717441</v>
      </c>
      <c r="W12" s="59">
        <v>9501246</v>
      </c>
      <c r="X12" s="59">
        <v>216195</v>
      </c>
      <c r="Y12" s="60">
        <v>2.28</v>
      </c>
      <c r="Z12" s="61">
        <v>13087302</v>
      </c>
    </row>
    <row r="13" spans="1:26" ht="13.5">
      <c r="A13" s="57" t="s">
        <v>87</v>
      </c>
      <c r="B13" s="18">
        <v>16002138</v>
      </c>
      <c r="C13" s="18">
        <v>0</v>
      </c>
      <c r="D13" s="58">
        <v>16896075</v>
      </c>
      <c r="E13" s="59">
        <v>14871048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12672054</v>
      </c>
      <c r="X13" s="59">
        <v>-12672054</v>
      </c>
      <c r="Y13" s="60">
        <v>-100</v>
      </c>
      <c r="Z13" s="61">
        <v>14871048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7567289</v>
      </c>
      <c r="F15" s="59">
        <v>111592</v>
      </c>
      <c r="G15" s="59">
        <v>850311</v>
      </c>
      <c r="H15" s="59">
        <v>865341</v>
      </c>
      <c r="I15" s="59">
        <v>1827244</v>
      </c>
      <c r="J15" s="59">
        <v>402464</v>
      </c>
      <c r="K15" s="59">
        <v>898832</v>
      </c>
      <c r="L15" s="59">
        <v>304593</v>
      </c>
      <c r="M15" s="59">
        <v>1605889</v>
      </c>
      <c r="N15" s="59">
        <v>208366</v>
      </c>
      <c r="O15" s="59">
        <v>328372</v>
      </c>
      <c r="P15" s="59">
        <v>1466540</v>
      </c>
      <c r="Q15" s="59">
        <v>2003278</v>
      </c>
      <c r="R15" s="59">
        <v>0</v>
      </c>
      <c r="S15" s="59">
        <v>0</v>
      </c>
      <c r="T15" s="59">
        <v>0</v>
      </c>
      <c r="U15" s="59">
        <v>0</v>
      </c>
      <c r="V15" s="59">
        <v>5436411</v>
      </c>
      <c r="W15" s="59"/>
      <c r="X15" s="59">
        <v>5436411</v>
      </c>
      <c r="Y15" s="60">
        <v>0</v>
      </c>
      <c r="Z15" s="61">
        <v>7567289</v>
      </c>
    </row>
    <row r="16" spans="1:26" ht="13.5">
      <c r="A16" s="68" t="s">
        <v>40</v>
      </c>
      <c r="B16" s="18">
        <v>2161972</v>
      </c>
      <c r="C16" s="18">
        <v>0</v>
      </c>
      <c r="D16" s="58">
        <v>0</v>
      </c>
      <c r="E16" s="59">
        <v>10470484</v>
      </c>
      <c r="F16" s="59">
        <v>0</v>
      </c>
      <c r="G16" s="59">
        <v>368112</v>
      </c>
      <c r="H16" s="59">
        <v>3924963</v>
      </c>
      <c r="I16" s="59">
        <v>4293075</v>
      </c>
      <c r="J16" s="59">
        <v>208115</v>
      </c>
      <c r="K16" s="59">
        <v>257373</v>
      </c>
      <c r="L16" s="59">
        <v>4115955</v>
      </c>
      <c r="M16" s="59">
        <v>4581443</v>
      </c>
      <c r="N16" s="59">
        <v>206711</v>
      </c>
      <c r="O16" s="59">
        <v>242965</v>
      </c>
      <c r="P16" s="59">
        <v>455807</v>
      </c>
      <c r="Q16" s="59">
        <v>905483</v>
      </c>
      <c r="R16" s="59">
        <v>0</v>
      </c>
      <c r="S16" s="59">
        <v>0</v>
      </c>
      <c r="T16" s="59">
        <v>0</v>
      </c>
      <c r="U16" s="59">
        <v>0</v>
      </c>
      <c r="V16" s="59">
        <v>9780001</v>
      </c>
      <c r="W16" s="59"/>
      <c r="X16" s="59">
        <v>9780001</v>
      </c>
      <c r="Y16" s="60">
        <v>0</v>
      </c>
      <c r="Z16" s="61">
        <v>10470484</v>
      </c>
    </row>
    <row r="17" spans="1:26" ht="13.5">
      <c r="A17" s="57" t="s">
        <v>41</v>
      </c>
      <c r="B17" s="18">
        <v>111465616</v>
      </c>
      <c r="C17" s="18">
        <v>0</v>
      </c>
      <c r="D17" s="58">
        <v>103050723</v>
      </c>
      <c r="E17" s="59">
        <v>93219484</v>
      </c>
      <c r="F17" s="59">
        <v>6198395</v>
      </c>
      <c r="G17" s="59">
        <v>5426815</v>
      </c>
      <c r="H17" s="59">
        <v>4427495</v>
      </c>
      <c r="I17" s="59">
        <v>16052705</v>
      </c>
      <c r="J17" s="59">
        <v>3896751</v>
      </c>
      <c r="K17" s="59">
        <v>5052488</v>
      </c>
      <c r="L17" s="59">
        <v>8789507</v>
      </c>
      <c r="M17" s="59">
        <v>17738746</v>
      </c>
      <c r="N17" s="59">
        <v>6099018</v>
      </c>
      <c r="O17" s="59">
        <v>6185604</v>
      </c>
      <c r="P17" s="59">
        <v>7033971</v>
      </c>
      <c r="Q17" s="59">
        <v>19318593</v>
      </c>
      <c r="R17" s="59">
        <v>0</v>
      </c>
      <c r="S17" s="59">
        <v>0</v>
      </c>
      <c r="T17" s="59">
        <v>0</v>
      </c>
      <c r="U17" s="59">
        <v>0</v>
      </c>
      <c r="V17" s="59">
        <v>53110044</v>
      </c>
      <c r="W17" s="59">
        <v>80217990</v>
      </c>
      <c r="X17" s="59">
        <v>-27107946</v>
      </c>
      <c r="Y17" s="60">
        <v>-33.79</v>
      </c>
      <c r="Z17" s="61">
        <v>93219484</v>
      </c>
    </row>
    <row r="18" spans="1:26" ht="13.5">
      <c r="A18" s="69" t="s">
        <v>42</v>
      </c>
      <c r="B18" s="70">
        <f>SUM(B11:B17)</f>
        <v>390038431</v>
      </c>
      <c r="C18" s="70">
        <f>SUM(C11:C17)</f>
        <v>0</v>
      </c>
      <c r="D18" s="71">
        <f aca="true" t="shared" si="1" ref="D18:Z18">SUM(D11:D17)</f>
        <v>385892329</v>
      </c>
      <c r="E18" s="72">
        <f t="shared" si="1"/>
        <v>388598576</v>
      </c>
      <c r="F18" s="72">
        <f t="shared" si="1"/>
        <v>6390278</v>
      </c>
      <c r="G18" s="72">
        <f t="shared" si="1"/>
        <v>50377188</v>
      </c>
      <c r="H18" s="72">
        <f t="shared" si="1"/>
        <v>33445325</v>
      </c>
      <c r="I18" s="72">
        <f t="shared" si="1"/>
        <v>90212791</v>
      </c>
      <c r="J18" s="72">
        <f t="shared" si="1"/>
        <v>25846740</v>
      </c>
      <c r="K18" s="72">
        <f t="shared" si="1"/>
        <v>28433440</v>
      </c>
      <c r="L18" s="72">
        <f t="shared" si="1"/>
        <v>35090961</v>
      </c>
      <c r="M18" s="72">
        <f t="shared" si="1"/>
        <v>89371141</v>
      </c>
      <c r="N18" s="72">
        <f t="shared" si="1"/>
        <v>27511289</v>
      </c>
      <c r="O18" s="72">
        <f t="shared" si="1"/>
        <v>29990821</v>
      </c>
      <c r="P18" s="72">
        <f t="shared" si="1"/>
        <v>30590485</v>
      </c>
      <c r="Q18" s="72">
        <f t="shared" si="1"/>
        <v>88092595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267676527</v>
      </c>
      <c r="W18" s="72">
        <f t="shared" si="1"/>
        <v>292349331</v>
      </c>
      <c r="X18" s="72">
        <f t="shared" si="1"/>
        <v>-24672804</v>
      </c>
      <c r="Y18" s="66">
        <f>+IF(W18&lt;&gt;0,(X18/W18)*100,0)</f>
        <v>-8.439493914901416</v>
      </c>
      <c r="Z18" s="73">
        <f t="shared" si="1"/>
        <v>388598576</v>
      </c>
    </row>
    <row r="19" spans="1:26" ht="13.5">
      <c r="A19" s="69" t="s">
        <v>43</v>
      </c>
      <c r="B19" s="74">
        <f>+B10-B18</f>
        <v>-31044079</v>
      </c>
      <c r="C19" s="74">
        <f>+C10-C18</f>
        <v>0</v>
      </c>
      <c r="D19" s="75">
        <f aca="true" t="shared" si="2" ref="D19:Z19">+D10-D18</f>
        <v>-21256319</v>
      </c>
      <c r="E19" s="76">
        <f t="shared" si="2"/>
        <v>-28067346</v>
      </c>
      <c r="F19" s="76">
        <f t="shared" si="2"/>
        <v>100947466</v>
      </c>
      <c r="G19" s="76">
        <f t="shared" si="2"/>
        <v>-41197994</v>
      </c>
      <c r="H19" s="76">
        <f t="shared" si="2"/>
        <v>-31114754</v>
      </c>
      <c r="I19" s="76">
        <f t="shared" si="2"/>
        <v>28634718</v>
      </c>
      <c r="J19" s="76">
        <f t="shared" si="2"/>
        <v>-7508259</v>
      </c>
      <c r="K19" s="76">
        <f t="shared" si="2"/>
        <v>63579079</v>
      </c>
      <c r="L19" s="76">
        <f t="shared" si="2"/>
        <v>-25386935</v>
      </c>
      <c r="M19" s="76">
        <f t="shared" si="2"/>
        <v>30683885</v>
      </c>
      <c r="N19" s="76">
        <f t="shared" si="2"/>
        <v>-27586546</v>
      </c>
      <c r="O19" s="76">
        <f t="shared" si="2"/>
        <v>-24102761</v>
      </c>
      <c r="P19" s="76">
        <f t="shared" si="2"/>
        <v>40645813</v>
      </c>
      <c r="Q19" s="76">
        <f t="shared" si="2"/>
        <v>-11043494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48275109</v>
      </c>
      <c r="W19" s="76">
        <f>IF(E10=E18,0,W10-W18)</f>
        <v>48224565</v>
      </c>
      <c r="X19" s="76">
        <f t="shared" si="2"/>
        <v>50544</v>
      </c>
      <c r="Y19" s="77">
        <f>+IF(W19&lt;&gt;0,(X19/W19)*100,0)</f>
        <v>0.10480965458164318</v>
      </c>
      <c r="Z19" s="78">
        <f t="shared" si="2"/>
        <v>-28067346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6171000</v>
      </c>
      <c r="F20" s="59">
        <v>1250000</v>
      </c>
      <c r="G20" s="59">
        <v>1910344</v>
      </c>
      <c r="H20" s="59">
        <v>0</v>
      </c>
      <c r="I20" s="59">
        <v>3160344</v>
      </c>
      <c r="J20" s="59">
        <v>-190021</v>
      </c>
      <c r="K20" s="59">
        <v>789221</v>
      </c>
      <c r="L20" s="59">
        <v>-158565</v>
      </c>
      <c r="M20" s="59">
        <v>440635</v>
      </c>
      <c r="N20" s="59">
        <v>555135</v>
      </c>
      <c r="O20" s="59">
        <v>444687</v>
      </c>
      <c r="P20" s="59">
        <v>-152415</v>
      </c>
      <c r="Q20" s="59">
        <v>847407</v>
      </c>
      <c r="R20" s="59">
        <v>0</v>
      </c>
      <c r="S20" s="59">
        <v>0</v>
      </c>
      <c r="T20" s="59">
        <v>0</v>
      </c>
      <c r="U20" s="59">
        <v>0</v>
      </c>
      <c r="V20" s="59">
        <v>4448386</v>
      </c>
      <c r="W20" s="59"/>
      <c r="X20" s="59">
        <v>4448386</v>
      </c>
      <c r="Y20" s="60">
        <v>0</v>
      </c>
      <c r="Z20" s="61">
        <v>6171000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89</v>
      </c>
      <c r="B22" s="85">
        <f>SUM(B19:B21)</f>
        <v>-31044079</v>
      </c>
      <c r="C22" s="85">
        <f>SUM(C19:C21)</f>
        <v>0</v>
      </c>
      <c r="D22" s="86">
        <f aca="true" t="shared" si="3" ref="D22:Z22">SUM(D19:D21)</f>
        <v>-21256319</v>
      </c>
      <c r="E22" s="87">
        <f t="shared" si="3"/>
        <v>-21896346</v>
      </c>
      <c r="F22" s="87">
        <f t="shared" si="3"/>
        <v>102197466</v>
      </c>
      <c r="G22" s="87">
        <f t="shared" si="3"/>
        <v>-39287650</v>
      </c>
      <c r="H22" s="87">
        <f t="shared" si="3"/>
        <v>-31114754</v>
      </c>
      <c r="I22" s="87">
        <f t="shared" si="3"/>
        <v>31795062</v>
      </c>
      <c r="J22" s="87">
        <f t="shared" si="3"/>
        <v>-7698280</v>
      </c>
      <c r="K22" s="87">
        <f t="shared" si="3"/>
        <v>64368300</v>
      </c>
      <c r="L22" s="87">
        <f t="shared" si="3"/>
        <v>-25545500</v>
      </c>
      <c r="M22" s="87">
        <f t="shared" si="3"/>
        <v>31124520</v>
      </c>
      <c r="N22" s="87">
        <f t="shared" si="3"/>
        <v>-27031411</v>
      </c>
      <c r="O22" s="87">
        <f t="shared" si="3"/>
        <v>-23658074</v>
      </c>
      <c r="P22" s="87">
        <f t="shared" si="3"/>
        <v>40493398</v>
      </c>
      <c r="Q22" s="87">
        <f t="shared" si="3"/>
        <v>-10196087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52723495</v>
      </c>
      <c r="W22" s="87">
        <f t="shared" si="3"/>
        <v>48224565</v>
      </c>
      <c r="X22" s="87">
        <f t="shared" si="3"/>
        <v>4498930</v>
      </c>
      <c r="Y22" s="88">
        <f>+IF(W22&lt;&gt;0,(X22/W22)*100,0)</f>
        <v>9.329125104601772</v>
      </c>
      <c r="Z22" s="89">
        <f t="shared" si="3"/>
        <v>-21896346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-31044079</v>
      </c>
      <c r="C24" s="74">
        <f>SUM(C22:C23)</f>
        <v>0</v>
      </c>
      <c r="D24" s="75">
        <f aca="true" t="shared" si="4" ref="D24:Z24">SUM(D22:D23)</f>
        <v>-21256319</v>
      </c>
      <c r="E24" s="76">
        <f t="shared" si="4"/>
        <v>-21896346</v>
      </c>
      <c r="F24" s="76">
        <f t="shared" si="4"/>
        <v>102197466</v>
      </c>
      <c r="G24" s="76">
        <f t="shared" si="4"/>
        <v>-39287650</v>
      </c>
      <c r="H24" s="76">
        <f t="shared" si="4"/>
        <v>-31114754</v>
      </c>
      <c r="I24" s="76">
        <f t="shared" si="4"/>
        <v>31795062</v>
      </c>
      <c r="J24" s="76">
        <f t="shared" si="4"/>
        <v>-7698280</v>
      </c>
      <c r="K24" s="76">
        <f t="shared" si="4"/>
        <v>64368300</v>
      </c>
      <c r="L24" s="76">
        <f t="shared" si="4"/>
        <v>-25545500</v>
      </c>
      <c r="M24" s="76">
        <f t="shared" si="4"/>
        <v>31124520</v>
      </c>
      <c r="N24" s="76">
        <f t="shared" si="4"/>
        <v>-27031411</v>
      </c>
      <c r="O24" s="76">
        <f t="shared" si="4"/>
        <v>-23658074</v>
      </c>
      <c r="P24" s="76">
        <f t="shared" si="4"/>
        <v>40493398</v>
      </c>
      <c r="Q24" s="76">
        <f t="shared" si="4"/>
        <v>-10196087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52723495</v>
      </c>
      <c r="W24" s="76">
        <f t="shared" si="4"/>
        <v>48224565</v>
      </c>
      <c r="X24" s="76">
        <f t="shared" si="4"/>
        <v>4498930</v>
      </c>
      <c r="Y24" s="77">
        <f>+IF(W24&lt;&gt;0,(X24/W24)*100,0)</f>
        <v>9.329125104601772</v>
      </c>
      <c r="Z24" s="78">
        <f t="shared" si="4"/>
        <v>-21896346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5618496</v>
      </c>
      <c r="C27" s="21">
        <v>0</v>
      </c>
      <c r="D27" s="98">
        <v>6000000</v>
      </c>
      <c r="E27" s="99">
        <v>5349717</v>
      </c>
      <c r="F27" s="99">
        <v>0</v>
      </c>
      <c r="G27" s="99">
        <v>142625</v>
      </c>
      <c r="H27" s="99">
        <v>100677</v>
      </c>
      <c r="I27" s="99">
        <v>243302</v>
      </c>
      <c r="J27" s="99">
        <v>263800</v>
      </c>
      <c r="K27" s="99">
        <v>560558</v>
      </c>
      <c r="L27" s="99">
        <v>158868</v>
      </c>
      <c r="M27" s="99">
        <v>983226</v>
      </c>
      <c r="N27" s="99">
        <v>139708</v>
      </c>
      <c r="O27" s="99">
        <v>43317</v>
      </c>
      <c r="P27" s="99">
        <v>196742</v>
      </c>
      <c r="Q27" s="99">
        <v>379767</v>
      </c>
      <c r="R27" s="99">
        <v>0</v>
      </c>
      <c r="S27" s="99">
        <v>0</v>
      </c>
      <c r="T27" s="99">
        <v>0</v>
      </c>
      <c r="U27" s="99">
        <v>0</v>
      </c>
      <c r="V27" s="99">
        <v>1606295</v>
      </c>
      <c r="W27" s="99">
        <v>4012288</v>
      </c>
      <c r="X27" s="99">
        <v>-2405993</v>
      </c>
      <c r="Y27" s="100">
        <v>-59.97</v>
      </c>
      <c r="Z27" s="101">
        <v>5349717</v>
      </c>
    </row>
    <row r="28" spans="1:26" ht="13.5">
      <c r="A28" s="102" t="s">
        <v>44</v>
      </c>
      <c r="B28" s="18">
        <v>46412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91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5572084</v>
      </c>
      <c r="C31" s="18">
        <v>0</v>
      </c>
      <c r="D31" s="58">
        <v>6000000</v>
      </c>
      <c r="E31" s="59">
        <v>5349717</v>
      </c>
      <c r="F31" s="59">
        <v>0</v>
      </c>
      <c r="G31" s="59">
        <v>142625</v>
      </c>
      <c r="H31" s="59">
        <v>100677</v>
      </c>
      <c r="I31" s="59">
        <v>243302</v>
      </c>
      <c r="J31" s="59">
        <v>263800</v>
      </c>
      <c r="K31" s="59">
        <v>560558</v>
      </c>
      <c r="L31" s="59">
        <v>158868</v>
      </c>
      <c r="M31" s="59">
        <v>983226</v>
      </c>
      <c r="N31" s="59">
        <v>139708</v>
      </c>
      <c r="O31" s="59">
        <v>43317</v>
      </c>
      <c r="P31" s="59">
        <v>196742</v>
      </c>
      <c r="Q31" s="59">
        <v>379767</v>
      </c>
      <c r="R31" s="59">
        <v>0</v>
      </c>
      <c r="S31" s="59">
        <v>0</v>
      </c>
      <c r="T31" s="59">
        <v>0</v>
      </c>
      <c r="U31" s="59">
        <v>0</v>
      </c>
      <c r="V31" s="59">
        <v>1606295</v>
      </c>
      <c r="W31" s="59">
        <v>4012288</v>
      </c>
      <c r="X31" s="59">
        <v>-2405993</v>
      </c>
      <c r="Y31" s="60">
        <v>-59.97</v>
      </c>
      <c r="Z31" s="61">
        <v>5349717</v>
      </c>
    </row>
    <row r="32" spans="1:26" ht="13.5">
      <c r="A32" s="69" t="s">
        <v>50</v>
      </c>
      <c r="B32" s="21">
        <f>SUM(B28:B31)</f>
        <v>5618496</v>
      </c>
      <c r="C32" s="21">
        <f>SUM(C28:C31)</f>
        <v>0</v>
      </c>
      <c r="D32" s="98">
        <f aca="true" t="shared" si="5" ref="D32:Z32">SUM(D28:D31)</f>
        <v>6000000</v>
      </c>
      <c r="E32" s="99">
        <f t="shared" si="5"/>
        <v>5349717</v>
      </c>
      <c r="F32" s="99">
        <f t="shared" si="5"/>
        <v>0</v>
      </c>
      <c r="G32" s="99">
        <f t="shared" si="5"/>
        <v>142625</v>
      </c>
      <c r="H32" s="99">
        <f t="shared" si="5"/>
        <v>100677</v>
      </c>
      <c r="I32" s="99">
        <f t="shared" si="5"/>
        <v>243302</v>
      </c>
      <c r="J32" s="99">
        <f t="shared" si="5"/>
        <v>263800</v>
      </c>
      <c r="K32" s="99">
        <f t="shared" si="5"/>
        <v>560558</v>
      </c>
      <c r="L32" s="99">
        <f t="shared" si="5"/>
        <v>158868</v>
      </c>
      <c r="M32" s="99">
        <f t="shared" si="5"/>
        <v>983226</v>
      </c>
      <c r="N32" s="99">
        <f t="shared" si="5"/>
        <v>139708</v>
      </c>
      <c r="O32" s="99">
        <f t="shared" si="5"/>
        <v>43317</v>
      </c>
      <c r="P32" s="99">
        <f t="shared" si="5"/>
        <v>196742</v>
      </c>
      <c r="Q32" s="99">
        <f t="shared" si="5"/>
        <v>379767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1606295</v>
      </c>
      <c r="W32" s="99">
        <f t="shared" si="5"/>
        <v>4012288</v>
      </c>
      <c r="X32" s="99">
        <f t="shared" si="5"/>
        <v>-2405993</v>
      </c>
      <c r="Y32" s="100">
        <f>+IF(W32&lt;&gt;0,(X32/W32)*100,0)</f>
        <v>-59.96561064410132</v>
      </c>
      <c r="Z32" s="101">
        <f t="shared" si="5"/>
        <v>5349717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62354014</v>
      </c>
      <c r="C35" s="18">
        <v>0</v>
      </c>
      <c r="D35" s="58">
        <v>35892998</v>
      </c>
      <c r="E35" s="59">
        <v>55149872</v>
      </c>
      <c r="F35" s="59">
        <v>127681007</v>
      </c>
      <c r="G35" s="59">
        <v>105827912</v>
      </c>
      <c r="H35" s="59">
        <v>81334513</v>
      </c>
      <c r="I35" s="59">
        <v>81334513</v>
      </c>
      <c r="J35" s="59">
        <v>64546986</v>
      </c>
      <c r="K35" s="59">
        <v>131610986</v>
      </c>
      <c r="L35" s="59">
        <v>93585980</v>
      </c>
      <c r="M35" s="59">
        <v>93585980</v>
      </c>
      <c r="N35" s="59">
        <v>78824003</v>
      </c>
      <c r="O35" s="59">
        <v>55601482</v>
      </c>
      <c r="P35" s="59">
        <v>96025956</v>
      </c>
      <c r="Q35" s="59">
        <v>96025956</v>
      </c>
      <c r="R35" s="59">
        <v>0</v>
      </c>
      <c r="S35" s="59">
        <v>0</v>
      </c>
      <c r="T35" s="59">
        <v>0</v>
      </c>
      <c r="U35" s="59">
        <v>0</v>
      </c>
      <c r="V35" s="59">
        <v>96025956</v>
      </c>
      <c r="W35" s="59">
        <v>41362404</v>
      </c>
      <c r="X35" s="59">
        <v>54663552</v>
      </c>
      <c r="Y35" s="60">
        <v>132.16</v>
      </c>
      <c r="Z35" s="61">
        <v>55149872</v>
      </c>
    </row>
    <row r="36" spans="1:26" ht="13.5">
      <c r="A36" s="57" t="s">
        <v>53</v>
      </c>
      <c r="B36" s="18">
        <v>133311146</v>
      </c>
      <c r="C36" s="18">
        <v>0</v>
      </c>
      <c r="D36" s="58">
        <v>116832748</v>
      </c>
      <c r="E36" s="59">
        <v>118207492</v>
      </c>
      <c r="F36" s="59">
        <v>133311146</v>
      </c>
      <c r="G36" s="59">
        <v>133453771</v>
      </c>
      <c r="H36" s="59">
        <v>133554447</v>
      </c>
      <c r="I36" s="59">
        <v>133554447</v>
      </c>
      <c r="J36" s="59">
        <v>133818247</v>
      </c>
      <c r="K36" s="59">
        <v>134378804</v>
      </c>
      <c r="L36" s="59">
        <v>134537672</v>
      </c>
      <c r="M36" s="59">
        <v>134537672</v>
      </c>
      <c r="N36" s="59">
        <v>134677382</v>
      </c>
      <c r="O36" s="59">
        <v>134634064</v>
      </c>
      <c r="P36" s="59">
        <v>134830805</v>
      </c>
      <c r="Q36" s="59">
        <v>134830805</v>
      </c>
      <c r="R36" s="59">
        <v>0</v>
      </c>
      <c r="S36" s="59">
        <v>0</v>
      </c>
      <c r="T36" s="59">
        <v>0</v>
      </c>
      <c r="U36" s="59">
        <v>0</v>
      </c>
      <c r="V36" s="59">
        <v>134830805</v>
      </c>
      <c r="W36" s="59">
        <v>88655619</v>
      </c>
      <c r="X36" s="59">
        <v>46175186</v>
      </c>
      <c r="Y36" s="60">
        <v>52.08</v>
      </c>
      <c r="Z36" s="61">
        <v>118207492</v>
      </c>
    </row>
    <row r="37" spans="1:26" ht="13.5">
      <c r="A37" s="57" t="s">
        <v>54</v>
      </c>
      <c r="B37" s="18">
        <v>179241787</v>
      </c>
      <c r="C37" s="18">
        <v>0</v>
      </c>
      <c r="D37" s="58">
        <v>132726439</v>
      </c>
      <c r="E37" s="59">
        <v>132121407</v>
      </c>
      <c r="F37" s="59">
        <v>168148936</v>
      </c>
      <c r="G37" s="59">
        <v>159948491</v>
      </c>
      <c r="H37" s="59">
        <v>166018921</v>
      </c>
      <c r="I37" s="59">
        <v>166018921</v>
      </c>
      <c r="J37" s="59">
        <v>154310465</v>
      </c>
      <c r="K37" s="59">
        <v>157109813</v>
      </c>
      <c r="L37" s="59">
        <v>153124243</v>
      </c>
      <c r="M37" s="59">
        <v>153124243</v>
      </c>
      <c r="N37" s="59">
        <v>162608253</v>
      </c>
      <c r="O37" s="59">
        <v>163281582</v>
      </c>
      <c r="P37" s="59">
        <v>163175263</v>
      </c>
      <c r="Q37" s="59">
        <v>163175263</v>
      </c>
      <c r="R37" s="59">
        <v>0</v>
      </c>
      <c r="S37" s="59">
        <v>0</v>
      </c>
      <c r="T37" s="59">
        <v>0</v>
      </c>
      <c r="U37" s="59">
        <v>0</v>
      </c>
      <c r="V37" s="59">
        <v>163175263</v>
      </c>
      <c r="W37" s="59">
        <v>99091055</v>
      </c>
      <c r="X37" s="59">
        <v>64084208</v>
      </c>
      <c r="Y37" s="60">
        <v>64.67</v>
      </c>
      <c r="Z37" s="61">
        <v>132121407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16423373</v>
      </c>
      <c r="C39" s="18">
        <v>0</v>
      </c>
      <c r="D39" s="58">
        <v>19999307</v>
      </c>
      <c r="E39" s="59">
        <v>41235957</v>
      </c>
      <c r="F39" s="59">
        <v>92843217</v>
      </c>
      <c r="G39" s="59">
        <v>79333192</v>
      </c>
      <c r="H39" s="59">
        <v>48870039</v>
      </c>
      <c r="I39" s="59">
        <v>48870039</v>
      </c>
      <c r="J39" s="59">
        <v>44054768</v>
      </c>
      <c r="K39" s="59">
        <v>108879977</v>
      </c>
      <c r="L39" s="59">
        <v>74999409</v>
      </c>
      <c r="M39" s="59">
        <v>74999409</v>
      </c>
      <c r="N39" s="59">
        <v>50893132</v>
      </c>
      <c r="O39" s="59">
        <v>26953964</v>
      </c>
      <c r="P39" s="59">
        <v>67681498</v>
      </c>
      <c r="Q39" s="59">
        <v>67681498</v>
      </c>
      <c r="R39" s="59">
        <v>0</v>
      </c>
      <c r="S39" s="59">
        <v>0</v>
      </c>
      <c r="T39" s="59">
        <v>0</v>
      </c>
      <c r="U39" s="59">
        <v>0</v>
      </c>
      <c r="V39" s="59">
        <v>67681498</v>
      </c>
      <c r="W39" s="59">
        <v>30926968</v>
      </c>
      <c r="X39" s="59">
        <v>36754530</v>
      </c>
      <c r="Y39" s="60">
        <v>118.84</v>
      </c>
      <c r="Z39" s="61">
        <v>41235957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18273851</v>
      </c>
      <c r="C42" s="18">
        <v>0</v>
      </c>
      <c r="D42" s="58">
        <v>-4460041</v>
      </c>
      <c r="E42" s="59">
        <v>-7125299</v>
      </c>
      <c r="F42" s="59">
        <v>64864155</v>
      </c>
      <c r="G42" s="59">
        <v>-21710075</v>
      </c>
      <c r="H42" s="59">
        <v>-26934055</v>
      </c>
      <c r="I42" s="59">
        <v>16220025</v>
      </c>
      <c r="J42" s="59">
        <v>-17658245</v>
      </c>
      <c r="K42" s="59">
        <v>66874452</v>
      </c>
      <c r="L42" s="59">
        <v>-35410797</v>
      </c>
      <c r="M42" s="59">
        <v>13805410</v>
      </c>
      <c r="N42" s="59">
        <v>-18572149</v>
      </c>
      <c r="O42" s="59">
        <v>-22754260</v>
      </c>
      <c r="P42" s="59">
        <v>42880927</v>
      </c>
      <c r="Q42" s="59">
        <v>1554518</v>
      </c>
      <c r="R42" s="59">
        <v>0</v>
      </c>
      <c r="S42" s="59">
        <v>0</v>
      </c>
      <c r="T42" s="59">
        <v>0</v>
      </c>
      <c r="U42" s="59">
        <v>0</v>
      </c>
      <c r="V42" s="59">
        <v>31579953</v>
      </c>
      <c r="W42" s="59">
        <v>-7451998</v>
      </c>
      <c r="X42" s="59">
        <v>39031951</v>
      </c>
      <c r="Y42" s="60">
        <v>-523.78</v>
      </c>
      <c r="Z42" s="61">
        <v>-7125299</v>
      </c>
    </row>
    <row r="43" spans="1:26" ht="13.5">
      <c r="A43" s="57" t="s">
        <v>59</v>
      </c>
      <c r="B43" s="18">
        <v>-5299688</v>
      </c>
      <c r="C43" s="18">
        <v>0</v>
      </c>
      <c r="D43" s="58">
        <v>-5900004</v>
      </c>
      <c r="E43" s="59">
        <v>-5249714</v>
      </c>
      <c r="F43" s="59">
        <v>215000</v>
      </c>
      <c r="G43" s="59">
        <v>-357625</v>
      </c>
      <c r="H43" s="59">
        <v>-100676</v>
      </c>
      <c r="I43" s="59">
        <v>-243301</v>
      </c>
      <c r="J43" s="59">
        <v>-263800</v>
      </c>
      <c r="K43" s="59">
        <v>-560557</v>
      </c>
      <c r="L43" s="59">
        <v>-158868</v>
      </c>
      <c r="M43" s="59">
        <v>-983225</v>
      </c>
      <c r="N43" s="59">
        <v>-139708</v>
      </c>
      <c r="O43" s="59">
        <v>-43317</v>
      </c>
      <c r="P43" s="59">
        <v>-196742</v>
      </c>
      <c r="Q43" s="59">
        <v>-379767</v>
      </c>
      <c r="R43" s="59">
        <v>0</v>
      </c>
      <c r="S43" s="59">
        <v>0</v>
      </c>
      <c r="T43" s="59">
        <v>0</v>
      </c>
      <c r="U43" s="59">
        <v>0</v>
      </c>
      <c r="V43" s="59">
        <v>-1606293</v>
      </c>
      <c r="W43" s="59">
        <v>-2919626</v>
      </c>
      <c r="X43" s="59">
        <v>1313333</v>
      </c>
      <c r="Y43" s="60">
        <v>-44.98</v>
      </c>
      <c r="Z43" s="61">
        <v>-5249714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21876871</v>
      </c>
      <c r="C45" s="21">
        <v>0</v>
      </c>
      <c r="D45" s="98">
        <v>-605027</v>
      </c>
      <c r="E45" s="99">
        <v>9501858</v>
      </c>
      <c r="F45" s="99">
        <v>86956026</v>
      </c>
      <c r="G45" s="99">
        <v>64888326</v>
      </c>
      <c r="H45" s="99">
        <v>37853595</v>
      </c>
      <c r="I45" s="99">
        <v>37853595</v>
      </c>
      <c r="J45" s="99">
        <v>19931550</v>
      </c>
      <c r="K45" s="99">
        <v>86245445</v>
      </c>
      <c r="L45" s="99">
        <v>50675780</v>
      </c>
      <c r="M45" s="99">
        <v>50675780</v>
      </c>
      <c r="N45" s="99">
        <v>31963923</v>
      </c>
      <c r="O45" s="99">
        <v>9166346</v>
      </c>
      <c r="P45" s="99">
        <v>51850531</v>
      </c>
      <c r="Q45" s="99">
        <v>51850531</v>
      </c>
      <c r="R45" s="99">
        <v>0</v>
      </c>
      <c r="S45" s="99">
        <v>0</v>
      </c>
      <c r="T45" s="99">
        <v>0</v>
      </c>
      <c r="U45" s="99">
        <v>0</v>
      </c>
      <c r="V45" s="99">
        <v>51850531</v>
      </c>
      <c r="W45" s="99">
        <v>11505247</v>
      </c>
      <c r="X45" s="99">
        <v>40345284</v>
      </c>
      <c r="Y45" s="100">
        <v>350.67</v>
      </c>
      <c r="Z45" s="101">
        <v>9501858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405417</v>
      </c>
      <c r="C49" s="51">
        <v>0</v>
      </c>
      <c r="D49" s="128">
        <v>539000</v>
      </c>
      <c r="E49" s="53">
        <v>945668</v>
      </c>
      <c r="F49" s="53">
        <v>0</v>
      </c>
      <c r="G49" s="53">
        <v>0</v>
      </c>
      <c r="H49" s="53">
        <v>0</v>
      </c>
      <c r="I49" s="53">
        <v>2485501</v>
      </c>
      <c r="J49" s="53">
        <v>0</v>
      </c>
      <c r="K49" s="53">
        <v>0</v>
      </c>
      <c r="L49" s="53">
        <v>0</v>
      </c>
      <c r="M49" s="53">
        <v>2780080</v>
      </c>
      <c r="N49" s="53">
        <v>0</v>
      </c>
      <c r="O49" s="53">
        <v>0</v>
      </c>
      <c r="P49" s="53">
        <v>0</v>
      </c>
      <c r="Q49" s="53">
        <v>2802736</v>
      </c>
      <c r="R49" s="53">
        <v>0</v>
      </c>
      <c r="S49" s="53">
        <v>0</v>
      </c>
      <c r="T49" s="53">
        <v>0</v>
      </c>
      <c r="U49" s="53">
        <v>0</v>
      </c>
      <c r="V49" s="53">
        <v>6836236</v>
      </c>
      <c r="W49" s="53">
        <v>27018322</v>
      </c>
      <c r="X49" s="53">
        <v>43812960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12913683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18935053</v>
      </c>
      <c r="W51" s="53">
        <v>112180950</v>
      </c>
      <c r="X51" s="53">
        <v>144029686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94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95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96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97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99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100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94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95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96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97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98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99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101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94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95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96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97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98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99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509283152</v>
      </c>
      <c r="C5" s="18">
        <v>0</v>
      </c>
      <c r="D5" s="58">
        <v>505637999</v>
      </c>
      <c r="E5" s="59">
        <v>510693903</v>
      </c>
      <c r="F5" s="59">
        <v>43917473</v>
      </c>
      <c r="G5" s="59">
        <v>43966320</v>
      </c>
      <c r="H5" s="59">
        <v>46990152</v>
      </c>
      <c r="I5" s="59">
        <v>134873945</v>
      </c>
      <c r="J5" s="59">
        <v>41336212</v>
      </c>
      <c r="K5" s="59">
        <v>33703452</v>
      </c>
      <c r="L5" s="59">
        <v>42001908</v>
      </c>
      <c r="M5" s="59">
        <v>117041572</v>
      </c>
      <c r="N5" s="59">
        <v>49510757</v>
      </c>
      <c r="O5" s="59">
        <v>43337950</v>
      </c>
      <c r="P5" s="59">
        <v>39001794</v>
      </c>
      <c r="Q5" s="59">
        <v>131850501</v>
      </c>
      <c r="R5" s="59">
        <v>0</v>
      </c>
      <c r="S5" s="59">
        <v>0</v>
      </c>
      <c r="T5" s="59">
        <v>0</v>
      </c>
      <c r="U5" s="59">
        <v>0</v>
      </c>
      <c r="V5" s="59">
        <v>383766018</v>
      </c>
      <c r="W5" s="59">
        <v>417744671</v>
      </c>
      <c r="X5" s="59">
        <v>-33978653</v>
      </c>
      <c r="Y5" s="60">
        <v>-8.13</v>
      </c>
      <c r="Z5" s="61">
        <v>510693903</v>
      </c>
    </row>
    <row r="6" spans="1:26" ht="13.5">
      <c r="A6" s="57" t="s">
        <v>32</v>
      </c>
      <c r="B6" s="18">
        <v>1454866117</v>
      </c>
      <c r="C6" s="18">
        <v>0</v>
      </c>
      <c r="D6" s="58">
        <v>1411034023</v>
      </c>
      <c r="E6" s="59">
        <v>1467534208</v>
      </c>
      <c r="F6" s="59">
        <v>123659469</v>
      </c>
      <c r="G6" s="59">
        <v>130470612</v>
      </c>
      <c r="H6" s="59">
        <v>124993709</v>
      </c>
      <c r="I6" s="59">
        <v>379123790</v>
      </c>
      <c r="J6" s="59">
        <v>124492430</v>
      </c>
      <c r="K6" s="59">
        <v>123667989</v>
      </c>
      <c r="L6" s="59">
        <v>116173365</v>
      </c>
      <c r="M6" s="59">
        <v>364333784</v>
      </c>
      <c r="N6" s="59">
        <v>124226856</v>
      </c>
      <c r="O6" s="59">
        <v>121462255</v>
      </c>
      <c r="P6" s="59">
        <v>119593276</v>
      </c>
      <c r="Q6" s="59">
        <v>365282387</v>
      </c>
      <c r="R6" s="59">
        <v>0</v>
      </c>
      <c r="S6" s="59">
        <v>0</v>
      </c>
      <c r="T6" s="59">
        <v>0</v>
      </c>
      <c r="U6" s="59">
        <v>0</v>
      </c>
      <c r="V6" s="59">
        <v>1108739961</v>
      </c>
      <c r="W6" s="59">
        <v>1165759878</v>
      </c>
      <c r="X6" s="59">
        <v>-57019917</v>
      </c>
      <c r="Y6" s="60">
        <v>-4.89</v>
      </c>
      <c r="Z6" s="61">
        <v>1467534208</v>
      </c>
    </row>
    <row r="7" spans="1:26" ht="13.5">
      <c r="A7" s="57" t="s">
        <v>33</v>
      </c>
      <c r="B7" s="18">
        <v>13646556</v>
      </c>
      <c r="C7" s="18">
        <v>0</v>
      </c>
      <c r="D7" s="58">
        <v>5956820</v>
      </c>
      <c r="E7" s="59">
        <v>7033132</v>
      </c>
      <c r="F7" s="59">
        <v>0</v>
      </c>
      <c r="G7" s="59">
        <v>2816982</v>
      </c>
      <c r="H7" s="59">
        <v>167774</v>
      </c>
      <c r="I7" s="59">
        <v>2984756</v>
      </c>
      <c r="J7" s="59">
        <v>2564003</v>
      </c>
      <c r="K7" s="59">
        <v>274050</v>
      </c>
      <c r="L7" s="59">
        <v>1482007</v>
      </c>
      <c r="M7" s="59">
        <v>4320060</v>
      </c>
      <c r="N7" s="59">
        <v>245371</v>
      </c>
      <c r="O7" s="59">
        <v>83867</v>
      </c>
      <c r="P7" s="59">
        <v>205386</v>
      </c>
      <c r="Q7" s="59">
        <v>534624</v>
      </c>
      <c r="R7" s="59">
        <v>0</v>
      </c>
      <c r="S7" s="59">
        <v>0</v>
      </c>
      <c r="T7" s="59">
        <v>0</v>
      </c>
      <c r="U7" s="59">
        <v>0</v>
      </c>
      <c r="V7" s="59">
        <v>7839440</v>
      </c>
      <c r="W7" s="59">
        <v>4921371</v>
      </c>
      <c r="X7" s="59">
        <v>2918069</v>
      </c>
      <c r="Y7" s="60">
        <v>59.29</v>
      </c>
      <c r="Z7" s="61">
        <v>7033132</v>
      </c>
    </row>
    <row r="8" spans="1:26" ht="13.5">
      <c r="A8" s="57" t="s">
        <v>34</v>
      </c>
      <c r="B8" s="18">
        <v>298893744</v>
      </c>
      <c r="C8" s="18">
        <v>0</v>
      </c>
      <c r="D8" s="58">
        <v>345333755</v>
      </c>
      <c r="E8" s="59">
        <v>343362161</v>
      </c>
      <c r="F8" s="59">
        <v>136175105</v>
      </c>
      <c r="G8" s="59">
        <v>1498215</v>
      </c>
      <c r="H8" s="59">
        <v>1890329</v>
      </c>
      <c r="I8" s="59">
        <v>139563649</v>
      </c>
      <c r="J8" s="59">
        <v>2001019</v>
      </c>
      <c r="K8" s="59">
        <v>1234854</v>
      </c>
      <c r="L8" s="59">
        <v>109172603</v>
      </c>
      <c r="M8" s="59">
        <v>112408476</v>
      </c>
      <c r="N8" s="59">
        <v>1193023</v>
      </c>
      <c r="O8" s="59">
        <v>2405311</v>
      </c>
      <c r="P8" s="59">
        <v>82407771</v>
      </c>
      <c r="Q8" s="59">
        <v>86006105</v>
      </c>
      <c r="R8" s="59">
        <v>0</v>
      </c>
      <c r="S8" s="59">
        <v>0</v>
      </c>
      <c r="T8" s="59">
        <v>0</v>
      </c>
      <c r="U8" s="59">
        <v>0</v>
      </c>
      <c r="V8" s="59">
        <v>337978230</v>
      </c>
      <c r="W8" s="59">
        <v>285305832</v>
      </c>
      <c r="X8" s="59">
        <v>52672398</v>
      </c>
      <c r="Y8" s="60">
        <v>18.46</v>
      </c>
      <c r="Z8" s="61">
        <v>343362161</v>
      </c>
    </row>
    <row r="9" spans="1:26" ht="13.5">
      <c r="A9" s="57" t="s">
        <v>35</v>
      </c>
      <c r="B9" s="18">
        <v>165668790</v>
      </c>
      <c r="C9" s="18">
        <v>0</v>
      </c>
      <c r="D9" s="58">
        <v>312205658</v>
      </c>
      <c r="E9" s="59">
        <v>417757348</v>
      </c>
      <c r="F9" s="59">
        <v>7472430</v>
      </c>
      <c r="G9" s="59">
        <v>6001080</v>
      </c>
      <c r="H9" s="59">
        <v>37120824</v>
      </c>
      <c r="I9" s="59">
        <v>50594334</v>
      </c>
      <c r="J9" s="59">
        <v>8415175</v>
      </c>
      <c r="K9" s="59">
        <v>9582578</v>
      </c>
      <c r="L9" s="59">
        <v>16532941</v>
      </c>
      <c r="M9" s="59">
        <v>34530694</v>
      </c>
      <c r="N9" s="59">
        <v>6657392</v>
      </c>
      <c r="O9" s="59">
        <v>11715809</v>
      </c>
      <c r="P9" s="59">
        <v>29352191</v>
      </c>
      <c r="Q9" s="59">
        <v>47725392</v>
      </c>
      <c r="R9" s="59">
        <v>0</v>
      </c>
      <c r="S9" s="59">
        <v>0</v>
      </c>
      <c r="T9" s="59">
        <v>0</v>
      </c>
      <c r="U9" s="59">
        <v>0</v>
      </c>
      <c r="V9" s="59">
        <v>132850420</v>
      </c>
      <c r="W9" s="59">
        <v>274460128</v>
      </c>
      <c r="X9" s="59">
        <v>-141609708</v>
      </c>
      <c r="Y9" s="60">
        <v>-51.6</v>
      </c>
      <c r="Z9" s="61">
        <v>417757348</v>
      </c>
    </row>
    <row r="10" spans="1:26" ht="25.5">
      <c r="A10" s="62" t="s">
        <v>86</v>
      </c>
      <c r="B10" s="63">
        <f>SUM(B5:B9)</f>
        <v>2442358359</v>
      </c>
      <c r="C10" s="63">
        <f>SUM(C5:C9)</f>
        <v>0</v>
      </c>
      <c r="D10" s="64">
        <f aca="true" t="shared" si="0" ref="D10:Z10">SUM(D5:D9)</f>
        <v>2580168255</v>
      </c>
      <c r="E10" s="65">
        <f t="shared" si="0"/>
        <v>2746380752</v>
      </c>
      <c r="F10" s="65">
        <f t="shared" si="0"/>
        <v>311224477</v>
      </c>
      <c r="G10" s="65">
        <f t="shared" si="0"/>
        <v>184753209</v>
      </c>
      <c r="H10" s="65">
        <f t="shared" si="0"/>
        <v>211162788</v>
      </c>
      <c r="I10" s="65">
        <f t="shared" si="0"/>
        <v>707140474</v>
      </c>
      <c r="J10" s="65">
        <f t="shared" si="0"/>
        <v>178808839</v>
      </c>
      <c r="K10" s="65">
        <f t="shared" si="0"/>
        <v>168462923</v>
      </c>
      <c r="L10" s="65">
        <f t="shared" si="0"/>
        <v>285362824</v>
      </c>
      <c r="M10" s="65">
        <f t="shared" si="0"/>
        <v>632634586</v>
      </c>
      <c r="N10" s="65">
        <f t="shared" si="0"/>
        <v>181833399</v>
      </c>
      <c r="O10" s="65">
        <f t="shared" si="0"/>
        <v>179005192</v>
      </c>
      <c r="P10" s="65">
        <f t="shared" si="0"/>
        <v>270560418</v>
      </c>
      <c r="Q10" s="65">
        <f t="shared" si="0"/>
        <v>631399009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1971174069</v>
      </c>
      <c r="W10" s="65">
        <f t="shared" si="0"/>
        <v>2148191880</v>
      </c>
      <c r="X10" s="65">
        <f t="shared" si="0"/>
        <v>-177017811</v>
      </c>
      <c r="Y10" s="66">
        <f>+IF(W10&lt;&gt;0,(X10/W10)*100,0)</f>
        <v>-8.240316549376399</v>
      </c>
      <c r="Z10" s="67">
        <f t="shared" si="0"/>
        <v>2746380752</v>
      </c>
    </row>
    <row r="11" spans="1:26" ht="13.5">
      <c r="A11" s="57" t="s">
        <v>36</v>
      </c>
      <c r="B11" s="18">
        <v>641622563</v>
      </c>
      <c r="C11" s="18">
        <v>0</v>
      </c>
      <c r="D11" s="58">
        <v>710662866</v>
      </c>
      <c r="E11" s="59">
        <v>708409646</v>
      </c>
      <c r="F11" s="59">
        <v>54139423</v>
      </c>
      <c r="G11" s="59">
        <v>53980291</v>
      </c>
      <c r="H11" s="59">
        <v>56681276</v>
      </c>
      <c r="I11" s="59">
        <v>164800990</v>
      </c>
      <c r="J11" s="59">
        <v>54175548</v>
      </c>
      <c r="K11" s="59">
        <v>63007686</v>
      </c>
      <c r="L11" s="59">
        <v>55250325</v>
      </c>
      <c r="M11" s="59">
        <v>172433559</v>
      </c>
      <c r="N11" s="59">
        <v>55956754</v>
      </c>
      <c r="O11" s="59">
        <v>55200693</v>
      </c>
      <c r="P11" s="59">
        <v>72075956</v>
      </c>
      <c r="Q11" s="59">
        <v>183233403</v>
      </c>
      <c r="R11" s="59">
        <v>0</v>
      </c>
      <c r="S11" s="59">
        <v>0</v>
      </c>
      <c r="T11" s="59">
        <v>0</v>
      </c>
      <c r="U11" s="59">
        <v>0</v>
      </c>
      <c r="V11" s="59">
        <v>520467952</v>
      </c>
      <c r="W11" s="59">
        <v>597322228</v>
      </c>
      <c r="X11" s="59">
        <v>-76854276</v>
      </c>
      <c r="Y11" s="60">
        <v>-12.87</v>
      </c>
      <c r="Z11" s="61">
        <v>708409646</v>
      </c>
    </row>
    <row r="12" spans="1:26" ht="13.5">
      <c r="A12" s="57" t="s">
        <v>37</v>
      </c>
      <c r="B12" s="18">
        <v>29169398</v>
      </c>
      <c r="C12" s="18">
        <v>0</v>
      </c>
      <c r="D12" s="58">
        <v>37062457</v>
      </c>
      <c r="E12" s="59">
        <v>34632912</v>
      </c>
      <c r="F12" s="59">
        <v>2600282</v>
      </c>
      <c r="G12" s="59">
        <v>2511613</v>
      </c>
      <c r="H12" s="59">
        <v>2540628</v>
      </c>
      <c r="I12" s="59">
        <v>7652523</v>
      </c>
      <c r="J12" s="59">
        <v>2538301</v>
      </c>
      <c r="K12" s="59">
        <v>2452778</v>
      </c>
      <c r="L12" s="59">
        <v>2539746</v>
      </c>
      <c r="M12" s="59">
        <v>7530825</v>
      </c>
      <c r="N12" s="59">
        <v>2576168</v>
      </c>
      <c r="O12" s="59">
        <v>4539974</v>
      </c>
      <c r="P12" s="59">
        <v>2758074</v>
      </c>
      <c r="Q12" s="59">
        <v>9874216</v>
      </c>
      <c r="R12" s="59">
        <v>0</v>
      </c>
      <c r="S12" s="59">
        <v>0</v>
      </c>
      <c r="T12" s="59">
        <v>0</v>
      </c>
      <c r="U12" s="59">
        <v>0</v>
      </c>
      <c r="V12" s="59">
        <v>25057564</v>
      </c>
      <c r="W12" s="59">
        <v>31151523</v>
      </c>
      <c r="X12" s="59">
        <v>-6093959</v>
      </c>
      <c r="Y12" s="60">
        <v>-19.56</v>
      </c>
      <c r="Z12" s="61">
        <v>34632912</v>
      </c>
    </row>
    <row r="13" spans="1:26" ht="13.5">
      <c r="A13" s="57" t="s">
        <v>87</v>
      </c>
      <c r="B13" s="18">
        <v>281921506</v>
      </c>
      <c r="C13" s="18">
        <v>0</v>
      </c>
      <c r="D13" s="58">
        <v>113829900</v>
      </c>
      <c r="E13" s="59">
        <v>284308540</v>
      </c>
      <c r="F13" s="59">
        <v>18178965</v>
      </c>
      <c r="G13" s="59">
        <v>18455800</v>
      </c>
      <c r="H13" s="59">
        <v>17859126</v>
      </c>
      <c r="I13" s="59">
        <v>54493891</v>
      </c>
      <c r="J13" s="59">
        <v>33751675</v>
      </c>
      <c r="K13" s="59">
        <v>20495581</v>
      </c>
      <c r="L13" s="59">
        <v>37788068</v>
      </c>
      <c r="M13" s="59">
        <v>92035324</v>
      </c>
      <c r="N13" s="59">
        <v>27334870</v>
      </c>
      <c r="O13" s="59">
        <v>17451610</v>
      </c>
      <c r="P13" s="59">
        <v>23638266</v>
      </c>
      <c r="Q13" s="59">
        <v>68424746</v>
      </c>
      <c r="R13" s="59">
        <v>0</v>
      </c>
      <c r="S13" s="59">
        <v>0</v>
      </c>
      <c r="T13" s="59">
        <v>0</v>
      </c>
      <c r="U13" s="59">
        <v>0</v>
      </c>
      <c r="V13" s="59">
        <v>214953961</v>
      </c>
      <c r="W13" s="59">
        <v>95675647</v>
      </c>
      <c r="X13" s="59">
        <v>119278314</v>
      </c>
      <c r="Y13" s="60">
        <v>124.67</v>
      </c>
      <c r="Z13" s="61">
        <v>284308540</v>
      </c>
    </row>
    <row r="14" spans="1:26" ht="13.5">
      <c r="A14" s="57" t="s">
        <v>38</v>
      </c>
      <c r="B14" s="18">
        <v>55853151</v>
      </c>
      <c r="C14" s="18">
        <v>0</v>
      </c>
      <c r="D14" s="58">
        <v>48466913</v>
      </c>
      <c r="E14" s="59">
        <v>42055154</v>
      </c>
      <c r="F14" s="59">
        <v>3193437</v>
      </c>
      <c r="G14" s="59">
        <v>3914567</v>
      </c>
      <c r="H14" s="59">
        <v>5563715</v>
      </c>
      <c r="I14" s="59">
        <v>12671719</v>
      </c>
      <c r="J14" s="59">
        <v>5609315</v>
      </c>
      <c r="K14" s="59">
        <v>6462633</v>
      </c>
      <c r="L14" s="59">
        <v>8395971</v>
      </c>
      <c r="M14" s="59">
        <v>20467919</v>
      </c>
      <c r="N14" s="59">
        <v>2225673</v>
      </c>
      <c r="O14" s="59">
        <v>3229058</v>
      </c>
      <c r="P14" s="59">
        <v>3231229</v>
      </c>
      <c r="Q14" s="59">
        <v>8685960</v>
      </c>
      <c r="R14" s="59">
        <v>0</v>
      </c>
      <c r="S14" s="59">
        <v>0</v>
      </c>
      <c r="T14" s="59">
        <v>0</v>
      </c>
      <c r="U14" s="59">
        <v>0</v>
      </c>
      <c r="V14" s="59">
        <v>41825598</v>
      </c>
      <c r="W14" s="59">
        <v>40737128</v>
      </c>
      <c r="X14" s="59">
        <v>1088470</v>
      </c>
      <c r="Y14" s="60">
        <v>2.67</v>
      </c>
      <c r="Z14" s="61">
        <v>42055154</v>
      </c>
    </row>
    <row r="15" spans="1:26" ht="13.5">
      <c r="A15" s="57" t="s">
        <v>39</v>
      </c>
      <c r="B15" s="18">
        <v>989866661</v>
      </c>
      <c r="C15" s="18">
        <v>0</v>
      </c>
      <c r="D15" s="58">
        <v>1033652368</v>
      </c>
      <c r="E15" s="59">
        <v>1014987814</v>
      </c>
      <c r="F15" s="59">
        <v>99913744</v>
      </c>
      <c r="G15" s="59">
        <v>105339570</v>
      </c>
      <c r="H15" s="59">
        <v>65678491</v>
      </c>
      <c r="I15" s="59">
        <v>270931805</v>
      </c>
      <c r="J15" s="59">
        <v>78736368</v>
      </c>
      <c r="K15" s="59">
        <v>72942294</v>
      </c>
      <c r="L15" s="59">
        <v>64256729</v>
      </c>
      <c r="M15" s="59">
        <v>215935391</v>
      </c>
      <c r="N15" s="59">
        <v>69318723</v>
      </c>
      <c r="O15" s="59">
        <v>62801670</v>
      </c>
      <c r="P15" s="59">
        <v>69441980</v>
      </c>
      <c r="Q15" s="59">
        <v>201562373</v>
      </c>
      <c r="R15" s="59">
        <v>0</v>
      </c>
      <c r="S15" s="59">
        <v>0</v>
      </c>
      <c r="T15" s="59">
        <v>0</v>
      </c>
      <c r="U15" s="59">
        <v>0</v>
      </c>
      <c r="V15" s="59">
        <v>688429569</v>
      </c>
      <c r="W15" s="59">
        <v>868799488</v>
      </c>
      <c r="X15" s="59">
        <v>-180369919</v>
      </c>
      <c r="Y15" s="60">
        <v>-20.76</v>
      </c>
      <c r="Z15" s="61">
        <v>1014987814</v>
      </c>
    </row>
    <row r="16" spans="1:26" ht="13.5">
      <c r="A16" s="68" t="s">
        <v>40</v>
      </c>
      <c r="B16" s="18">
        <v>59387368</v>
      </c>
      <c r="C16" s="18">
        <v>0</v>
      </c>
      <c r="D16" s="58">
        <v>56072412</v>
      </c>
      <c r="E16" s="59">
        <v>56072412</v>
      </c>
      <c r="F16" s="59">
        <v>3661780</v>
      </c>
      <c r="G16" s="59">
        <v>5976810</v>
      </c>
      <c r="H16" s="59">
        <v>6737562</v>
      </c>
      <c r="I16" s="59">
        <v>16376152</v>
      </c>
      <c r="J16" s="59">
        <v>4420043</v>
      </c>
      <c r="K16" s="59">
        <v>4780328</v>
      </c>
      <c r="L16" s="59">
        <v>4627803</v>
      </c>
      <c r="M16" s="59">
        <v>13828174</v>
      </c>
      <c r="N16" s="59">
        <v>1661737</v>
      </c>
      <c r="O16" s="59">
        <v>5249377</v>
      </c>
      <c r="P16" s="59">
        <v>4459165</v>
      </c>
      <c r="Q16" s="59">
        <v>11370279</v>
      </c>
      <c r="R16" s="59">
        <v>0</v>
      </c>
      <c r="S16" s="59">
        <v>0</v>
      </c>
      <c r="T16" s="59">
        <v>0</v>
      </c>
      <c r="U16" s="59">
        <v>0</v>
      </c>
      <c r="V16" s="59">
        <v>41574605</v>
      </c>
      <c r="W16" s="59">
        <v>47129659</v>
      </c>
      <c r="X16" s="59">
        <v>-5555054</v>
      </c>
      <c r="Y16" s="60">
        <v>-11.79</v>
      </c>
      <c r="Z16" s="61">
        <v>56072412</v>
      </c>
    </row>
    <row r="17" spans="1:26" ht="13.5">
      <c r="A17" s="57" t="s">
        <v>41</v>
      </c>
      <c r="B17" s="18">
        <v>671258405</v>
      </c>
      <c r="C17" s="18">
        <v>0</v>
      </c>
      <c r="D17" s="58">
        <v>520143359</v>
      </c>
      <c r="E17" s="59">
        <v>555914277</v>
      </c>
      <c r="F17" s="59">
        <v>32418972</v>
      </c>
      <c r="G17" s="59">
        <v>10606412</v>
      </c>
      <c r="H17" s="59">
        <v>37224710</v>
      </c>
      <c r="I17" s="59">
        <v>80250094</v>
      </c>
      <c r="J17" s="59">
        <v>39472906</v>
      </c>
      <c r="K17" s="59">
        <v>20790943</v>
      </c>
      <c r="L17" s="59">
        <v>42428224</v>
      </c>
      <c r="M17" s="59">
        <v>102692073</v>
      </c>
      <c r="N17" s="59">
        <v>30895202</v>
      </c>
      <c r="O17" s="59">
        <v>33012785</v>
      </c>
      <c r="P17" s="59">
        <v>32882891</v>
      </c>
      <c r="Q17" s="59">
        <v>96790878</v>
      </c>
      <c r="R17" s="59">
        <v>0</v>
      </c>
      <c r="S17" s="59">
        <v>0</v>
      </c>
      <c r="T17" s="59">
        <v>0</v>
      </c>
      <c r="U17" s="59">
        <v>0</v>
      </c>
      <c r="V17" s="59">
        <v>279733045</v>
      </c>
      <c r="W17" s="59">
        <v>437187862</v>
      </c>
      <c r="X17" s="59">
        <v>-157454817</v>
      </c>
      <c r="Y17" s="60">
        <v>-36.02</v>
      </c>
      <c r="Z17" s="61">
        <v>555914277</v>
      </c>
    </row>
    <row r="18" spans="1:26" ht="13.5">
      <c r="A18" s="69" t="s">
        <v>42</v>
      </c>
      <c r="B18" s="70">
        <f>SUM(B11:B17)</f>
        <v>2729079052</v>
      </c>
      <c r="C18" s="70">
        <f>SUM(C11:C17)</f>
        <v>0</v>
      </c>
      <c r="D18" s="71">
        <f aca="true" t="shared" si="1" ref="D18:Z18">SUM(D11:D17)</f>
        <v>2519890275</v>
      </c>
      <c r="E18" s="72">
        <f t="shared" si="1"/>
        <v>2696380755</v>
      </c>
      <c r="F18" s="72">
        <f t="shared" si="1"/>
        <v>214106603</v>
      </c>
      <c r="G18" s="72">
        <f t="shared" si="1"/>
        <v>200785063</v>
      </c>
      <c r="H18" s="72">
        <f t="shared" si="1"/>
        <v>192285508</v>
      </c>
      <c r="I18" s="72">
        <f t="shared" si="1"/>
        <v>607177174</v>
      </c>
      <c r="J18" s="72">
        <f t="shared" si="1"/>
        <v>218704156</v>
      </c>
      <c r="K18" s="72">
        <f t="shared" si="1"/>
        <v>190932243</v>
      </c>
      <c r="L18" s="72">
        <f t="shared" si="1"/>
        <v>215286866</v>
      </c>
      <c r="M18" s="72">
        <f t="shared" si="1"/>
        <v>624923265</v>
      </c>
      <c r="N18" s="72">
        <f t="shared" si="1"/>
        <v>189969127</v>
      </c>
      <c r="O18" s="72">
        <f t="shared" si="1"/>
        <v>181485167</v>
      </c>
      <c r="P18" s="72">
        <f t="shared" si="1"/>
        <v>208487561</v>
      </c>
      <c r="Q18" s="72">
        <f t="shared" si="1"/>
        <v>579941855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1812042294</v>
      </c>
      <c r="W18" s="72">
        <f t="shared" si="1"/>
        <v>2118003535</v>
      </c>
      <c r="X18" s="72">
        <f t="shared" si="1"/>
        <v>-305961241</v>
      </c>
      <c r="Y18" s="66">
        <f>+IF(W18&lt;&gt;0,(X18/W18)*100,0)</f>
        <v>-14.445737976542139</v>
      </c>
      <c r="Z18" s="73">
        <f t="shared" si="1"/>
        <v>2696380755</v>
      </c>
    </row>
    <row r="19" spans="1:26" ht="13.5">
      <c r="A19" s="69" t="s">
        <v>43</v>
      </c>
      <c r="B19" s="74">
        <f>+B10-B18</f>
        <v>-286720693</v>
      </c>
      <c r="C19" s="74">
        <f>+C10-C18</f>
        <v>0</v>
      </c>
      <c r="D19" s="75">
        <f aca="true" t="shared" si="2" ref="D19:Z19">+D10-D18</f>
        <v>60277980</v>
      </c>
      <c r="E19" s="76">
        <f t="shared" si="2"/>
        <v>49999997</v>
      </c>
      <c r="F19" s="76">
        <f t="shared" si="2"/>
        <v>97117874</v>
      </c>
      <c r="G19" s="76">
        <f t="shared" si="2"/>
        <v>-16031854</v>
      </c>
      <c r="H19" s="76">
        <f t="shared" si="2"/>
        <v>18877280</v>
      </c>
      <c r="I19" s="76">
        <f t="shared" si="2"/>
        <v>99963300</v>
      </c>
      <c r="J19" s="76">
        <f t="shared" si="2"/>
        <v>-39895317</v>
      </c>
      <c r="K19" s="76">
        <f t="shared" si="2"/>
        <v>-22469320</v>
      </c>
      <c r="L19" s="76">
        <f t="shared" si="2"/>
        <v>70075958</v>
      </c>
      <c r="M19" s="76">
        <f t="shared" si="2"/>
        <v>7711321</v>
      </c>
      <c r="N19" s="76">
        <f t="shared" si="2"/>
        <v>-8135728</v>
      </c>
      <c r="O19" s="76">
        <f t="shared" si="2"/>
        <v>-2479975</v>
      </c>
      <c r="P19" s="76">
        <f t="shared" si="2"/>
        <v>62072857</v>
      </c>
      <c r="Q19" s="76">
        <f t="shared" si="2"/>
        <v>51457154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159131775</v>
      </c>
      <c r="W19" s="76">
        <f>IF(E10=E18,0,W10-W18)</f>
        <v>30188345</v>
      </c>
      <c r="X19" s="76">
        <f t="shared" si="2"/>
        <v>128943430</v>
      </c>
      <c r="Y19" s="77">
        <f>+IF(W19&lt;&gt;0,(X19/W19)*100,0)</f>
        <v>427.12984100320836</v>
      </c>
      <c r="Z19" s="78">
        <f t="shared" si="2"/>
        <v>49999997</v>
      </c>
    </row>
    <row r="20" spans="1:26" ht="13.5">
      <c r="A20" s="57" t="s">
        <v>44</v>
      </c>
      <c r="B20" s="18">
        <v>142482128</v>
      </c>
      <c r="C20" s="18">
        <v>0</v>
      </c>
      <c r="D20" s="58">
        <v>193600065</v>
      </c>
      <c r="E20" s="59">
        <v>229183924</v>
      </c>
      <c r="F20" s="59">
        <v>1993480</v>
      </c>
      <c r="G20" s="59">
        <v>9776329</v>
      </c>
      <c r="H20" s="59">
        <v>16024617</v>
      </c>
      <c r="I20" s="59">
        <v>27794426</v>
      </c>
      <c r="J20" s="59">
        <v>14535945</v>
      </c>
      <c r="K20" s="59">
        <v>43106239</v>
      </c>
      <c r="L20" s="59">
        <v>-4792387</v>
      </c>
      <c r="M20" s="59">
        <v>52849797</v>
      </c>
      <c r="N20" s="59">
        <v>5585183</v>
      </c>
      <c r="O20" s="59">
        <v>30990632</v>
      </c>
      <c r="P20" s="59">
        <v>31480488</v>
      </c>
      <c r="Q20" s="59">
        <v>68056303</v>
      </c>
      <c r="R20" s="59">
        <v>0</v>
      </c>
      <c r="S20" s="59">
        <v>0</v>
      </c>
      <c r="T20" s="59">
        <v>0</v>
      </c>
      <c r="U20" s="59">
        <v>0</v>
      </c>
      <c r="V20" s="59">
        <v>148700526</v>
      </c>
      <c r="W20" s="59">
        <v>100672035</v>
      </c>
      <c r="X20" s="59">
        <v>48028491</v>
      </c>
      <c r="Y20" s="60">
        <v>47.71</v>
      </c>
      <c r="Z20" s="61">
        <v>229183924</v>
      </c>
    </row>
    <row r="21" spans="1:26" ht="13.5">
      <c r="A21" s="57" t="s">
        <v>88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10400000</v>
      </c>
      <c r="X21" s="81">
        <v>-10400000</v>
      </c>
      <c r="Y21" s="82">
        <v>-100</v>
      </c>
      <c r="Z21" s="83">
        <v>0</v>
      </c>
    </row>
    <row r="22" spans="1:26" ht="25.5">
      <c r="A22" s="84" t="s">
        <v>89</v>
      </c>
      <c r="B22" s="85">
        <f>SUM(B19:B21)</f>
        <v>-144238565</v>
      </c>
      <c r="C22" s="85">
        <f>SUM(C19:C21)</f>
        <v>0</v>
      </c>
      <c r="D22" s="86">
        <f aca="true" t="shared" si="3" ref="D22:Z22">SUM(D19:D21)</f>
        <v>253878045</v>
      </c>
      <c r="E22" s="87">
        <f t="shared" si="3"/>
        <v>279183921</v>
      </c>
      <c r="F22" s="87">
        <f t="shared" si="3"/>
        <v>99111354</v>
      </c>
      <c r="G22" s="87">
        <f t="shared" si="3"/>
        <v>-6255525</v>
      </c>
      <c r="H22" s="87">
        <f t="shared" si="3"/>
        <v>34901897</v>
      </c>
      <c r="I22" s="87">
        <f t="shared" si="3"/>
        <v>127757726</v>
      </c>
      <c r="J22" s="87">
        <f t="shared" si="3"/>
        <v>-25359372</v>
      </c>
      <c r="K22" s="87">
        <f t="shared" si="3"/>
        <v>20636919</v>
      </c>
      <c r="L22" s="87">
        <f t="shared" si="3"/>
        <v>65283571</v>
      </c>
      <c r="M22" s="87">
        <f t="shared" si="3"/>
        <v>60561118</v>
      </c>
      <c r="N22" s="87">
        <f t="shared" si="3"/>
        <v>-2550545</v>
      </c>
      <c r="O22" s="87">
        <f t="shared" si="3"/>
        <v>28510657</v>
      </c>
      <c r="P22" s="87">
        <f t="shared" si="3"/>
        <v>93553345</v>
      </c>
      <c r="Q22" s="87">
        <f t="shared" si="3"/>
        <v>119513457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307832301</v>
      </c>
      <c r="W22" s="87">
        <f t="shared" si="3"/>
        <v>141260380</v>
      </c>
      <c r="X22" s="87">
        <f t="shared" si="3"/>
        <v>166571921</v>
      </c>
      <c r="Y22" s="88">
        <f>+IF(W22&lt;&gt;0,(X22/W22)*100,0)</f>
        <v>117.91835828276831</v>
      </c>
      <c r="Z22" s="89">
        <f t="shared" si="3"/>
        <v>279183921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-144238565</v>
      </c>
      <c r="C24" s="74">
        <f>SUM(C22:C23)</f>
        <v>0</v>
      </c>
      <c r="D24" s="75">
        <f aca="true" t="shared" si="4" ref="D24:Z24">SUM(D22:D23)</f>
        <v>253878045</v>
      </c>
      <c r="E24" s="76">
        <f t="shared" si="4"/>
        <v>279183921</v>
      </c>
      <c r="F24" s="76">
        <f t="shared" si="4"/>
        <v>99111354</v>
      </c>
      <c r="G24" s="76">
        <f t="shared" si="4"/>
        <v>-6255525</v>
      </c>
      <c r="H24" s="76">
        <f t="shared" si="4"/>
        <v>34901897</v>
      </c>
      <c r="I24" s="76">
        <f t="shared" si="4"/>
        <v>127757726</v>
      </c>
      <c r="J24" s="76">
        <f t="shared" si="4"/>
        <v>-25359372</v>
      </c>
      <c r="K24" s="76">
        <f t="shared" si="4"/>
        <v>20636919</v>
      </c>
      <c r="L24" s="76">
        <f t="shared" si="4"/>
        <v>65283571</v>
      </c>
      <c r="M24" s="76">
        <f t="shared" si="4"/>
        <v>60561118</v>
      </c>
      <c r="N24" s="76">
        <f t="shared" si="4"/>
        <v>-2550545</v>
      </c>
      <c r="O24" s="76">
        <f t="shared" si="4"/>
        <v>28510657</v>
      </c>
      <c r="P24" s="76">
        <f t="shared" si="4"/>
        <v>93553345</v>
      </c>
      <c r="Q24" s="76">
        <f t="shared" si="4"/>
        <v>119513457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307832301</v>
      </c>
      <c r="W24" s="76">
        <f t="shared" si="4"/>
        <v>141260380</v>
      </c>
      <c r="X24" s="76">
        <f t="shared" si="4"/>
        <v>166571921</v>
      </c>
      <c r="Y24" s="77">
        <f>+IF(W24&lt;&gt;0,(X24/W24)*100,0)</f>
        <v>117.91835828276831</v>
      </c>
      <c r="Z24" s="78">
        <f t="shared" si="4"/>
        <v>279183921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90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245588732</v>
      </c>
      <c r="C27" s="21">
        <v>0</v>
      </c>
      <c r="D27" s="98">
        <v>293878065</v>
      </c>
      <c r="E27" s="99">
        <v>365039805</v>
      </c>
      <c r="F27" s="99">
        <v>4013386</v>
      </c>
      <c r="G27" s="99">
        <v>21643753</v>
      </c>
      <c r="H27" s="99">
        <v>22872695</v>
      </c>
      <c r="I27" s="99">
        <v>48529834</v>
      </c>
      <c r="J27" s="99">
        <v>22742792</v>
      </c>
      <c r="K27" s="99">
        <v>67420339</v>
      </c>
      <c r="L27" s="99">
        <v>2732669</v>
      </c>
      <c r="M27" s="99">
        <v>92895800</v>
      </c>
      <c r="N27" s="99">
        <v>8734265</v>
      </c>
      <c r="O27" s="99">
        <v>32453561</v>
      </c>
      <c r="P27" s="99">
        <v>45503715</v>
      </c>
      <c r="Q27" s="99">
        <v>86691541</v>
      </c>
      <c r="R27" s="99">
        <v>0</v>
      </c>
      <c r="S27" s="99">
        <v>0</v>
      </c>
      <c r="T27" s="99">
        <v>0</v>
      </c>
      <c r="U27" s="99">
        <v>0</v>
      </c>
      <c r="V27" s="99">
        <v>228117175</v>
      </c>
      <c r="W27" s="99">
        <v>273779854</v>
      </c>
      <c r="X27" s="99">
        <v>-45662679</v>
      </c>
      <c r="Y27" s="100">
        <v>-16.68</v>
      </c>
      <c r="Z27" s="101">
        <v>365039805</v>
      </c>
    </row>
    <row r="28" spans="1:26" ht="13.5">
      <c r="A28" s="102" t="s">
        <v>44</v>
      </c>
      <c r="B28" s="18">
        <v>142482128</v>
      </c>
      <c r="C28" s="18">
        <v>0</v>
      </c>
      <c r="D28" s="58">
        <v>193600065</v>
      </c>
      <c r="E28" s="59">
        <v>229183924</v>
      </c>
      <c r="F28" s="59">
        <v>1993480</v>
      </c>
      <c r="G28" s="59">
        <v>9776029</v>
      </c>
      <c r="H28" s="59">
        <v>21691665</v>
      </c>
      <c r="I28" s="59">
        <v>33461174</v>
      </c>
      <c r="J28" s="59">
        <v>14533942</v>
      </c>
      <c r="K28" s="59">
        <v>43107683</v>
      </c>
      <c r="L28" s="59">
        <v>-4791827</v>
      </c>
      <c r="M28" s="59">
        <v>52849798</v>
      </c>
      <c r="N28" s="59">
        <v>5585184</v>
      </c>
      <c r="O28" s="59">
        <v>25303159</v>
      </c>
      <c r="P28" s="59">
        <v>31512516</v>
      </c>
      <c r="Q28" s="59">
        <v>62400859</v>
      </c>
      <c r="R28" s="59">
        <v>0</v>
      </c>
      <c r="S28" s="59">
        <v>0</v>
      </c>
      <c r="T28" s="59">
        <v>0</v>
      </c>
      <c r="U28" s="59">
        <v>0</v>
      </c>
      <c r="V28" s="59">
        <v>148711831</v>
      </c>
      <c r="W28" s="59">
        <v>171887943</v>
      </c>
      <c r="X28" s="59">
        <v>-23176112</v>
      </c>
      <c r="Y28" s="60">
        <v>-13.48</v>
      </c>
      <c r="Z28" s="61">
        <v>229183924</v>
      </c>
    </row>
    <row r="29" spans="1:26" ht="13.5">
      <c r="A29" s="57" t="s">
        <v>91</v>
      </c>
      <c r="B29" s="18">
        <v>18768070</v>
      </c>
      <c r="C29" s="18">
        <v>0</v>
      </c>
      <c r="D29" s="58">
        <v>20000000</v>
      </c>
      <c r="E29" s="59">
        <v>46889993</v>
      </c>
      <c r="F29" s="59">
        <v>0</v>
      </c>
      <c r="G29" s="59">
        <v>11867724</v>
      </c>
      <c r="H29" s="59">
        <v>683064</v>
      </c>
      <c r="I29" s="59">
        <v>12550788</v>
      </c>
      <c r="J29" s="59">
        <v>76968</v>
      </c>
      <c r="K29" s="59">
        <v>14640677</v>
      </c>
      <c r="L29" s="59">
        <v>337050</v>
      </c>
      <c r="M29" s="59">
        <v>15054695</v>
      </c>
      <c r="N29" s="59">
        <v>2917218</v>
      </c>
      <c r="O29" s="59">
        <v>314228</v>
      </c>
      <c r="P29" s="59">
        <v>4200016</v>
      </c>
      <c r="Q29" s="59">
        <v>7431462</v>
      </c>
      <c r="R29" s="59">
        <v>0</v>
      </c>
      <c r="S29" s="59">
        <v>0</v>
      </c>
      <c r="T29" s="59">
        <v>0</v>
      </c>
      <c r="U29" s="59">
        <v>0</v>
      </c>
      <c r="V29" s="59">
        <v>35036945</v>
      </c>
      <c r="W29" s="59">
        <v>35167495</v>
      </c>
      <c r="X29" s="59">
        <v>-130550</v>
      </c>
      <c r="Y29" s="60">
        <v>-0.37</v>
      </c>
      <c r="Z29" s="61">
        <v>46889993</v>
      </c>
    </row>
    <row r="30" spans="1:26" ht="13.5">
      <c r="A30" s="57" t="s">
        <v>48</v>
      </c>
      <c r="B30" s="18">
        <v>2879630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81458903</v>
      </c>
      <c r="C31" s="18">
        <v>0</v>
      </c>
      <c r="D31" s="58">
        <v>80278000</v>
      </c>
      <c r="E31" s="59">
        <v>88965888</v>
      </c>
      <c r="F31" s="59">
        <v>2019906</v>
      </c>
      <c r="G31" s="59">
        <v>0</v>
      </c>
      <c r="H31" s="59">
        <v>497966</v>
      </c>
      <c r="I31" s="59">
        <v>2517872</v>
      </c>
      <c r="J31" s="59">
        <v>8131883</v>
      </c>
      <c r="K31" s="59">
        <v>9671979</v>
      </c>
      <c r="L31" s="59">
        <v>7187445</v>
      </c>
      <c r="M31" s="59">
        <v>24991307</v>
      </c>
      <c r="N31" s="59">
        <v>231862</v>
      </c>
      <c r="O31" s="59">
        <v>6836174</v>
      </c>
      <c r="P31" s="59">
        <v>9791184</v>
      </c>
      <c r="Q31" s="59">
        <v>16859220</v>
      </c>
      <c r="R31" s="59">
        <v>0</v>
      </c>
      <c r="S31" s="59">
        <v>0</v>
      </c>
      <c r="T31" s="59">
        <v>0</v>
      </c>
      <c r="U31" s="59">
        <v>0</v>
      </c>
      <c r="V31" s="59">
        <v>44368399</v>
      </c>
      <c r="W31" s="59">
        <v>66724416</v>
      </c>
      <c r="X31" s="59">
        <v>-22356017</v>
      </c>
      <c r="Y31" s="60">
        <v>-33.51</v>
      </c>
      <c r="Z31" s="61">
        <v>88965888</v>
      </c>
    </row>
    <row r="32" spans="1:26" ht="13.5">
      <c r="A32" s="69" t="s">
        <v>50</v>
      </c>
      <c r="B32" s="21">
        <f>SUM(B28:B31)</f>
        <v>245588731</v>
      </c>
      <c r="C32" s="21">
        <f>SUM(C28:C31)</f>
        <v>0</v>
      </c>
      <c r="D32" s="98">
        <f aca="true" t="shared" si="5" ref="D32:Z32">SUM(D28:D31)</f>
        <v>293878065</v>
      </c>
      <c r="E32" s="99">
        <f t="shared" si="5"/>
        <v>365039805</v>
      </c>
      <c r="F32" s="99">
        <f t="shared" si="5"/>
        <v>4013386</v>
      </c>
      <c r="G32" s="99">
        <f t="shared" si="5"/>
        <v>21643753</v>
      </c>
      <c r="H32" s="99">
        <f t="shared" si="5"/>
        <v>22872695</v>
      </c>
      <c r="I32" s="99">
        <f t="shared" si="5"/>
        <v>48529834</v>
      </c>
      <c r="J32" s="99">
        <f t="shared" si="5"/>
        <v>22742793</v>
      </c>
      <c r="K32" s="99">
        <f t="shared" si="5"/>
        <v>67420339</v>
      </c>
      <c r="L32" s="99">
        <f t="shared" si="5"/>
        <v>2732668</v>
      </c>
      <c r="M32" s="99">
        <f t="shared" si="5"/>
        <v>92895800</v>
      </c>
      <c r="N32" s="99">
        <f t="shared" si="5"/>
        <v>8734264</v>
      </c>
      <c r="O32" s="99">
        <f t="shared" si="5"/>
        <v>32453561</v>
      </c>
      <c r="P32" s="99">
        <f t="shared" si="5"/>
        <v>45503716</v>
      </c>
      <c r="Q32" s="99">
        <f t="shared" si="5"/>
        <v>86691541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228117175</v>
      </c>
      <c r="W32" s="99">
        <f t="shared" si="5"/>
        <v>273779854</v>
      </c>
      <c r="X32" s="99">
        <f t="shared" si="5"/>
        <v>-45662679</v>
      </c>
      <c r="Y32" s="100">
        <f>+IF(W32&lt;&gt;0,(X32/W32)*100,0)</f>
        <v>-16.678611787118566</v>
      </c>
      <c r="Z32" s="101">
        <f t="shared" si="5"/>
        <v>365039805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556584571</v>
      </c>
      <c r="C35" s="18">
        <v>0</v>
      </c>
      <c r="D35" s="58">
        <v>719288650</v>
      </c>
      <c r="E35" s="59">
        <v>597747248</v>
      </c>
      <c r="F35" s="59">
        <v>1286707992</v>
      </c>
      <c r="G35" s="59">
        <v>1269382414</v>
      </c>
      <c r="H35" s="59">
        <v>1292439830</v>
      </c>
      <c r="I35" s="59">
        <v>1292439830</v>
      </c>
      <c r="J35" s="59">
        <v>1289860078</v>
      </c>
      <c r="K35" s="59">
        <v>1271778612</v>
      </c>
      <c r="L35" s="59">
        <v>1287662010</v>
      </c>
      <c r="M35" s="59">
        <v>1287662010</v>
      </c>
      <c r="N35" s="59">
        <v>523461858</v>
      </c>
      <c r="O35" s="59">
        <v>1324632337</v>
      </c>
      <c r="P35" s="59">
        <v>462116076</v>
      </c>
      <c r="Q35" s="59">
        <v>462116076</v>
      </c>
      <c r="R35" s="59">
        <v>0</v>
      </c>
      <c r="S35" s="59">
        <v>0</v>
      </c>
      <c r="T35" s="59">
        <v>0</v>
      </c>
      <c r="U35" s="59">
        <v>0</v>
      </c>
      <c r="V35" s="59">
        <v>462116076</v>
      </c>
      <c r="W35" s="59">
        <v>448310436</v>
      </c>
      <c r="X35" s="59">
        <v>13805640</v>
      </c>
      <c r="Y35" s="60">
        <v>3.08</v>
      </c>
      <c r="Z35" s="61">
        <v>597747248</v>
      </c>
    </row>
    <row r="36" spans="1:26" ht="13.5">
      <c r="A36" s="57" t="s">
        <v>53</v>
      </c>
      <c r="B36" s="18">
        <v>6039782783</v>
      </c>
      <c r="C36" s="18">
        <v>0</v>
      </c>
      <c r="D36" s="58">
        <v>6133423719</v>
      </c>
      <c r="E36" s="59">
        <v>6120530388</v>
      </c>
      <c r="F36" s="59">
        <v>6129952756</v>
      </c>
      <c r="G36" s="59">
        <v>6119928890</v>
      </c>
      <c r="H36" s="59">
        <v>6120829355</v>
      </c>
      <c r="I36" s="59">
        <v>6120829355</v>
      </c>
      <c r="J36" s="59">
        <v>6121770288</v>
      </c>
      <c r="K36" s="59">
        <v>6122691097</v>
      </c>
      <c r="L36" s="59">
        <v>6038424638</v>
      </c>
      <c r="M36" s="59">
        <v>6038424638</v>
      </c>
      <c r="N36" s="59">
        <v>6019975377</v>
      </c>
      <c r="O36" s="59">
        <v>6120530388</v>
      </c>
      <c r="P36" s="59">
        <v>6120530388</v>
      </c>
      <c r="Q36" s="59">
        <v>6120530388</v>
      </c>
      <c r="R36" s="59">
        <v>0</v>
      </c>
      <c r="S36" s="59">
        <v>0</v>
      </c>
      <c r="T36" s="59">
        <v>0</v>
      </c>
      <c r="U36" s="59">
        <v>0</v>
      </c>
      <c r="V36" s="59">
        <v>6120530388</v>
      </c>
      <c r="W36" s="59">
        <v>4590397791</v>
      </c>
      <c r="X36" s="59">
        <v>1530132597</v>
      </c>
      <c r="Y36" s="60">
        <v>33.33</v>
      </c>
      <c r="Z36" s="61">
        <v>6120530388</v>
      </c>
    </row>
    <row r="37" spans="1:26" ht="13.5">
      <c r="A37" s="57" t="s">
        <v>54</v>
      </c>
      <c r="B37" s="18">
        <v>1027150734</v>
      </c>
      <c r="C37" s="18">
        <v>0</v>
      </c>
      <c r="D37" s="58">
        <v>856435551</v>
      </c>
      <c r="E37" s="59">
        <v>906435551</v>
      </c>
      <c r="F37" s="59">
        <v>590237708</v>
      </c>
      <c r="G37" s="59">
        <v>593848469</v>
      </c>
      <c r="H37" s="59">
        <v>510101432</v>
      </c>
      <c r="I37" s="59">
        <v>510101432</v>
      </c>
      <c r="J37" s="59">
        <v>529655668</v>
      </c>
      <c r="K37" s="59">
        <v>504711982</v>
      </c>
      <c r="L37" s="59">
        <v>436186942</v>
      </c>
      <c r="M37" s="59">
        <v>436186942</v>
      </c>
      <c r="N37" s="59">
        <v>767522315</v>
      </c>
      <c r="O37" s="59">
        <v>494815627</v>
      </c>
      <c r="P37" s="59">
        <v>562559059</v>
      </c>
      <c r="Q37" s="59">
        <v>562559059</v>
      </c>
      <c r="R37" s="59">
        <v>0</v>
      </c>
      <c r="S37" s="59">
        <v>0</v>
      </c>
      <c r="T37" s="59">
        <v>0</v>
      </c>
      <c r="U37" s="59">
        <v>0</v>
      </c>
      <c r="V37" s="59">
        <v>562559059</v>
      </c>
      <c r="W37" s="59">
        <v>679826663</v>
      </c>
      <c r="X37" s="59">
        <v>-117267604</v>
      </c>
      <c r="Y37" s="60">
        <v>-17.25</v>
      </c>
      <c r="Z37" s="61">
        <v>906435551</v>
      </c>
    </row>
    <row r="38" spans="1:26" ht="13.5">
      <c r="A38" s="57" t="s">
        <v>55</v>
      </c>
      <c r="B38" s="18">
        <v>626396145</v>
      </c>
      <c r="C38" s="18">
        <v>0</v>
      </c>
      <c r="D38" s="58">
        <v>603509478</v>
      </c>
      <c r="E38" s="59">
        <v>603509478</v>
      </c>
      <c r="F38" s="59">
        <v>607799030</v>
      </c>
      <c r="G38" s="59">
        <v>622428558</v>
      </c>
      <c r="H38" s="59">
        <v>618662070</v>
      </c>
      <c r="I38" s="59">
        <v>618662070</v>
      </c>
      <c r="J38" s="59">
        <v>613066491</v>
      </c>
      <c r="K38" s="59">
        <v>607374413</v>
      </c>
      <c r="L38" s="59">
        <v>592093870</v>
      </c>
      <c r="M38" s="59">
        <v>592093870</v>
      </c>
      <c r="N38" s="59">
        <v>576222213</v>
      </c>
      <c r="O38" s="59">
        <v>570095980</v>
      </c>
      <c r="P38" s="59">
        <v>570031998</v>
      </c>
      <c r="Q38" s="59">
        <v>570031998</v>
      </c>
      <c r="R38" s="59">
        <v>0</v>
      </c>
      <c r="S38" s="59">
        <v>0</v>
      </c>
      <c r="T38" s="59">
        <v>0</v>
      </c>
      <c r="U38" s="59">
        <v>0</v>
      </c>
      <c r="V38" s="59">
        <v>570031998</v>
      </c>
      <c r="W38" s="59">
        <v>452632109</v>
      </c>
      <c r="X38" s="59">
        <v>117399889</v>
      </c>
      <c r="Y38" s="60">
        <v>25.94</v>
      </c>
      <c r="Z38" s="61">
        <v>603509478</v>
      </c>
    </row>
    <row r="39" spans="1:26" ht="13.5">
      <c r="A39" s="57" t="s">
        <v>56</v>
      </c>
      <c r="B39" s="18">
        <v>4942820475</v>
      </c>
      <c r="C39" s="18">
        <v>0</v>
      </c>
      <c r="D39" s="58">
        <v>5392767339</v>
      </c>
      <c r="E39" s="59">
        <v>5208332607</v>
      </c>
      <c r="F39" s="59">
        <v>6218624011</v>
      </c>
      <c r="G39" s="59">
        <v>6173034277</v>
      </c>
      <c r="H39" s="59">
        <v>6284505683</v>
      </c>
      <c r="I39" s="59">
        <v>6284505683</v>
      </c>
      <c r="J39" s="59">
        <v>6268908208</v>
      </c>
      <c r="K39" s="59">
        <v>6282383315</v>
      </c>
      <c r="L39" s="59">
        <v>6297805836</v>
      </c>
      <c r="M39" s="59">
        <v>6297805836</v>
      </c>
      <c r="N39" s="59">
        <v>5199692707</v>
      </c>
      <c r="O39" s="59">
        <v>6380251117</v>
      </c>
      <c r="P39" s="59">
        <v>5450055407</v>
      </c>
      <c r="Q39" s="59">
        <v>5450055407</v>
      </c>
      <c r="R39" s="59">
        <v>0</v>
      </c>
      <c r="S39" s="59">
        <v>0</v>
      </c>
      <c r="T39" s="59">
        <v>0</v>
      </c>
      <c r="U39" s="59">
        <v>0</v>
      </c>
      <c r="V39" s="59">
        <v>5450055407</v>
      </c>
      <c r="W39" s="59">
        <v>3906249455</v>
      </c>
      <c r="X39" s="59">
        <v>1543805952</v>
      </c>
      <c r="Y39" s="60">
        <v>39.52</v>
      </c>
      <c r="Z39" s="61">
        <v>5208332607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266851698</v>
      </c>
      <c r="C42" s="18">
        <v>0</v>
      </c>
      <c r="D42" s="58">
        <v>501131210</v>
      </c>
      <c r="E42" s="59">
        <v>430418891</v>
      </c>
      <c r="F42" s="59">
        <v>51768207</v>
      </c>
      <c r="G42" s="59">
        <v>-32850110</v>
      </c>
      <c r="H42" s="59">
        <v>6270348</v>
      </c>
      <c r="I42" s="59">
        <v>25188445</v>
      </c>
      <c r="J42" s="59">
        <v>6050216</v>
      </c>
      <c r="K42" s="59">
        <v>10773434</v>
      </c>
      <c r="L42" s="59">
        <v>70030399</v>
      </c>
      <c r="M42" s="59">
        <v>86854049</v>
      </c>
      <c r="N42" s="59">
        <v>3951426</v>
      </c>
      <c r="O42" s="59">
        <v>69651494</v>
      </c>
      <c r="P42" s="59">
        <v>33055523</v>
      </c>
      <c r="Q42" s="59">
        <v>106658443</v>
      </c>
      <c r="R42" s="59">
        <v>0</v>
      </c>
      <c r="S42" s="59">
        <v>0</v>
      </c>
      <c r="T42" s="59">
        <v>0</v>
      </c>
      <c r="U42" s="59">
        <v>0</v>
      </c>
      <c r="V42" s="59">
        <v>218700937</v>
      </c>
      <c r="W42" s="59">
        <v>293972443</v>
      </c>
      <c r="X42" s="59">
        <v>-75271506</v>
      </c>
      <c r="Y42" s="60">
        <v>-25.6</v>
      </c>
      <c r="Z42" s="61">
        <v>430418891</v>
      </c>
    </row>
    <row r="43" spans="1:26" ht="13.5">
      <c r="A43" s="57" t="s">
        <v>59</v>
      </c>
      <c r="B43" s="18">
        <v>-245588730</v>
      </c>
      <c r="C43" s="18">
        <v>0</v>
      </c>
      <c r="D43" s="58">
        <v>-273878063</v>
      </c>
      <c r="E43" s="59">
        <v>-344039806</v>
      </c>
      <c r="F43" s="59">
        <v>-28888802</v>
      </c>
      <c r="G43" s="59">
        <v>-23727524</v>
      </c>
      <c r="H43" s="59">
        <v>-24218341</v>
      </c>
      <c r="I43" s="59">
        <v>-76834667</v>
      </c>
      <c r="J43" s="59">
        <v>-16260152</v>
      </c>
      <c r="K43" s="59">
        <v>-22678514</v>
      </c>
      <c r="L43" s="59">
        <v>-40204500</v>
      </c>
      <c r="M43" s="59">
        <v>-79143166</v>
      </c>
      <c r="N43" s="59">
        <v>-18916752</v>
      </c>
      <c r="O43" s="59">
        <v>-5424516</v>
      </c>
      <c r="P43" s="59">
        <v>-47405615</v>
      </c>
      <c r="Q43" s="59">
        <v>-71746883</v>
      </c>
      <c r="R43" s="59">
        <v>0</v>
      </c>
      <c r="S43" s="59">
        <v>0</v>
      </c>
      <c r="T43" s="59">
        <v>0</v>
      </c>
      <c r="U43" s="59">
        <v>0</v>
      </c>
      <c r="V43" s="59">
        <v>-227724716</v>
      </c>
      <c r="W43" s="59">
        <v>-257963730</v>
      </c>
      <c r="X43" s="59">
        <v>30239014</v>
      </c>
      <c r="Y43" s="60">
        <v>-11.72</v>
      </c>
      <c r="Z43" s="61">
        <v>-344039806</v>
      </c>
    </row>
    <row r="44" spans="1:26" ht="13.5">
      <c r="A44" s="57" t="s">
        <v>60</v>
      </c>
      <c r="B44" s="18">
        <v>-43805277</v>
      </c>
      <c r="C44" s="18">
        <v>0</v>
      </c>
      <c r="D44" s="58">
        <v>-106222937</v>
      </c>
      <c r="E44" s="59">
        <v>-34786684</v>
      </c>
      <c r="F44" s="59">
        <v>-2870391</v>
      </c>
      <c r="G44" s="59">
        <v>-2883304</v>
      </c>
      <c r="H44" s="59">
        <v>-2144876</v>
      </c>
      <c r="I44" s="59">
        <v>-7898571</v>
      </c>
      <c r="J44" s="59">
        <v>-3709276</v>
      </c>
      <c r="K44" s="59">
        <v>-2970342</v>
      </c>
      <c r="L44" s="59">
        <v>-2161507</v>
      </c>
      <c r="M44" s="59">
        <v>-8841125</v>
      </c>
      <c r="N44" s="59">
        <v>-3726046</v>
      </c>
      <c r="O44" s="59">
        <v>-3101702</v>
      </c>
      <c r="P44" s="59">
        <v>-2560199</v>
      </c>
      <c r="Q44" s="59">
        <v>-9387947</v>
      </c>
      <c r="R44" s="59">
        <v>0</v>
      </c>
      <c r="S44" s="59">
        <v>0</v>
      </c>
      <c r="T44" s="59">
        <v>0</v>
      </c>
      <c r="U44" s="59">
        <v>0</v>
      </c>
      <c r="V44" s="59">
        <v>-26127643</v>
      </c>
      <c r="W44" s="59">
        <v>-25746240</v>
      </c>
      <c r="X44" s="59">
        <v>-381403</v>
      </c>
      <c r="Y44" s="60">
        <v>1.48</v>
      </c>
      <c r="Z44" s="61">
        <v>-34786684</v>
      </c>
    </row>
    <row r="45" spans="1:26" ht="13.5">
      <c r="A45" s="69" t="s">
        <v>61</v>
      </c>
      <c r="B45" s="21">
        <v>44749336</v>
      </c>
      <c r="C45" s="21">
        <v>0</v>
      </c>
      <c r="D45" s="98">
        <v>188321856</v>
      </c>
      <c r="E45" s="99">
        <v>96345057</v>
      </c>
      <c r="F45" s="99">
        <v>64761669</v>
      </c>
      <c r="G45" s="99">
        <v>5300731</v>
      </c>
      <c r="H45" s="99">
        <v>-14792138</v>
      </c>
      <c r="I45" s="99">
        <v>-14792138</v>
      </c>
      <c r="J45" s="99">
        <v>-28711350</v>
      </c>
      <c r="K45" s="99">
        <v>-43586772</v>
      </c>
      <c r="L45" s="99">
        <v>-15922380</v>
      </c>
      <c r="M45" s="99">
        <v>-15922380</v>
      </c>
      <c r="N45" s="99">
        <v>-34613752</v>
      </c>
      <c r="O45" s="99">
        <v>26511524</v>
      </c>
      <c r="P45" s="99">
        <v>9601233</v>
      </c>
      <c r="Q45" s="99">
        <v>9601233</v>
      </c>
      <c r="R45" s="99">
        <v>0</v>
      </c>
      <c r="S45" s="99">
        <v>0</v>
      </c>
      <c r="T45" s="99">
        <v>0</v>
      </c>
      <c r="U45" s="99">
        <v>0</v>
      </c>
      <c r="V45" s="99">
        <v>9601233</v>
      </c>
      <c r="W45" s="99">
        <v>55015129</v>
      </c>
      <c r="X45" s="99">
        <v>-45413896</v>
      </c>
      <c r="Y45" s="100">
        <v>-82.55</v>
      </c>
      <c r="Z45" s="101">
        <v>96345057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92</v>
      </c>
      <c r="B47" s="114" t="s">
        <v>77</v>
      </c>
      <c r="C47" s="114"/>
      <c r="D47" s="115" t="s">
        <v>78</v>
      </c>
      <c r="E47" s="116" t="s">
        <v>79</v>
      </c>
      <c r="F47" s="117"/>
      <c r="G47" s="117"/>
      <c r="H47" s="117"/>
      <c r="I47" s="118" t="s">
        <v>80</v>
      </c>
      <c r="J47" s="117"/>
      <c r="K47" s="117"/>
      <c r="L47" s="117"/>
      <c r="M47" s="118" t="s">
        <v>81</v>
      </c>
      <c r="N47" s="119"/>
      <c r="O47" s="119"/>
      <c r="P47" s="119"/>
      <c r="Q47" s="118" t="s">
        <v>82</v>
      </c>
      <c r="R47" s="119"/>
      <c r="S47" s="119"/>
      <c r="T47" s="119"/>
      <c r="U47" s="119"/>
      <c r="V47" s="118" t="s">
        <v>83</v>
      </c>
      <c r="W47" s="118" t="s">
        <v>84</v>
      </c>
      <c r="X47" s="118" t="s">
        <v>85</v>
      </c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117992904</v>
      </c>
      <c r="C49" s="51">
        <v>0</v>
      </c>
      <c r="D49" s="128">
        <v>20213820</v>
      </c>
      <c r="E49" s="53">
        <v>24544341</v>
      </c>
      <c r="F49" s="53">
        <v>0</v>
      </c>
      <c r="G49" s="53">
        <v>0</v>
      </c>
      <c r="H49" s="53">
        <v>0</v>
      </c>
      <c r="I49" s="53">
        <v>1127656553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1290407618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188560233</v>
      </c>
      <c r="C51" s="51">
        <v>0</v>
      </c>
      <c r="D51" s="128">
        <v>27663239</v>
      </c>
      <c r="E51" s="53">
        <v>10950776</v>
      </c>
      <c r="F51" s="53">
        <v>0</v>
      </c>
      <c r="G51" s="53">
        <v>0</v>
      </c>
      <c r="H51" s="53">
        <v>0</v>
      </c>
      <c r="I51" s="53">
        <v>8216</v>
      </c>
      <c r="J51" s="53">
        <v>0</v>
      </c>
      <c r="K51" s="53">
        <v>0</v>
      </c>
      <c r="L51" s="53">
        <v>0</v>
      </c>
      <c r="M51" s="53">
        <v>22374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227204838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93</v>
      </c>
      <c r="B58" s="5">
        <f>IF(B67=0,0,+(B76/B67)*100)</f>
        <v>100.7041817951922</v>
      </c>
      <c r="C58" s="5">
        <f>IF(C67=0,0,+(C76/C67)*100)</f>
        <v>0</v>
      </c>
      <c r="D58" s="6">
        <f aca="true" t="shared" si="6" ref="D58:Z58">IF(D67=0,0,+(D76/D67)*100)</f>
        <v>99.99997585987185</v>
      </c>
      <c r="E58" s="7">
        <f t="shared" si="6"/>
        <v>97.92228777656779</v>
      </c>
      <c r="F58" s="7">
        <f t="shared" si="6"/>
        <v>86.09623615902771</v>
      </c>
      <c r="G58" s="7">
        <f t="shared" si="6"/>
        <v>82.80779461774547</v>
      </c>
      <c r="H58" s="7">
        <f t="shared" si="6"/>
        <v>88.87900547839246</v>
      </c>
      <c r="I58" s="7">
        <f t="shared" si="6"/>
        <v>85.88022037299004</v>
      </c>
      <c r="J58" s="7">
        <f t="shared" si="6"/>
        <v>97.9351080695257</v>
      </c>
      <c r="K58" s="7">
        <f t="shared" si="6"/>
        <v>97.82470346046476</v>
      </c>
      <c r="L58" s="7">
        <f t="shared" si="6"/>
        <v>81.11956029041666</v>
      </c>
      <c r="M58" s="7">
        <f t="shared" si="6"/>
        <v>92.36334840108405</v>
      </c>
      <c r="N58" s="7">
        <f t="shared" si="6"/>
        <v>88.44330236052905</v>
      </c>
      <c r="O58" s="7">
        <f t="shared" si="6"/>
        <v>91.566550977372</v>
      </c>
      <c r="P58" s="7">
        <f t="shared" si="6"/>
        <v>92.91063285550179</v>
      </c>
      <c r="Q58" s="7">
        <f t="shared" si="6"/>
        <v>90.90673840477811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89.67250438046376</v>
      </c>
      <c r="W58" s="7">
        <f t="shared" si="6"/>
        <v>86.45722342767755</v>
      </c>
      <c r="X58" s="7">
        <f t="shared" si="6"/>
        <v>0</v>
      </c>
      <c r="Y58" s="7">
        <f t="shared" si="6"/>
        <v>0</v>
      </c>
      <c r="Z58" s="8">
        <f t="shared" si="6"/>
        <v>97.92228777656779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106.3742218867534</v>
      </c>
      <c r="E59" s="10">
        <f t="shared" si="7"/>
        <v>91.79748930740612</v>
      </c>
      <c r="F59" s="10">
        <f t="shared" si="7"/>
        <v>74.75089044335844</v>
      </c>
      <c r="G59" s="10">
        <f t="shared" si="7"/>
        <v>71.86413827675366</v>
      </c>
      <c r="H59" s="10">
        <f t="shared" si="7"/>
        <v>76.40591194791872</v>
      </c>
      <c r="I59" s="10">
        <f t="shared" si="7"/>
        <v>74.28273915334863</v>
      </c>
      <c r="J59" s="10">
        <f t="shared" si="7"/>
        <v>77.87935430561465</v>
      </c>
      <c r="K59" s="10">
        <f t="shared" si="7"/>
        <v>109.54385918688685</v>
      </c>
      <c r="L59" s="10">
        <f t="shared" si="7"/>
        <v>85.3157956538546</v>
      </c>
      <c r="M59" s="10">
        <f t="shared" si="7"/>
        <v>89.6661734857765</v>
      </c>
      <c r="N59" s="10">
        <f t="shared" si="7"/>
        <v>68.9296126092356</v>
      </c>
      <c r="O59" s="10">
        <f t="shared" si="7"/>
        <v>110.50317570483841</v>
      </c>
      <c r="P59" s="10">
        <f t="shared" si="7"/>
        <v>92.01024701581676</v>
      </c>
      <c r="Q59" s="10">
        <f t="shared" si="7"/>
        <v>88.9714939983023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84.28050248474376</v>
      </c>
      <c r="W59" s="10">
        <f t="shared" si="7"/>
        <v>78.78581244666553</v>
      </c>
      <c r="X59" s="10">
        <f t="shared" si="7"/>
        <v>0</v>
      </c>
      <c r="Y59" s="10">
        <f t="shared" si="7"/>
        <v>0</v>
      </c>
      <c r="Z59" s="11">
        <f t="shared" si="7"/>
        <v>91.79748930740612</v>
      </c>
    </row>
    <row r="60" spans="1:26" ht="13.5">
      <c r="A60" s="37" t="s">
        <v>32</v>
      </c>
      <c r="B60" s="12">
        <f t="shared" si="7"/>
        <v>100.94590257063496</v>
      </c>
      <c r="C60" s="12">
        <f t="shared" si="7"/>
        <v>0</v>
      </c>
      <c r="D60" s="3">
        <f t="shared" si="7"/>
        <v>97.71579157733747</v>
      </c>
      <c r="E60" s="13">
        <f t="shared" si="7"/>
        <v>99.99999993185848</v>
      </c>
      <c r="F60" s="13">
        <f t="shared" si="7"/>
        <v>89.23784720440617</v>
      </c>
      <c r="G60" s="13">
        <f t="shared" si="7"/>
        <v>86.08094135405757</v>
      </c>
      <c r="H60" s="13">
        <f t="shared" si="7"/>
        <v>92.74200831979472</v>
      </c>
      <c r="I60" s="13">
        <f t="shared" si="7"/>
        <v>89.30672881277115</v>
      </c>
      <c r="J60" s="13">
        <f t="shared" si="7"/>
        <v>104.5418914226351</v>
      </c>
      <c r="K60" s="13">
        <f t="shared" si="7"/>
        <v>94.58048840755387</v>
      </c>
      <c r="L60" s="13">
        <f t="shared" si="7"/>
        <v>79.05026337147073</v>
      </c>
      <c r="M60" s="13">
        <f t="shared" si="7"/>
        <v>93.0322399088853</v>
      </c>
      <c r="N60" s="13">
        <f t="shared" si="7"/>
        <v>95.98513947740898</v>
      </c>
      <c r="O60" s="13">
        <f t="shared" si="7"/>
        <v>84.9980094639277</v>
      </c>
      <c r="P60" s="13">
        <f t="shared" si="7"/>
        <v>92.9912581372886</v>
      </c>
      <c r="Q60" s="13">
        <f t="shared" si="7"/>
        <v>91.35154715247741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91.20461808627822</v>
      </c>
      <c r="W60" s="13">
        <f t="shared" si="7"/>
        <v>88.99877432563346</v>
      </c>
      <c r="X60" s="13">
        <f t="shared" si="7"/>
        <v>0</v>
      </c>
      <c r="Y60" s="13">
        <f t="shared" si="7"/>
        <v>0</v>
      </c>
      <c r="Z60" s="14">
        <f t="shared" si="7"/>
        <v>99.99999993185848</v>
      </c>
    </row>
    <row r="61" spans="1:26" ht="13.5">
      <c r="A61" s="38" t="s">
        <v>94</v>
      </c>
      <c r="B61" s="12">
        <f t="shared" si="7"/>
        <v>100.94590246571885</v>
      </c>
      <c r="C61" s="12">
        <f t="shared" si="7"/>
        <v>0</v>
      </c>
      <c r="D61" s="3">
        <f t="shared" si="7"/>
        <v>100</v>
      </c>
      <c r="E61" s="13">
        <f t="shared" si="7"/>
        <v>103.66521865362373</v>
      </c>
      <c r="F61" s="13">
        <f t="shared" si="7"/>
        <v>93.8547993484426</v>
      </c>
      <c r="G61" s="13">
        <f t="shared" si="7"/>
        <v>94.32972957679185</v>
      </c>
      <c r="H61" s="13">
        <f t="shared" si="7"/>
        <v>103.32362642623336</v>
      </c>
      <c r="I61" s="13">
        <f t="shared" si="7"/>
        <v>97.09477206064157</v>
      </c>
      <c r="J61" s="13">
        <f t="shared" si="7"/>
        <v>121.24420645064906</v>
      </c>
      <c r="K61" s="13">
        <f t="shared" si="7"/>
        <v>103.43823539795898</v>
      </c>
      <c r="L61" s="13">
        <f t="shared" si="7"/>
        <v>88.8240270484843</v>
      </c>
      <c r="M61" s="13">
        <f t="shared" si="7"/>
        <v>104.68022570831185</v>
      </c>
      <c r="N61" s="13">
        <f t="shared" si="7"/>
        <v>114.03889705184169</v>
      </c>
      <c r="O61" s="13">
        <f t="shared" si="7"/>
        <v>84.01294706649458</v>
      </c>
      <c r="P61" s="13">
        <f t="shared" si="7"/>
        <v>100.33228906827387</v>
      </c>
      <c r="Q61" s="13">
        <f t="shared" si="7"/>
        <v>99.20353130393657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100.22058575659479</v>
      </c>
      <c r="W61" s="13">
        <f t="shared" si="7"/>
        <v>92.10609171469912</v>
      </c>
      <c r="X61" s="13">
        <f t="shared" si="7"/>
        <v>0</v>
      </c>
      <c r="Y61" s="13">
        <f t="shared" si="7"/>
        <v>0</v>
      </c>
      <c r="Z61" s="14">
        <f t="shared" si="7"/>
        <v>103.66521865362373</v>
      </c>
    </row>
    <row r="62" spans="1:26" ht="13.5">
      <c r="A62" s="38" t="s">
        <v>95</v>
      </c>
      <c r="B62" s="12">
        <f t="shared" si="7"/>
        <v>100.95034853348616</v>
      </c>
      <c r="C62" s="12">
        <f t="shared" si="7"/>
        <v>0</v>
      </c>
      <c r="D62" s="3">
        <f t="shared" si="7"/>
        <v>100.00000039673355</v>
      </c>
      <c r="E62" s="13">
        <f t="shared" si="7"/>
        <v>100.01486234705983</v>
      </c>
      <c r="F62" s="13">
        <f t="shared" si="7"/>
        <v>83.6240910867778</v>
      </c>
      <c r="G62" s="13">
        <f t="shared" si="7"/>
        <v>88.84486369379663</v>
      </c>
      <c r="H62" s="13">
        <f t="shared" si="7"/>
        <v>77.95075036037217</v>
      </c>
      <c r="I62" s="13">
        <f t="shared" si="7"/>
        <v>83.41221156357524</v>
      </c>
      <c r="J62" s="13">
        <f t="shared" si="7"/>
        <v>96.19441957358245</v>
      </c>
      <c r="K62" s="13">
        <f t="shared" si="7"/>
        <v>102.27683182292098</v>
      </c>
      <c r="L62" s="13">
        <f t="shared" si="7"/>
        <v>70.54822308588405</v>
      </c>
      <c r="M62" s="13">
        <f t="shared" si="7"/>
        <v>91.09701130443013</v>
      </c>
      <c r="N62" s="13">
        <f t="shared" si="7"/>
        <v>81.89402561067314</v>
      </c>
      <c r="O62" s="13">
        <f t="shared" si="7"/>
        <v>88.1915690466911</v>
      </c>
      <c r="P62" s="13">
        <f t="shared" si="7"/>
        <v>113.4377698949784</v>
      </c>
      <c r="Q62" s="13">
        <f t="shared" si="7"/>
        <v>93.1538892945224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89.26181135169399</v>
      </c>
      <c r="W62" s="13">
        <f t="shared" si="7"/>
        <v>87.93346663363812</v>
      </c>
      <c r="X62" s="13">
        <f t="shared" si="7"/>
        <v>0</v>
      </c>
      <c r="Y62" s="13">
        <f t="shared" si="7"/>
        <v>0</v>
      </c>
      <c r="Z62" s="14">
        <f t="shared" si="7"/>
        <v>100.01486234705983</v>
      </c>
    </row>
    <row r="63" spans="1:26" ht="13.5">
      <c r="A63" s="38" t="s">
        <v>96</v>
      </c>
      <c r="B63" s="12">
        <f t="shared" si="7"/>
        <v>100.94590237597838</v>
      </c>
      <c r="C63" s="12">
        <f t="shared" si="7"/>
        <v>0</v>
      </c>
      <c r="D63" s="3">
        <f t="shared" si="7"/>
        <v>100</v>
      </c>
      <c r="E63" s="13">
        <f t="shared" si="7"/>
        <v>100.00000072398049</v>
      </c>
      <c r="F63" s="13">
        <f t="shared" si="7"/>
        <v>81.26927984077169</v>
      </c>
      <c r="G63" s="13">
        <f t="shared" si="7"/>
        <v>66.86512982260395</v>
      </c>
      <c r="H63" s="13">
        <f t="shared" si="7"/>
        <v>63.65316281784899</v>
      </c>
      <c r="I63" s="13">
        <f t="shared" si="7"/>
        <v>69.87453661141629</v>
      </c>
      <c r="J63" s="13">
        <f t="shared" si="7"/>
        <v>86.04555204697341</v>
      </c>
      <c r="K63" s="13">
        <f t="shared" si="7"/>
        <v>73.04931586080811</v>
      </c>
      <c r="L63" s="13">
        <f t="shared" si="7"/>
        <v>64.94902865590895</v>
      </c>
      <c r="M63" s="13">
        <f t="shared" si="7"/>
        <v>74.54249716502078</v>
      </c>
      <c r="N63" s="13">
        <f t="shared" si="7"/>
        <v>77.03625836927705</v>
      </c>
      <c r="O63" s="13">
        <f t="shared" si="7"/>
        <v>86.84372970745015</v>
      </c>
      <c r="P63" s="13">
        <f t="shared" si="7"/>
        <v>62.52093510048243</v>
      </c>
      <c r="Q63" s="13">
        <f t="shared" si="7"/>
        <v>74.51703808619283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72.98280114699241</v>
      </c>
      <c r="W63" s="13">
        <f t="shared" si="7"/>
        <v>90.98389484287884</v>
      </c>
      <c r="X63" s="13">
        <f t="shared" si="7"/>
        <v>0</v>
      </c>
      <c r="Y63" s="13">
        <f t="shared" si="7"/>
        <v>0</v>
      </c>
      <c r="Z63" s="14">
        <f t="shared" si="7"/>
        <v>100.00000072398049</v>
      </c>
    </row>
    <row r="64" spans="1:26" ht="13.5">
      <c r="A64" s="38" t="s">
        <v>97</v>
      </c>
      <c r="B64" s="12">
        <f t="shared" si="7"/>
        <v>100.94590368522236</v>
      </c>
      <c r="C64" s="12">
        <f t="shared" si="7"/>
        <v>0</v>
      </c>
      <c r="D64" s="3">
        <f t="shared" si="7"/>
        <v>68.67915410059281</v>
      </c>
      <c r="E64" s="13">
        <f t="shared" si="7"/>
        <v>75.50742837889769</v>
      </c>
      <c r="F64" s="13">
        <f t="shared" si="7"/>
        <v>51.25449346714127</v>
      </c>
      <c r="G64" s="13">
        <f t="shared" si="7"/>
        <v>52.87764052817633</v>
      </c>
      <c r="H64" s="13">
        <f t="shared" si="7"/>
        <v>61.04681178344732</v>
      </c>
      <c r="I64" s="13">
        <f t="shared" si="7"/>
        <v>55.14140984046393</v>
      </c>
      <c r="J64" s="13">
        <f t="shared" si="7"/>
        <v>61.54496964742157</v>
      </c>
      <c r="K64" s="13">
        <f t="shared" si="7"/>
        <v>47.3468593969033</v>
      </c>
      <c r="L64" s="13">
        <f t="shared" si="7"/>
        <v>57.93122206892652</v>
      </c>
      <c r="M64" s="13">
        <f t="shared" si="7"/>
        <v>55.44868939921914</v>
      </c>
      <c r="N64" s="13">
        <f t="shared" si="7"/>
        <v>60.9591668939809</v>
      </c>
      <c r="O64" s="13">
        <f t="shared" si="7"/>
        <v>55.57706475528643</v>
      </c>
      <c r="P64" s="13">
        <f t="shared" si="7"/>
        <v>63.11578641513711</v>
      </c>
      <c r="Q64" s="13">
        <f t="shared" si="7"/>
        <v>59.83840326848585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56.7894359749013</v>
      </c>
      <c r="W64" s="13">
        <f t="shared" si="7"/>
        <v>60.99768952183206</v>
      </c>
      <c r="X64" s="13">
        <f t="shared" si="7"/>
        <v>0</v>
      </c>
      <c r="Y64" s="13">
        <f t="shared" si="7"/>
        <v>0</v>
      </c>
      <c r="Z64" s="14">
        <f t="shared" si="7"/>
        <v>75.50742837889769</v>
      </c>
    </row>
    <row r="65" spans="1:26" ht="13.5">
      <c r="A65" s="38" t="s">
        <v>98</v>
      </c>
      <c r="B65" s="12">
        <f t="shared" si="7"/>
        <v>0</v>
      </c>
      <c r="C65" s="12">
        <f t="shared" si="7"/>
        <v>0</v>
      </c>
      <c r="D65" s="3">
        <f t="shared" si="7"/>
        <v>108.25451651906997</v>
      </c>
      <c r="E65" s="13">
        <f t="shared" si="7"/>
        <v>108.22008580985423</v>
      </c>
      <c r="F65" s="13">
        <f t="shared" si="7"/>
        <v>0</v>
      </c>
      <c r="G65" s="13">
        <f t="shared" si="7"/>
        <v>91.11980630621586</v>
      </c>
      <c r="H65" s="13">
        <f t="shared" si="7"/>
        <v>564145.2188006483</v>
      </c>
      <c r="I65" s="13">
        <f t="shared" si="7"/>
        <v>270.0990079756512</v>
      </c>
      <c r="J65" s="13">
        <f t="shared" si="7"/>
        <v>60.86941274151519</v>
      </c>
      <c r="K65" s="13">
        <f t="shared" si="7"/>
        <v>104.59503574506593</v>
      </c>
      <c r="L65" s="13">
        <f t="shared" si="7"/>
        <v>68.56088880209502</v>
      </c>
      <c r="M65" s="13">
        <f t="shared" si="7"/>
        <v>74.75207585436637</v>
      </c>
      <c r="N65" s="13">
        <f t="shared" si="7"/>
        <v>56.872532443102955</v>
      </c>
      <c r="O65" s="13">
        <f t="shared" si="7"/>
        <v>976926.523297491</v>
      </c>
      <c r="P65" s="13">
        <f t="shared" si="7"/>
        <v>73.5040167762458</v>
      </c>
      <c r="Q65" s="13">
        <f t="shared" si="7"/>
        <v>96.32032185724339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107.27661502246073</v>
      </c>
      <c r="W65" s="13">
        <f t="shared" si="7"/>
        <v>100.98463714739323</v>
      </c>
      <c r="X65" s="13">
        <f t="shared" si="7"/>
        <v>0</v>
      </c>
      <c r="Y65" s="13">
        <f t="shared" si="7"/>
        <v>0</v>
      </c>
      <c r="Z65" s="14">
        <f t="shared" si="7"/>
        <v>108.22008580985423</v>
      </c>
    </row>
    <row r="66" spans="1:26" ht="13.5">
      <c r="A66" s="39" t="s">
        <v>99</v>
      </c>
      <c r="B66" s="15">
        <f t="shared" si="7"/>
        <v>99.99991158701312</v>
      </c>
      <c r="C66" s="15">
        <f t="shared" si="7"/>
        <v>0</v>
      </c>
      <c r="D66" s="4">
        <f t="shared" si="7"/>
        <v>99.99999709607043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94.95814337284071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100</v>
      </c>
      <c r="B67" s="23">
        <v>1954266511</v>
      </c>
      <c r="C67" s="23"/>
      <c r="D67" s="24">
        <v>1951108119</v>
      </c>
      <c r="E67" s="25">
        <v>2016146535</v>
      </c>
      <c r="F67" s="25">
        <v>164605759</v>
      </c>
      <c r="G67" s="25">
        <v>177583872</v>
      </c>
      <c r="H67" s="25">
        <v>170087486</v>
      </c>
      <c r="I67" s="25">
        <v>512277117</v>
      </c>
      <c r="J67" s="25">
        <v>168993154</v>
      </c>
      <c r="K67" s="25">
        <v>160235211</v>
      </c>
      <c r="L67" s="25">
        <v>161572826</v>
      </c>
      <c r="M67" s="25">
        <v>490801191</v>
      </c>
      <c r="N67" s="25">
        <v>176267647</v>
      </c>
      <c r="O67" s="25">
        <v>165525255</v>
      </c>
      <c r="P67" s="25">
        <v>162188398</v>
      </c>
      <c r="Q67" s="25">
        <v>503981300</v>
      </c>
      <c r="R67" s="25"/>
      <c r="S67" s="25"/>
      <c r="T67" s="25"/>
      <c r="U67" s="25"/>
      <c r="V67" s="25">
        <v>1507059608</v>
      </c>
      <c r="W67" s="25">
        <v>1611954763</v>
      </c>
      <c r="X67" s="25"/>
      <c r="Y67" s="24"/>
      <c r="Z67" s="26">
        <v>2016146535</v>
      </c>
    </row>
    <row r="68" spans="1:26" ht="13.5" hidden="1">
      <c r="A68" s="36" t="s">
        <v>31</v>
      </c>
      <c r="B68" s="18">
        <v>468861894</v>
      </c>
      <c r="C68" s="18"/>
      <c r="D68" s="19">
        <v>505637999</v>
      </c>
      <c r="E68" s="20">
        <v>510693903</v>
      </c>
      <c r="F68" s="20">
        <v>37933912</v>
      </c>
      <c r="G68" s="20">
        <v>43966320</v>
      </c>
      <c r="H68" s="20">
        <v>41719718</v>
      </c>
      <c r="I68" s="20">
        <v>123619950</v>
      </c>
      <c r="J68" s="20">
        <v>41336212</v>
      </c>
      <c r="K68" s="20">
        <v>33703452</v>
      </c>
      <c r="L68" s="20">
        <v>42001908</v>
      </c>
      <c r="M68" s="20">
        <v>117041572</v>
      </c>
      <c r="N68" s="20">
        <v>49510757</v>
      </c>
      <c r="O68" s="20">
        <v>40580755</v>
      </c>
      <c r="P68" s="20">
        <v>39001794</v>
      </c>
      <c r="Q68" s="20">
        <v>129093306</v>
      </c>
      <c r="R68" s="20"/>
      <c r="S68" s="20"/>
      <c r="T68" s="20"/>
      <c r="U68" s="20"/>
      <c r="V68" s="20">
        <v>369754828</v>
      </c>
      <c r="W68" s="20">
        <v>417744671</v>
      </c>
      <c r="X68" s="20"/>
      <c r="Y68" s="19"/>
      <c r="Z68" s="22">
        <v>510693903</v>
      </c>
    </row>
    <row r="69" spans="1:26" ht="13.5" hidden="1">
      <c r="A69" s="37" t="s">
        <v>32</v>
      </c>
      <c r="B69" s="18">
        <v>1454866117</v>
      </c>
      <c r="C69" s="18"/>
      <c r="D69" s="19">
        <v>1411034023</v>
      </c>
      <c r="E69" s="20">
        <v>1467534208</v>
      </c>
      <c r="F69" s="20">
        <v>123659469</v>
      </c>
      <c r="G69" s="20">
        <v>130470612</v>
      </c>
      <c r="H69" s="20">
        <v>124993709</v>
      </c>
      <c r="I69" s="20">
        <v>379123790</v>
      </c>
      <c r="J69" s="20">
        <v>124492430</v>
      </c>
      <c r="K69" s="20">
        <v>123667989</v>
      </c>
      <c r="L69" s="20">
        <v>116173365</v>
      </c>
      <c r="M69" s="20">
        <v>364333784</v>
      </c>
      <c r="N69" s="20">
        <v>124226856</v>
      </c>
      <c r="O69" s="20">
        <v>121462255</v>
      </c>
      <c r="P69" s="20">
        <v>119593276</v>
      </c>
      <c r="Q69" s="20">
        <v>365282387</v>
      </c>
      <c r="R69" s="20"/>
      <c r="S69" s="20"/>
      <c r="T69" s="20"/>
      <c r="U69" s="20"/>
      <c r="V69" s="20">
        <v>1108739961</v>
      </c>
      <c r="W69" s="20">
        <v>1165759878</v>
      </c>
      <c r="X69" s="20"/>
      <c r="Y69" s="19"/>
      <c r="Z69" s="22">
        <v>1467534208</v>
      </c>
    </row>
    <row r="70" spans="1:26" ht="13.5" hidden="1">
      <c r="A70" s="38" t="s">
        <v>94</v>
      </c>
      <c r="B70" s="18">
        <v>862150200</v>
      </c>
      <c r="C70" s="18"/>
      <c r="D70" s="19">
        <v>878586893</v>
      </c>
      <c r="E70" s="20">
        <v>887372762</v>
      </c>
      <c r="F70" s="20">
        <v>79662053</v>
      </c>
      <c r="G70" s="20">
        <v>75565038</v>
      </c>
      <c r="H70" s="20">
        <v>74980629</v>
      </c>
      <c r="I70" s="20">
        <v>230207720</v>
      </c>
      <c r="J70" s="20">
        <v>69453538</v>
      </c>
      <c r="K70" s="20">
        <v>71942340</v>
      </c>
      <c r="L70" s="20">
        <v>66918648</v>
      </c>
      <c r="M70" s="20">
        <v>208314526</v>
      </c>
      <c r="N70" s="20">
        <v>67370093</v>
      </c>
      <c r="O70" s="20">
        <v>70826237</v>
      </c>
      <c r="P70" s="20">
        <v>67713332</v>
      </c>
      <c r="Q70" s="20">
        <v>205909662</v>
      </c>
      <c r="R70" s="20"/>
      <c r="S70" s="20"/>
      <c r="T70" s="20"/>
      <c r="U70" s="20"/>
      <c r="V70" s="20">
        <v>644431908</v>
      </c>
      <c r="W70" s="20">
        <v>725865806</v>
      </c>
      <c r="X70" s="20"/>
      <c r="Y70" s="19"/>
      <c r="Z70" s="22">
        <v>887372762</v>
      </c>
    </row>
    <row r="71" spans="1:26" ht="13.5" hidden="1">
      <c r="A71" s="38" t="s">
        <v>95</v>
      </c>
      <c r="B71" s="18">
        <v>313168474</v>
      </c>
      <c r="C71" s="18"/>
      <c r="D71" s="19">
        <v>252058330</v>
      </c>
      <c r="E71" s="20">
        <v>265590622</v>
      </c>
      <c r="F71" s="20">
        <v>21204307</v>
      </c>
      <c r="G71" s="20">
        <v>23146342</v>
      </c>
      <c r="H71" s="20">
        <v>23846875</v>
      </c>
      <c r="I71" s="20">
        <v>68197524</v>
      </c>
      <c r="J71" s="20">
        <v>24369213</v>
      </c>
      <c r="K71" s="20">
        <v>22486685</v>
      </c>
      <c r="L71" s="20">
        <v>18279274</v>
      </c>
      <c r="M71" s="20">
        <v>65135172</v>
      </c>
      <c r="N71" s="20">
        <v>24865102</v>
      </c>
      <c r="O71" s="20">
        <v>26607430</v>
      </c>
      <c r="P71" s="20">
        <v>20312299</v>
      </c>
      <c r="Q71" s="20">
        <v>71784831</v>
      </c>
      <c r="R71" s="20"/>
      <c r="S71" s="20"/>
      <c r="T71" s="20"/>
      <c r="U71" s="20"/>
      <c r="V71" s="20">
        <v>205117527</v>
      </c>
      <c r="W71" s="20">
        <v>208244085</v>
      </c>
      <c r="X71" s="20"/>
      <c r="Y71" s="19"/>
      <c r="Z71" s="22">
        <v>265590622</v>
      </c>
    </row>
    <row r="72" spans="1:26" ht="13.5" hidden="1">
      <c r="A72" s="38" t="s">
        <v>96</v>
      </c>
      <c r="B72" s="18">
        <v>160152468</v>
      </c>
      <c r="C72" s="18"/>
      <c r="D72" s="19">
        <v>136757690</v>
      </c>
      <c r="E72" s="20">
        <v>138125267</v>
      </c>
      <c r="F72" s="20">
        <v>13139372</v>
      </c>
      <c r="G72" s="20">
        <v>17537932</v>
      </c>
      <c r="H72" s="20">
        <v>15581928</v>
      </c>
      <c r="I72" s="20">
        <v>46259232</v>
      </c>
      <c r="J72" s="20">
        <v>14926574</v>
      </c>
      <c r="K72" s="20">
        <v>14654474</v>
      </c>
      <c r="L72" s="20">
        <v>15616814</v>
      </c>
      <c r="M72" s="20">
        <v>45197862</v>
      </c>
      <c r="N72" s="20">
        <v>17013865</v>
      </c>
      <c r="O72" s="20">
        <v>13407014</v>
      </c>
      <c r="P72" s="20">
        <v>17349451</v>
      </c>
      <c r="Q72" s="20">
        <v>47770330</v>
      </c>
      <c r="R72" s="20"/>
      <c r="S72" s="20"/>
      <c r="T72" s="20"/>
      <c r="U72" s="20"/>
      <c r="V72" s="20">
        <v>139227424</v>
      </c>
      <c r="W72" s="20">
        <v>112985672</v>
      </c>
      <c r="X72" s="20"/>
      <c r="Y72" s="19"/>
      <c r="Z72" s="22">
        <v>138125267</v>
      </c>
    </row>
    <row r="73" spans="1:26" ht="13.5" hidden="1">
      <c r="A73" s="38" t="s">
        <v>97</v>
      </c>
      <c r="B73" s="18">
        <v>119381182</v>
      </c>
      <c r="C73" s="18"/>
      <c r="D73" s="19">
        <v>111400149</v>
      </c>
      <c r="E73" s="20">
        <v>143881931</v>
      </c>
      <c r="F73" s="20">
        <v>9653737</v>
      </c>
      <c r="G73" s="20">
        <v>11033588</v>
      </c>
      <c r="H73" s="20">
        <v>10583660</v>
      </c>
      <c r="I73" s="20">
        <v>31270985</v>
      </c>
      <c r="J73" s="20">
        <v>10382314</v>
      </c>
      <c r="K73" s="20">
        <v>11194092</v>
      </c>
      <c r="L73" s="20">
        <v>11036767</v>
      </c>
      <c r="M73" s="20">
        <v>32613173</v>
      </c>
      <c r="N73" s="20">
        <v>10352776</v>
      </c>
      <c r="O73" s="20">
        <v>10621295</v>
      </c>
      <c r="P73" s="20">
        <v>10269754</v>
      </c>
      <c r="Q73" s="20">
        <v>31243825</v>
      </c>
      <c r="R73" s="20"/>
      <c r="S73" s="20"/>
      <c r="T73" s="20"/>
      <c r="U73" s="20"/>
      <c r="V73" s="20">
        <v>95127983</v>
      </c>
      <c r="W73" s="20">
        <v>92035927</v>
      </c>
      <c r="X73" s="20"/>
      <c r="Y73" s="19"/>
      <c r="Z73" s="22">
        <v>143881931</v>
      </c>
    </row>
    <row r="74" spans="1:26" ht="13.5" hidden="1">
      <c r="A74" s="38" t="s">
        <v>98</v>
      </c>
      <c r="B74" s="18">
        <v>13793</v>
      </c>
      <c r="C74" s="18"/>
      <c r="D74" s="19">
        <v>32230961</v>
      </c>
      <c r="E74" s="20">
        <v>32563626</v>
      </c>
      <c r="F74" s="20"/>
      <c r="G74" s="20">
        <v>3187712</v>
      </c>
      <c r="H74" s="20">
        <v>617</v>
      </c>
      <c r="I74" s="20">
        <v>3188329</v>
      </c>
      <c r="J74" s="20">
        <v>5360791</v>
      </c>
      <c r="K74" s="20">
        <v>3390398</v>
      </c>
      <c r="L74" s="20">
        <v>4321862</v>
      </c>
      <c r="M74" s="20">
        <v>13073051</v>
      </c>
      <c r="N74" s="20">
        <v>4625020</v>
      </c>
      <c r="O74" s="20">
        <v>279</v>
      </c>
      <c r="P74" s="20">
        <v>3948440</v>
      </c>
      <c r="Q74" s="20">
        <v>8573739</v>
      </c>
      <c r="R74" s="20"/>
      <c r="S74" s="20"/>
      <c r="T74" s="20"/>
      <c r="U74" s="20"/>
      <c r="V74" s="20">
        <v>24835119</v>
      </c>
      <c r="W74" s="20">
        <v>26628388</v>
      </c>
      <c r="X74" s="20"/>
      <c r="Y74" s="19"/>
      <c r="Z74" s="22">
        <v>32563626</v>
      </c>
    </row>
    <row r="75" spans="1:26" ht="13.5" hidden="1">
      <c r="A75" s="39" t="s">
        <v>99</v>
      </c>
      <c r="B75" s="27">
        <v>30538500</v>
      </c>
      <c r="C75" s="27"/>
      <c r="D75" s="28">
        <v>34436097</v>
      </c>
      <c r="E75" s="29">
        <v>37918424</v>
      </c>
      <c r="F75" s="29">
        <v>3012378</v>
      </c>
      <c r="G75" s="29">
        <v>3146940</v>
      </c>
      <c r="H75" s="29">
        <v>3374059</v>
      </c>
      <c r="I75" s="29">
        <v>9533377</v>
      </c>
      <c r="J75" s="29">
        <v>3164512</v>
      </c>
      <c r="K75" s="29">
        <v>2863770</v>
      </c>
      <c r="L75" s="29">
        <v>3397553</v>
      </c>
      <c r="M75" s="29">
        <v>9425835</v>
      </c>
      <c r="N75" s="29">
        <v>2530034</v>
      </c>
      <c r="O75" s="29">
        <v>3482245</v>
      </c>
      <c r="P75" s="29">
        <v>3593328</v>
      </c>
      <c r="Q75" s="29">
        <v>9605607</v>
      </c>
      <c r="R75" s="29"/>
      <c r="S75" s="29"/>
      <c r="T75" s="29"/>
      <c r="U75" s="29"/>
      <c r="V75" s="29">
        <v>28564819</v>
      </c>
      <c r="W75" s="29">
        <v>28450214</v>
      </c>
      <c r="X75" s="29"/>
      <c r="Y75" s="28"/>
      <c r="Z75" s="30">
        <v>37918424</v>
      </c>
    </row>
    <row r="76" spans="1:26" ht="13.5" hidden="1">
      <c r="A76" s="41" t="s">
        <v>101</v>
      </c>
      <c r="B76" s="31">
        <v>1968028100</v>
      </c>
      <c r="C76" s="31"/>
      <c r="D76" s="32">
        <v>1951107648</v>
      </c>
      <c r="E76" s="33">
        <v>1974256812</v>
      </c>
      <c r="F76" s="33">
        <v>141719363</v>
      </c>
      <c r="G76" s="33">
        <v>147053288</v>
      </c>
      <c r="H76" s="33">
        <v>151172066</v>
      </c>
      <c r="I76" s="33">
        <v>439944717</v>
      </c>
      <c r="J76" s="33">
        <v>165503628</v>
      </c>
      <c r="K76" s="33">
        <v>156749620</v>
      </c>
      <c r="L76" s="33">
        <v>131067166</v>
      </c>
      <c r="M76" s="33">
        <v>453320414</v>
      </c>
      <c r="N76" s="33">
        <v>155896928</v>
      </c>
      <c r="O76" s="33">
        <v>151565767</v>
      </c>
      <c r="P76" s="33">
        <v>150690267</v>
      </c>
      <c r="Q76" s="33">
        <v>458152962</v>
      </c>
      <c r="R76" s="33"/>
      <c r="S76" s="33"/>
      <c r="T76" s="33"/>
      <c r="U76" s="33"/>
      <c r="V76" s="33">
        <v>1351418093</v>
      </c>
      <c r="W76" s="33">
        <v>1393651331</v>
      </c>
      <c r="X76" s="33"/>
      <c r="Y76" s="32"/>
      <c r="Z76" s="34">
        <v>1974256812</v>
      </c>
    </row>
    <row r="77" spans="1:26" ht="13.5" hidden="1">
      <c r="A77" s="36" t="s">
        <v>31</v>
      </c>
      <c r="B77" s="18">
        <v>468861894</v>
      </c>
      <c r="C77" s="18"/>
      <c r="D77" s="19">
        <v>537868487</v>
      </c>
      <c r="E77" s="20">
        <v>468804181</v>
      </c>
      <c r="F77" s="20">
        <v>28355937</v>
      </c>
      <c r="G77" s="20">
        <v>31596017</v>
      </c>
      <c r="H77" s="20">
        <v>31876331</v>
      </c>
      <c r="I77" s="20">
        <v>91828285</v>
      </c>
      <c r="J77" s="20">
        <v>32192375</v>
      </c>
      <c r="K77" s="20">
        <v>36920062</v>
      </c>
      <c r="L77" s="20">
        <v>35834262</v>
      </c>
      <c r="M77" s="20">
        <v>104946699</v>
      </c>
      <c r="N77" s="20">
        <v>34127573</v>
      </c>
      <c r="O77" s="20">
        <v>44843023</v>
      </c>
      <c r="P77" s="20">
        <v>35885647</v>
      </c>
      <c r="Q77" s="20">
        <v>114856243</v>
      </c>
      <c r="R77" s="20"/>
      <c r="S77" s="20"/>
      <c r="T77" s="20"/>
      <c r="U77" s="20"/>
      <c r="V77" s="20">
        <v>311631227</v>
      </c>
      <c r="W77" s="20">
        <v>329123533</v>
      </c>
      <c r="X77" s="20"/>
      <c r="Y77" s="19"/>
      <c r="Z77" s="22">
        <v>468804181</v>
      </c>
    </row>
    <row r="78" spans="1:26" ht="13.5" hidden="1">
      <c r="A78" s="37" t="s">
        <v>32</v>
      </c>
      <c r="B78" s="18">
        <v>1468627733</v>
      </c>
      <c r="C78" s="18"/>
      <c r="D78" s="19">
        <v>1378803065</v>
      </c>
      <c r="E78" s="20">
        <v>1467534207</v>
      </c>
      <c r="F78" s="20">
        <v>110351048</v>
      </c>
      <c r="G78" s="20">
        <v>112310331</v>
      </c>
      <c r="H78" s="20">
        <v>115921676</v>
      </c>
      <c r="I78" s="20">
        <v>338583055</v>
      </c>
      <c r="J78" s="20">
        <v>130146741</v>
      </c>
      <c r="K78" s="20">
        <v>116965788</v>
      </c>
      <c r="L78" s="20">
        <v>91835351</v>
      </c>
      <c r="M78" s="20">
        <v>338947880</v>
      </c>
      <c r="N78" s="20">
        <v>119239321</v>
      </c>
      <c r="O78" s="20">
        <v>103240499</v>
      </c>
      <c r="P78" s="20">
        <v>111211292</v>
      </c>
      <c r="Q78" s="20">
        <v>333691112</v>
      </c>
      <c r="R78" s="20"/>
      <c r="S78" s="20"/>
      <c r="T78" s="20"/>
      <c r="U78" s="20"/>
      <c r="V78" s="20">
        <v>1011222047</v>
      </c>
      <c r="W78" s="20">
        <v>1037512003</v>
      </c>
      <c r="X78" s="20"/>
      <c r="Y78" s="19"/>
      <c r="Z78" s="22">
        <v>1467534207</v>
      </c>
    </row>
    <row r="79" spans="1:26" ht="13.5" hidden="1">
      <c r="A79" s="38" t="s">
        <v>94</v>
      </c>
      <c r="B79" s="18">
        <v>870305300</v>
      </c>
      <c r="C79" s="18"/>
      <c r="D79" s="19">
        <v>878586893</v>
      </c>
      <c r="E79" s="20">
        <v>919896914</v>
      </c>
      <c r="F79" s="20">
        <v>74766660</v>
      </c>
      <c r="G79" s="20">
        <v>71280296</v>
      </c>
      <c r="H79" s="20">
        <v>77472705</v>
      </c>
      <c r="I79" s="20">
        <v>223519661</v>
      </c>
      <c r="J79" s="20">
        <v>84208391</v>
      </c>
      <c r="K79" s="20">
        <v>74415887</v>
      </c>
      <c r="L79" s="20">
        <v>59439838</v>
      </c>
      <c r="M79" s="20">
        <v>218064116</v>
      </c>
      <c r="N79" s="20">
        <v>76828111</v>
      </c>
      <c r="O79" s="20">
        <v>59503209</v>
      </c>
      <c r="P79" s="20">
        <v>67938336</v>
      </c>
      <c r="Q79" s="20">
        <v>204269656</v>
      </c>
      <c r="R79" s="20"/>
      <c r="S79" s="20"/>
      <c r="T79" s="20"/>
      <c r="U79" s="20"/>
      <c r="V79" s="20">
        <v>645853433</v>
      </c>
      <c r="W79" s="20">
        <v>668566625</v>
      </c>
      <c r="X79" s="20"/>
      <c r="Y79" s="19"/>
      <c r="Z79" s="22">
        <v>919896914</v>
      </c>
    </row>
    <row r="80" spans="1:26" ht="13.5" hidden="1">
      <c r="A80" s="38" t="s">
        <v>95</v>
      </c>
      <c r="B80" s="18">
        <v>316144666</v>
      </c>
      <c r="C80" s="18"/>
      <c r="D80" s="19">
        <v>252058331</v>
      </c>
      <c r="E80" s="20">
        <v>265630095</v>
      </c>
      <c r="F80" s="20">
        <v>17731909</v>
      </c>
      <c r="G80" s="20">
        <v>20564336</v>
      </c>
      <c r="H80" s="20">
        <v>18588818</v>
      </c>
      <c r="I80" s="20">
        <v>56885063</v>
      </c>
      <c r="J80" s="20">
        <v>23441823</v>
      </c>
      <c r="K80" s="20">
        <v>22998669</v>
      </c>
      <c r="L80" s="20">
        <v>12895703</v>
      </c>
      <c r="M80" s="20">
        <v>59336195</v>
      </c>
      <c r="N80" s="20">
        <v>20363033</v>
      </c>
      <c r="O80" s="20">
        <v>23465510</v>
      </c>
      <c r="P80" s="20">
        <v>23041819</v>
      </c>
      <c r="Q80" s="20">
        <v>66870362</v>
      </c>
      <c r="R80" s="20"/>
      <c r="S80" s="20"/>
      <c r="T80" s="20"/>
      <c r="U80" s="20"/>
      <c r="V80" s="20">
        <v>183091620</v>
      </c>
      <c r="W80" s="20">
        <v>183116243</v>
      </c>
      <c r="X80" s="20"/>
      <c r="Y80" s="19"/>
      <c r="Z80" s="22">
        <v>265630095</v>
      </c>
    </row>
    <row r="81" spans="1:26" ht="13.5" hidden="1">
      <c r="A81" s="38" t="s">
        <v>96</v>
      </c>
      <c r="B81" s="18">
        <v>161667354</v>
      </c>
      <c r="C81" s="18"/>
      <c r="D81" s="19">
        <v>136757690</v>
      </c>
      <c r="E81" s="20">
        <v>138125268</v>
      </c>
      <c r="F81" s="20">
        <v>10678273</v>
      </c>
      <c r="G81" s="20">
        <v>11726761</v>
      </c>
      <c r="H81" s="20">
        <v>9918390</v>
      </c>
      <c r="I81" s="20">
        <v>32323424</v>
      </c>
      <c r="J81" s="20">
        <v>12843653</v>
      </c>
      <c r="K81" s="20">
        <v>10704993</v>
      </c>
      <c r="L81" s="20">
        <v>10142969</v>
      </c>
      <c r="M81" s="20">
        <v>33691615</v>
      </c>
      <c r="N81" s="20">
        <v>13106845</v>
      </c>
      <c r="O81" s="20">
        <v>11643151</v>
      </c>
      <c r="P81" s="20">
        <v>10847039</v>
      </c>
      <c r="Q81" s="20">
        <v>35597035</v>
      </c>
      <c r="R81" s="20"/>
      <c r="S81" s="20"/>
      <c r="T81" s="20"/>
      <c r="U81" s="20"/>
      <c r="V81" s="20">
        <v>101612074</v>
      </c>
      <c r="W81" s="20">
        <v>102798765</v>
      </c>
      <c r="X81" s="20"/>
      <c r="Y81" s="19"/>
      <c r="Z81" s="22">
        <v>138125268</v>
      </c>
    </row>
    <row r="82" spans="1:26" ht="13.5" hidden="1">
      <c r="A82" s="38" t="s">
        <v>97</v>
      </c>
      <c r="B82" s="18">
        <v>120510413</v>
      </c>
      <c r="C82" s="18"/>
      <c r="D82" s="19">
        <v>76508680</v>
      </c>
      <c r="E82" s="20">
        <v>108641546</v>
      </c>
      <c r="F82" s="20">
        <v>4947974</v>
      </c>
      <c r="G82" s="20">
        <v>5834301</v>
      </c>
      <c r="H82" s="20">
        <v>6460987</v>
      </c>
      <c r="I82" s="20">
        <v>17243262</v>
      </c>
      <c r="J82" s="20">
        <v>6389792</v>
      </c>
      <c r="K82" s="20">
        <v>5300051</v>
      </c>
      <c r="L82" s="20">
        <v>6393734</v>
      </c>
      <c r="M82" s="20">
        <v>18083577</v>
      </c>
      <c r="N82" s="20">
        <v>6310966</v>
      </c>
      <c r="O82" s="20">
        <v>5903004</v>
      </c>
      <c r="P82" s="20">
        <v>6481836</v>
      </c>
      <c r="Q82" s="20">
        <v>18695806</v>
      </c>
      <c r="R82" s="20"/>
      <c r="S82" s="20"/>
      <c r="T82" s="20"/>
      <c r="U82" s="20"/>
      <c r="V82" s="20">
        <v>54022645</v>
      </c>
      <c r="W82" s="20">
        <v>56139789</v>
      </c>
      <c r="X82" s="20"/>
      <c r="Y82" s="19"/>
      <c r="Z82" s="22">
        <v>108641546</v>
      </c>
    </row>
    <row r="83" spans="1:26" ht="13.5" hidden="1">
      <c r="A83" s="38" t="s">
        <v>98</v>
      </c>
      <c r="B83" s="18"/>
      <c r="C83" s="18"/>
      <c r="D83" s="19">
        <v>34891471</v>
      </c>
      <c r="E83" s="20">
        <v>35240384</v>
      </c>
      <c r="F83" s="20">
        <v>2226232</v>
      </c>
      <c r="G83" s="20">
        <v>2904637</v>
      </c>
      <c r="H83" s="20">
        <v>3480776</v>
      </c>
      <c r="I83" s="20">
        <v>8611645</v>
      </c>
      <c r="J83" s="20">
        <v>3263082</v>
      </c>
      <c r="K83" s="20">
        <v>3546188</v>
      </c>
      <c r="L83" s="20">
        <v>2963107</v>
      </c>
      <c r="M83" s="20">
        <v>9772377</v>
      </c>
      <c r="N83" s="20">
        <v>2630366</v>
      </c>
      <c r="O83" s="20">
        <v>2725625</v>
      </c>
      <c r="P83" s="20">
        <v>2902262</v>
      </c>
      <c r="Q83" s="20">
        <v>8258253</v>
      </c>
      <c r="R83" s="20"/>
      <c r="S83" s="20"/>
      <c r="T83" s="20"/>
      <c r="U83" s="20"/>
      <c r="V83" s="20">
        <v>26642275</v>
      </c>
      <c r="W83" s="20">
        <v>26890581</v>
      </c>
      <c r="X83" s="20"/>
      <c r="Y83" s="19"/>
      <c r="Z83" s="22">
        <v>35240384</v>
      </c>
    </row>
    <row r="84" spans="1:26" ht="13.5" hidden="1">
      <c r="A84" s="39" t="s">
        <v>99</v>
      </c>
      <c r="B84" s="27">
        <v>30538473</v>
      </c>
      <c r="C84" s="27"/>
      <c r="D84" s="28">
        <v>34436096</v>
      </c>
      <c r="E84" s="29">
        <v>37918424</v>
      </c>
      <c r="F84" s="29">
        <v>3012378</v>
      </c>
      <c r="G84" s="29">
        <v>3146940</v>
      </c>
      <c r="H84" s="29">
        <v>3374059</v>
      </c>
      <c r="I84" s="29">
        <v>9533377</v>
      </c>
      <c r="J84" s="29">
        <v>3164512</v>
      </c>
      <c r="K84" s="29">
        <v>2863770</v>
      </c>
      <c r="L84" s="29">
        <v>3397553</v>
      </c>
      <c r="M84" s="29">
        <v>9425835</v>
      </c>
      <c r="N84" s="29">
        <v>2530034</v>
      </c>
      <c r="O84" s="29">
        <v>3482245</v>
      </c>
      <c r="P84" s="29">
        <v>3593328</v>
      </c>
      <c r="Q84" s="29">
        <v>9605607</v>
      </c>
      <c r="R84" s="29"/>
      <c r="S84" s="29"/>
      <c r="T84" s="29"/>
      <c r="U84" s="29"/>
      <c r="V84" s="29">
        <v>28564819</v>
      </c>
      <c r="W84" s="29">
        <v>27015795</v>
      </c>
      <c r="X84" s="29"/>
      <c r="Y84" s="28"/>
      <c r="Z84" s="30">
        <v>37918424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2018-05-09T07:44:44Z</dcterms:created>
  <dcterms:modified xsi:type="dcterms:W3CDTF">2018-05-17T13:22:16Z</dcterms:modified>
  <cp:category/>
  <cp:version/>
  <cp:contentType/>
  <cp:contentStatus/>
</cp:coreProperties>
</file>